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3260" windowHeight="9855"/>
  </bookViews>
  <sheets>
    <sheet name="ปริญญาตรี " sheetId="4" r:id="rId1"/>
    <sheet name="ข้อมูล" sheetId="5" r:id="rId2"/>
    <sheet name="Sheet2" sheetId="6" r:id="rId3"/>
  </sheets>
  <calcPr calcId="125725"/>
</workbook>
</file>

<file path=xl/calcChain.xml><?xml version="1.0" encoding="utf-8"?>
<calcChain xmlns="http://schemas.openxmlformats.org/spreadsheetml/2006/main">
  <c r="H13" i="5"/>
  <c r="G13"/>
  <c r="C13"/>
  <c r="D13"/>
  <c r="E13"/>
  <c r="F13"/>
  <c r="B13"/>
  <c r="C181" i="4"/>
  <c r="C184"/>
  <c r="Q348"/>
  <c r="Q349" s="1"/>
  <c r="Q350" s="1"/>
  <c r="Q351" s="1"/>
  <c r="P348"/>
  <c r="P349" s="1"/>
  <c r="P350" s="1"/>
  <c r="P351" s="1"/>
  <c r="O348"/>
  <c r="O349" s="1"/>
  <c r="O350" s="1"/>
  <c r="O351" s="1"/>
  <c r="N348"/>
  <c r="N349" s="1"/>
  <c r="N350" s="1"/>
  <c r="N351" s="1"/>
  <c r="M348"/>
  <c r="M349" s="1"/>
  <c r="M350" s="1"/>
  <c r="M351" s="1"/>
  <c r="L348"/>
  <c r="L349" s="1"/>
  <c r="L350" s="1"/>
  <c r="L351" s="1"/>
  <c r="K348"/>
  <c r="K349" s="1"/>
  <c r="K350" s="1"/>
  <c r="J348"/>
  <c r="J349" s="1"/>
  <c r="J350" s="1"/>
  <c r="I348"/>
  <c r="I349" s="1"/>
  <c r="I350" s="1"/>
  <c r="H348"/>
  <c r="H349" s="1"/>
  <c r="H350" s="1"/>
  <c r="G348"/>
  <c r="G349" s="1"/>
  <c r="G350" s="1"/>
  <c r="G351" s="1"/>
  <c r="F348"/>
  <c r="F349" s="1"/>
  <c r="F350" s="1"/>
  <c r="E348"/>
  <c r="E349" s="1"/>
  <c r="E350" s="1"/>
  <c r="E351" s="1"/>
  <c r="D348"/>
  <c r="D349" s="1"/>
  <c r="D350" s="1"/>
  <c r="D351" s="1"/>
  <c r="Q345"/>
  <c r="P345"/>
  <c r="O345"/>
  <c r="N345"/>
  <c r="M345"/>
  <c r="L345"/>
  <c r="K345"/>
  <c r="J345"/>
  <c r="I345"/>
  <c r="H345"/>
  <c r="G345"/>
  <c r="F345"/>
  <c r="E345"/>
  <c r="D345"/>
  <c r="Q334"/>
  <c r="Q338" s="1"/>
  <c r="Q339" s="1"/>
  <c r="P334"/>
  <c r="P338" s="1"/>
  <c r="P339" s="1"/>
  <c r="O334"/>
  <c r="O338" s="1"/>
  <c r="O339" s="1"/>
  <c r="N334"/>
  <c r="N338" s="1"/>
  <c r="N339" s="1"/>
  <c r="M334"/>
  <c r="M338" s="1"/>
  <c r="M339" s="1"/>
  <c r="L334"/>
  <c r="L338" s="1"/>
  <c r="L339" s="1"/>
  <c r="K334"/>
  <c r="K338" s="1"/>
  <c r="K339" s="1"/>
  <c r="J334"/>
  <c r="J338" s="1"/>
  <c r="J339" s="1"/>
  <c r="I334"/>
  <c r="I338" s="1"/>
  <c r="I339" s="1"/>
  <c r="H334"/>
  <c r="H338" s="1"/>
  <c r="H339" s="1"/>
  <c r="G334"/>
  <c r="G338" s="1"/>
  <c r="G339" s="1"/>
  <c r="F334"/>
  <c r="F338" s="1"/>
  <c r="F339" s="1"/>
  <c r="E334"/>
  <c r="E338" s="1"/>
  <c r="E339" s="1"/>
  <c r="D334"/>
  <c r="D338" s="1"/>
  <c r="D339" s="1"/>
  <c r="Q325"/>
  <c r="Q326" s="1"/>
  <c r="Q327" s="1"/>
  <c r="P325"/>
  <c r="P326" s="1"/>
  <c r="P327" s="1"/>
  <c r="O325"/>
  <c r="O326" s="1"/>
  <c r="O327" s="1"/>
  <c r="N325"/>
  <c r="N326" s="1"/>
  <c r="N327" s="1"/>
  <c r="M325"/>
  <c r="M326" s="1"/>
  <c r="M327" s="1"/>
  <c r="L325"/>
  <c r="L326" s="1"/>
  <c r="L327" s="1"/>
  <c r="K325"/>
  <c r="K326" s="1"/>
  <c r="K327" s="1"/>
  <c r="J325"/>
  <c r="J326" s="1"/>
  <c r="J327" s="1"/>
  <c r="I325"/>
  <c r="I326" s="1"/>
  <c r="I327" s="1"/>
  <c r="H325"/>
  <c r="H326" s="1"/>
  <c r="H327" s="1"/>
  <c r="G325"/>
  <c r="G326" s="1"/>
  <c r="G327" s="1"/>
  <c r="F325"/>
  <c r="F326" s="1"/>
  <c r="F327" s="1"/>
  <c r="E325"/>
  <c r="E326" s="1"/>
  <c r="E327" s="1"/>
  <c r="D325"/>
  <c r="D326" s="1"/>
  <c r="D327" s="1"/>
  <c r="Q321"/>
  <c r="P321"/>
  <c r="O321"/>
  <c r="N321"/>
  <c r="M321"/>
  <c r="L321"/>
  <c r="K321"/>
  <c r="J321"/>
  <c r="I321"/>
  <c r="H321"/>
  <c r="G321"/>
  <c r="F321"/>
  <c r="E321"/>
  <c r="D321"/>
  <c r="Q314"/>
  <c r="Q315" s="1"/>
  <c r="P314"/>
  <c r="P315" s="1"/>
  <c r="O314"/>
  <c r="O315" s="1"/>
  <c r="N314"/>
  <c r="N315" s="1"/>
  <c r="M314"/>
  <c r="M315" s="1"/>
  <c r="L314"/>
  <c r="L315" s="1"/>
  <c r="K314"/>
  <c r="K315" s="1"/>
  <c r="J314"/>
  <c r="J315" s="1"/>
  <c r="I314"/>
  <c r="I315" s="1"/>
  <c r="H314"/>
  <c r="H315" s="1"/>
  <c r="G314"/>
  <c r="G315" s="1"/>
  <c r="F314"/>
  <c r="F315" s="1"/>
  <c r="E314"/>
  <c r="E315" s="1"/>
  <c r="D314"/>
  <c r="D315" s="1"/>
  <c r="Q300"/>
  <c r="Q301" s="1"/>
  <c r="Q302" s="1"/>
  <c r="P300"/>
  <c r="P301" s="1"/>
  <c r="P302" s="1"/>
  <c r="O300"/>
  <c r="O301" s="1"/>
  <c r="O302" s="1"/>
  <c r="N300"/>
  <c r="N301" s="1"/>
  <c r="N302" s="1"/>
  <c r="M300"/>
  <c r="M301" s="1"/>
  <c r="M302" s="1"/>
  <c r="L300"/>
  <c r="L301" s="1"/>
  <c r="L302" s="1"/>
  <c r="J300"/>
  <c r="J301" s="1"/>
  <c r="J302" s="1"/>
  <c r="I300"/>
  <c r="I301" s="1"/>
  <c r="I302" s="1"/>
  <c r="H300"/>
  <c r="H301" s="1"/>
  <c r="G300"/>
  <c r="G301" s="1"/>
  <c r="G302" s="1"/>
  <c r="F300"/>
  <c r="F301" s="1"/>
  <c r="E300"/>
  <c r="E301" s="1"/>
  <c r="E302" s="1"/>
  <c r="D300"/>
  <c r="D301" s="1"/>
  <c r="D302" s="1"/>
  <c r="Q291"/>
  <c r="Q292" s="1"/>
  <c r="P291"/>
  <c r="P292" s="1"/>
  <c r="O291"/>
  <c r="O292" s="1"/>
  <c r="N291"/>
  <c r="N292" s="1"/>
  <c r="M291"/>
  <c r="M292" s="1"/>
  <c r="L291"/>
  <c r="L292" s="1"/>
  <c r="K291"/>
  <c r="K292" s="1"/>
  <c r="J291"/>
  <c r="J292" s="1"/>
  <c r="I291"/>
  <c r="I292" s="1"/>
  <c r="H291"/>
  <c r="G291"/>
  <c r="G292" s="1"/>
  <c r="F291"/>
  <c r="E291"/>
  <c r="E292" s="1"/>
  <c r="D291"/>
  <c r="D292" s="1"/>
  <c r="Q284"/>
  <c r="P284"/>
  <c r="O284"/>
  <c r="N284"/>
  <c r="M284"/>
  <c r="L284"/>
  <c r="K284"/>
  <c r="J284"/>
  <c r="I284"/>
  <c r="G284"/>
  <c r="F284"/>
  <c r="E284"/>
  <c r="D284"/>
  <c r="Q273"/>
  <c r="Q274" s="1"/>
  <c r="Q275" s="1"/>
  <c r="P273"/>
  <c r="P274" s="1"/>
  <c r="P275" s="1"/>
  <c r="O273"/>
  <c r="O274" s="1"/>
  <c r="O275" s="1"/>
  <c r="N273"/>
  <c r="N274" s="1"/>
  <c r="N275" s="1"/>
  <c r="M273"/>
  <c r="M274" s="1"/>
  <c r="M275" s="1"/>
  <c r="L273"/>
  <c r="L274" s="1"/>
  <c r="L275" s="1"/>
  <c r="K273"/>
  <c r="K274" s="1"/>
  <c r="K275" s="1"/>
  <c r="J273"/>
  <c r="J274" s="1"/>
  <c r="J275" s="1"/>
  <c r="I273"/>
  <c r="I274" s="1"/>
  <c r="I275" s="1"/>
  <c r="H273"/>
  <c r="H274" s="1"/>
  <c r="H275" s="1"/>
  <c r="G273"/>
  <c r="G274" s="1"/>
  <c r="G275" s="1"/>
  <c r="F273"/>
  <c r="F274" s="1"/>
  <c r="F275" s="1"/>
  <c r="E273"/>
  <c r="E274" s="1"/>
  <c r="E275" s="1"/>
  <c r="D273"/>
  <c r="D274" s="1"/>
  <c r="D275" s="1"/>
  <c r="Q263"/>
  <c r="P263"/>
  <c r="O263"/>
  <c r="N263"/>
  <c r="M263"/>
  <c r="L263"/>
  <c r="K263"/>
  <c r="J263"/>
  <c r="I263"/>
  <c r="H263"/>
  <c r="G263"/>
  <c r="F263"/>
  <c r="E263"/>
  <c r="D263"/>
  <c r="Q240"/>
  <c r="Q241" s="1"/>
  <c r="Q247" s="1"/>
  <c r="P240"/>
  <c r="P241" s="1"/>
  <c r="P247" s="1"/>
  <c r="O240"/>
  <c r="O241" s="1"/>
  <c r="O247" s="1"/>
  <c r="N240"/>
  <c r="N241" s="1"/>
  <c r="N247" s="1"/>
  <c r="M240"/>
  <c r="M241" s="1"/>
  <c r="M247" s="1"/>
  <c r="L240"/>
  <c r="L241" s="1"/>
  <c r="L247" s="1"/>
  <c r="K240"/>
  <c r="K241" s="1"/>
  <c r="K247" s="1"/>
  <c r="J240"/>
  <c r="J241" s="1"/>
  <c r="J247" s="1"/>
  <c r="I240"/>
  <c r="I241" s="1"/>
  <c r="I247" s="1"/>
  <c r="H240"/>
  <c r="H241" s="1"/>
  <c r="H247" s="1"/>
  <c r="G240"/>
  <c r="G241" s="1"/>
  <c r="G247" s="1"/>
  <c r="F240"/>
  <c r="F241" s="1"/>
  <c r="F247" s="1"/>
  <c r="E240"/>
  <c r="E241" s="1"/>
  <c r="E247" s="1"/>
  <c r="D240"/>
  <c r="D241" s="1"/>
  <c r="D247" s="1"/>
  <c r="Q237"/>
  <c r="P237"/>
  <c r="O237"/>
  <c r="N237"/>
  <c r="M237"/>
  <c r="L237"/>
  <c r="K237"/>
  <c r="J237"/>
  <c r="I237"/>
  <c r="H237"/>
  <c r="G237"/>
  <c r="F237"/>
  <c r="E237"/>
  <c r="D237"/>
  <c r="Q231"/>
  <c r="P231"/>
  <c r="O231"/>
  <c r="N231"/>
  <c r="M231"/>
  <c r="L231"/>
  <c r="K231"/>
  <c r="J231"/>
  <c r="I231"/>
  <c r="H231"/>
  <c r="G231"/>
  <c r="F231"/>
  <c r="E231"/>
  <c r="D231"/>
  <c r="Q212"/>
  <c r="Q216" s="1"/>
  <c r="Q217" s="1"/>
  <c r="P212"/>
  <c r="P216" s="1"/>
  <c r="P217" s="1"/>
  <c r="O212"/>
  <c r="O216" s="1"/>
  <c r="O217" s="1"/>
  <c r="N212"/>
  <c r="N216" s="1"/>
  <c r="N217" s="1"/>
  <c r="M212"/>
  <c r="M216" s="1"/>
  <c r="M217" s="1"/>
  <c r="L212"/>
  <c r="L216" s="1"/>
  <c r="L217" s="1"/>
  <c r="K212"/>
  <c r="K216" s="1"/>
  <c r="K217" s="1"/>
  <c r="J212"/>
  <c r="J216" s="1"/>
  <c r="J217" s="1"/>
  <c r="I212"/>
  <c r="I216" s="1"/>
  <c r="I217" s="1"/>
  <c r="H212"/>
  <c r="H216" s="1"/>
  <c r="H217" s="1"/>
  <c r="G212"/>
  <c r="G216" s="1"/>
  <c r="G217" s="1"/>
  <c r="F212"/>
  <c r="F216" s="1"/>
  <c r="F217" s="1"/>
  <c r="E212"/>
  <c r="E216" s="1"/>
  <c r="E217" s="1"/>
  <c r="D212"/>
  <c r="D216" s="1"/>
  <c r="D217" s="1"/>
  <c r="Q203"/>
  <c r="P203"/>
  <c r="O203"/>
  <c r="N203"/>
  <c r="M203"/>
  <c r="L203"/>
  <c r="K203"/>
  <c r="J203"/>
  <c r="I203"/>
  <c r="H203"/>
  <c r="G203"/>
  <c r="F203"/>
  <c r="E203"/>
  <c r="D203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Q184"/>
  <c r="P184"/>
  <c r="O184"/>
  <c r="N184"/>
  <c r="M184"/>
  <c r="L184"/>
  <c r="K184"/>
  <c r="J184"/>
  <c r="I184"/>
  <c r="H184"/>
  <c r="G184"/>
  <c r="F184"/>
  <c r="E184"/>
  <c r="D184"/>
  <c r="Q181"/>
  <c r="P181"/>
  <c r="O181"/>
  <c r="N181"/>
  <c r="M181"/>
  <c r="L181"/>
  <c r="K181"/>
  <c r="J181"/>
  <c r="I181"/>
  <c r="H181"/>
  <c r="G181"/>
  <c r="F181"/>
  <c r="E181"/>
  <c r="D181"/>
  <c r="Q171"/>
  <c r="P171"/>
  <c r="O171"/>
  <c r="N171"/>
  <c r="M171"/>
  <c r="L171"/>
  <c r="K171"/>
  <c r="J171"/>
  <c r="I171"/>
  <c r="H171"/>
  <c r="G171"/>
  <c r="F171"/>
  <c r="E171"/>
  <c r="D171"/>
  <c r="Q166"/>
  <c r="P166"/>
  <c r="O166"/>
  <c r="N166"/>
  <c r="M166"/>
  <c r="L166"/>
  <c r="K166"/>
  <c r="J166"/>
  <c r="I166"/>
  <c r="H166"/>
  <c r="G166"/>
  <c r="F166"/>
  <c r="E166"/>
  <c r="D166"/>
  <c r="Q158"/>
  <c r="P158"/>
  <c r="O158"/>
  <c r="N158"/>
  <c r="M158"/>
  <c r="L158"/>
  <c r="K158"/>
  <c r="J158"/>
  <c r="I158"/>
  <c r="H158"/>
  <c r="G158"/>
  <c r="F158"/>
  <c r="E158"/>
  <c r="D158"/>
  <c r="Q143"/>
  <c r="Q144" s="1"/>
  <c r="Q145" s="1"/>
  <c r="P143"/>
  <c r="P144" s="1"/>
  <c r="P145" s="1"/>
  <c r="O143"/>
  <c r="O144" s="1"/>
  <c r="O145" s="1"/>
  <c r="N143"/>
  <c r="N144" s="1"/>
  <c r="N145" s="1"/>
  <c r="M143"/>
  <c r="M144" s="1"/>
  <c r="M145" s="1"/>
  <c r="L143"/>
  <c r="L144" s="1"/>
  <c r="L145" s="1"/>
  <c r="K143"/>
  <c r="K144" s="1"/>
  <c r="J143"/>
  <c r="J144" s="1"/>
  <c r="I143"/>
  <c r="I144" s="1"/>
  <c r="I145" s="1"/>
  <c r="H143"/>
  <c r="H144" s="1"/>
  <c r="H145" s="1"/>
  <c r="G143"/>
  <c r="G144" s="1"/>
  <c r="G145" s="1"/>
  <c r="F143"/>
  <c r="F144" s="1"/>
  <c r="F145" s="1"/>
  <c r="E143"/>
  <c r="E144" s="1"/>
  <c r="E145" s="1"/>
  <c r="D143"/>
  <c r="D144" s="1"/>
  <c r="D145" s="1"/>
  <c r="Q127"/>
  <c r="Q128" s="1"/>
  <c r="P127"/>
  <c r="P128" s="1"/>
  <c r="O127"/>
  <c r="O128" s="1"/>
  <c r="N127"/>
  <c r="N128" s="1"/>
  <c r="M127"/>
  <c r="M128" s="1"/>
  <c r="L127"/>
  <c r="L128" s="1"/>
  <c r="K127"/>
  <c r="J127"/>
  <c r="I127"/>
  <c r="I128" s="1"/>
  <c r="H127"/>
  <c r="H128" s="1"/>
  <c r="G127"/>
  <c r="G128" s="1"/>
  <c r="F127"/>
  <c r="F128" s="1"/>
  <c r="E127"/>
  <c r="E128" s="1"/>
  <c r="D127"/>
  <c r="D128" s="1"/>
  <c r="Q112"/>
  <c r="P112"/>
  <c r="O112"/>
  <c r="N112"/>
  <c r="M112"/>
  <c r="L112"/>
  <c r="J112"/>
  <c r="I112"/>
  <c r="H112"/>
  <c r="G112"/>
  <c r="F112"/>
  <c r="E112"/>
  <c r="D112"/>
  <c r="Q79"/>
  <c r="Q80" s="1"/>
  <c r="Q81" s="1"/>
  <c r="P79"/>
  <c r="P80" s="1"/>
  <c r="P81" s="1"/>
  <c r="O79"/>
  <c r="O80" s="1"/>
  <c r="O81" s="1"/>
  <c r="N79"/>
  <c r="N80" s="1"/>
  <c r="N81" s="1"/>
  <c r="M79"/>
  <c r="M80" s="1"/>
  <c r="M81" s="1"/>
  <c r="L79"/>
  <c r="L80" s="1"/>
  <c r="L81" s="1"/>
  <c r="K79"/>
  <c r="K80" s="1"/>
  <c r="K81" s="1"/>
  <c r="J79"/>
  <c r="J80" s="1"/>
  <c r="J81" s="1"/>
  <c r="I79"/>
  <c r="I80" s="1"/>
  <c r="I81" s="1"/>
  <c r="H79"/>
  <c r="H80" s="1"/>
  <c r="H81" s="1"/>
  <c r="G79"/>
  <c r="G80" s="1"/>
  <c r="G81" s="1"/>
  <c r="F79"/>
  <c r="F80" s="1"/>
  <c r="F81" s="1"/>
  <c r="E79"/>
  <c r="E80" s="1"/>
  <c r="E81" s="1"/>
  <c r="D79"/>
  <c r="D80" s="1"/>
  <c r="D81" s="1"/>
  <c r="Q57"/>
  <c r="Q62" s="1"/>
  <c r="Q63" s="1"/>
  <c r="P57"/>
  <c r="P62" s="1"/>
  <c r="P63" s="1"/>
  <c r="O57"/>
  <c r="O62" s="1"/>
  <c r="O63" s="1"/>
  <c r="N57"/>
  <c r="N62" s="1"/>
  <c r="N63" s="1"/>
  <c r="M57"/>
  <c r="M62" s="1"/>
  <c r="M63" s="1"/>
  <c r="L57"/>
  <c r="L62" s="1"/>
  <c r="L63" s="1"/>
  <c r="K57"/>
  <c r="K62" s="1"/>
  <c r="K63" s="1"/>
  <c r="J57"/>
  <c r="J62" s="1"/>
  <c r="J63" s="1"/>
  <c r="I57"/>
  <c r="I62" s="1"/>
  <c r="I63" s="1"/>
  <c r="H57"/>
  <c r="H62" s="1"/>
  <c r="H63" s="1"/>
  <c r="G57"/>
  <c r="G62" s="1"/>
  <c r="G63" s="1"/>
  <c r="F57"/>
  <c r="F62" s="1"/>
  <c r="F63" s="1"/>
  <c r="E57"/>
  <c r="E62" s="1"/>
  <c r="E63" s="1"/>
  <c r="D57"/>
  <c r="D62" s="1"/>
  <c r="D63" s="1"/>
  <c r="Q51"/>
  <c r="P51"/>
  <c r="O51"/>
  <c r="N51"/>
  <c r="M51"/>
  <c r="L51"/>
  <c r="K51"/>
  <c r="J51"/>
  <c r="I51"/>
  <c r="H51"/>
  <c r="G51"/>
  <c r="F51"/>
  <c r="E51"/>
  <c r="D51"/>
  <c r="Q41"/>
  <c r="Q45" s="1"/>
  <c r="P41"/>
  <c r="P45" s="1"/>
  <c r="O41"/>
  <c r="O45" s="1"/>
  <c r="N41"/>
  <c r="N45" s="1"/>
  <c r="M41"/>
  <c r="M45" s="1"/>
  <c r="L41"/>
  <c r="L45" s="1"/>
  <c r="K41"/>
  <c r="K45" s="1"/>
  <c r="J41"/>
  <c r="J45" s="1"/>
  <c r="I41"/>
  <c r="I45" s="1"/>
  <c r="H41"/>
  <c r="H45" s="1"/>
  <c r="G41"/>
  <c r="G45" s="1"/>
  <c r="F41"/>
  <c r="F45" s="1"/>
  <c r="E41"/>
  <c r="E45" s="1"/>
  <c r="D41"/>
  <c r="D45" s="1"/>
  <c r="Q38"/>
  <c r="P38"/>
  <c r="O38"/>
  <c r="N38"/>
  <c r="M38"/>
  <c r="L38"/>
  <c r="K38"/>
  <c r="J38"/>
  <c r="I38"/>
  <c r="H38"/>
  <c r="G38"/>
  <c r="F38"/>
  <c r="E38"/>
  <c r="D38"/>
  <c r="Q33"/>
  <c r="P33"/>
  <c r="O33"/>
  <c r="N33"/>
  <c r="M33"/>
  <c r="L33"/>
  <c r="K33"/>
  <c r="J33"/>
  <c r="I33"/>
  <c r="H33"/>
  <c r="G33"/>
  <c r="F33"/>
  <c r="E33"/>
  <c r="D33"/>
  <c r="Q30"/>
  <c r="P30"/>
  <c r="O30"/>
  <c r="N30"/>
  <c r="M30"/>
  <c r="L30"/>
  <c r="K30"/>
  <c r="J30"/>
  <c r="I30"/>
  <c r="H30"/>
  <c r="G30"/>
  <c r="F30"/>
  <c r="E30"/>
  <c r="D30"/>
  <c r="Q26"/>
  <c r="P26"/>
  <c r="O26"/>
  <c r="N26"/>
  <c r="M26"/>
  <c r="L26"/>
  <c r="K26"/>
  <c r="J26"/>
  <c r="I26"/>
  <c r="H26"/>
  <c r="G26"/>
  <c r="F26"/>
  <c r="E26"/>
  <c r="D26"/>
  <c r="Q13"/>
  <c r="Q14" s="1"/>
  <c r="Q15" s="1"/>
  <c r="P13"/>
  <c r="P14" s="1"/>
  <c r="P15" s="1"/>
  <c r="O13"/>
  <c r="O14" s="1"/>
  <c r="O15" s="1"/>
  <c r="N13"/>
  <c r="N14" s="1"/>
  <c r="N15" s="1"/>
  <c r="M13"/>
  <c r="M14" s="1"/>
  <c r="M15" s="1"/>
  <c r="L13"/>
  <c r="L14" s="1"/>
  <c r="L15" s="1"/>
  <c r="K13"/>
  <c r="K14" s="1"/>
  <c r="K15" s="1"/>
  <c r="J13"/>
  <c r="J14" s="1"/>
  <c r="J15" s="1"/>
  <c r="I13"/>
  <c r="I14" s="1"/>
  <c r="I15" s="1"/>
  <c r="H13"/>
  <c r="H14" s="1"/>
  <c r="H15" s="1"/>
  <c r="G13"/>
  <c r="G14" s="1"/>
  <c r="G15" s="1"/>
  <c r="F13"/>
  <c r="F14" s="1"/>
  <c r="F15" s="1"/>
  <c r="E13"/>
  <c r="E14" s="1"/>
  <c r="E15" s="1"/>
  <c r="D13"/>
  <c r="D14" s="1"/>
  <c r="D15" s="1"/>
  <c r="H381"/>
  <c r="H382" s="1"/>
  <c r="G381"/>
  <c r="G382" s="1"/>
  <c r="F381"/>
  <c r="F382" s="1"/>
  <c r="E381"/>
  <c r="E382" s="1"/>
  <c r="D381"/>
  <c r="D382" s="1"/>
  <c r="H377"/>
  <c r="G377"/>
  <c r="F377"/>
  <c r="E377"/>
  <c r="D377"/>
  <c r="H369"/>
  <c r="G369"/>
  <c r="F369"/>
  <c r="E369"/>
  <c r="D369"/>
  <c r="H366"/>
  <c r="G366"/>
  <c r="F366"/>
  <c r="E366"/>
  <c r="D366"/>
  <c r="F292" l="1"/>
  <c r="F302"/>
  <c r="F351"/>
  <c r="I351"/>
  <c r="J128"/>
  <c r="J145" s="1"/>
  <c r="J351" s="1"/>
  <c r="Q309" l="1"/>
  <c r="Q310"/>
  <c r="N309"/>
  <c r="N310"/>
  <c r="N311"/>
  <c r="K309"/>
  <c r="K310"/>
  <c r="K311"/>
  <c r="H309"/>
  <c r="H310"/>
  <c r="H311"/>
  <c r="E309"/>
  <c r="E310"/>
  <c r="Q307"/>
  <c r="Q308"/>
  <c r="Q152"/>
  <c r="Q153"/>
  <c r="Q154"/>
  <c r="Q155"/>
  <c r="N152"/>
  <c r="N153"/>
  <c r="N154"/>
  <c r="N155"/>
  <c r="K152"/>
  <c r="K153"/>
  <c r="K154"/>
  <c r="K155"/>
  <c r="H153"/>
  <c r="H154"/>
  <c r="H155"/>
  <c r="E153"/>
  <c r="E154"/>
  <c r="E155"/>
  <c r="E156"/>
  <c r="Q135"/>
  <c r="Q136"/>
  <c r="Q137"/>
  <c r="Q138"/>
  <c r="Q139"/>
  <c r="Q140"/>
  <c r="N135"/>
  <c r="N136"/>
  <c r="N137"/>
  <c r="N138"/>
  <c r="N139"/>
  <c r="K135"/>
  <c r="K136"/>
  <c r="K137"/>
  <c r="K138"/>
  <c r="K139"/>
  <c r="H135"/>
  <c r="H136"/>
  <c r="H137"/>
  <c r="H138"/>
  <c r="E135"/>
  <c r="E136"/>
  <c r="E137"/>
  <c r="E138"/>
  <c r="E139"/>
  <c r="Q123"/>
  <c r="Q124"/>
  <c r="Q125"/>
  <c r="N123"/>
  <c r="N124"/>
  <c r="N125"/>
  <c r="N126"/>
  <c r="K123"/>
  <c r="K124"/>
  <c r="K125"/>
  <c r="H123"/>
  <c r="H124"/>
  <c r="E123"/>
  <c r="E124"/>
  <c r="E125"/>
  <c r="Q101"/>
  <c r="Q102"/>
  <c r="Q103"/>
  <c r="Q104"/>
  <c r="Q105"/>
  <c r="N101"/>
  <c r="N102"/>
  <c r="N103"/>
  <c r="N104"/>
  <c r="K101"/>
  <c r="K102"/>
  <c r="K103"/>
  <c r="K104"/>
  <c r="K105"/>
  <c r="H101"/>
  <c r="H102"/>
  <c r="H103"/>
  <c r="H104"/>
  <c r="E101"/>
  <c r="E102"/>
  <c r="Q94"/>
  <c r="Q95"/>
  <c r="Q96"/>
  <c r="Q97"/>
  <c r="Q98"/>
  <c r="N94"/>
  <c r="N95"/>
  <c r="N96"/>
  <c r="N97"/>
  <c r="K94"/>
  <c r="K95"/>
  <c r="K112" s="1"/>
  <c r="K128" s="1"/>
  <c r="K145" s="1"/>
  <c r="K96"/>
  <c r="K97"/>
  <c r="K98"/>
  <c r="K99"/>
  <c r="H95"/>
  <c r="H96"/>
  <c r="H97"/>
  <c r="H98"/>
  <c r="H99"/>
  <c r="E95"/>
  <c r="E96"/>
  <c r="E97"/>
  <c r="E98"/>
  <c r="E99"/>
  <c r="Q87"/>
  <c r="Q88"/>
  <c r="Q89"/>
  <c r="Q90"/>
  <c r="Q91"/>
  <c r="Q92"/>
  <c r="Q93"/>
  <c r="N87"/>
  <c r="N88"/>
  <c r="N89"/>
  <c r="N90"/>
  <c r="N91"/>
  <c r="N92"/>
  <c r="N93"/>
  <c r="K87"/>
  <c r="K88"/>
  <c r="K89"/>
  <c r="K90"/>
  <c r="K91"/>
  <c r="K92"/>
  <c r="K93"/>
  <c r="H87"/>
  <c r="H88"/>
  <c r="H89"/>
  <c r="H90"/>
  <c r="H91"/>
  <c r="H92"/>
  <c r="H93"/>
  <c r="H94"/>
  <c r="E87"/>
  <c r="E88"/>
  <c r="E89"/>
  <c r="E90"/>
  <c r="E91"/>
  <c r="E92"/>
  <c r="E93"/>
  <c r="E94"/>
  <c r="P68"/>
  <c r="O68"/>
  <c r="H372"/>
  <c r="H373"/>
  <c r="H374"/>
  <c r="H375"/>
  <c r="H376"/>
  <c r="E372"/>
  <c r="E373"/>
  <c r="E374"/>
  <c r="E375"/>
  <c r="E376"/>
  <c r="D379"/>
  <c r="C379"/>
  <c r="H380"/>
  <c r="H371"/>
  <c r="H368"/>
  <c r="H365"/>
  <c r="H364"/>
  <c r="H363"/>
  <c r="H362"/>
  <c r="H361"/>
  <c r="H360"/>
  <c r="H359"/>
  <c r="E360"/>
  <c r="C369"/>
  <c r="E320"/>
  <c r="H320"/>
  <c r="K320"/>
  <c r="N320"/>
  <c r="Q320"/>
  <c r="Q37"/>
  <c r="H379" l="1"/>
  <c r="E380"/>
  <c r="C381"/>
  <c r="C377"/>
  <c r="E371"/>
  <c r="E368"/>
  <c r="C366"/>
  <c r="E365"/>
  <c r="E364"/>
  <c r="E363"/>
  <c r="E362"/>
  <c r="E361"/>
  <c r="E359"/>
  <c r="C348"/>
  <c r="Q347"/>
  <c r="N347"/>
  <c r="K347"/>
  <c r="H347"/>
  <c r="E347"/>
  <c r="C345"/>
  <c r="Q344"/>
  <c r="N344"/>
  <c r="K344"/>
  <c r="H344"/>
  <c r="E344"/>
  <c r="Q343"/>
  <c r="N343"/>
  <c r="K343"/>
  <c r="H343"/>
  <c r="E343"/>
  <c r="C334"/>
  <c r="C338" s="1"/>
  <c r="C339" s="1"/>
  <c r="Q333"/>
  <c r="N333"/>
  <c r="K333"/>
  <c r="H333"/>
  <c r="E333"/>
  <c r="Q332"/>
  <c r="N332"/>
  <c r="K332"/>
  <c r="H332"/>
  <c r="E332"/>
  <c r="Q331"/>
  <c r="N331"/>
  <c r="K331"/>
  <c r="H331"/>
  <c r="E331"/>
  <c r="C325"/>
  <c r="Q324"/>
  <c r="N324"/>
  <c r="K324"/>
  <c r="H324"/>
  <c r="E324"/>
  <c r="Q323"/>
  <c r="N323"/>
  <c r="K323"/>
  <c r="H323"/>
  <c r="E323"/>
  <c r="C321"/>
  <c r="Q319"/>
  <c r="N319"/>
  <c r="K319"/>
  <c r="H319"/>
  <c r="E319"/>
  <c r="Q318"/>
  <c r="N318"/>
  <c r="K318"/>
  <c r="H318"/>
  <c r="E318"/>
  <c r="C314"/>
  <c r="C315" s="1"/>
  <c r="Q313"/>
  <c r="N313"/>
  <c r="K313"/>
  <c r="H313"/>
  <c r="E313"/>
  <c r="Q312"/>
  <c r="N312"/>
  <c r="K312"/>
  <c r="H312"/>
  <c r="E312"/>
  <c r="Q311"/>
  <c r="E311"/>
  <c r="N308"/>
  <c r="K308"/>
  <c r="H308"/>
  <c r="E308"/>
  <c r="N307"/>
  <c r="K307"/>
  <c r="H307"/>
  <c r="E307"/>
  <c r="Q306"/>
  <c r="N306"/>
  <c r="K306"/>
  <c r="H306"/>
  <c r="E306"/>
  <c r="C300"/>
  <c r="C301" s="1"/>
  <c r="Q299"/>
  <c r="N299"/>
  <c r="K299"/>
  <c r="H299"/>
  <c r="E299"/>
  <c r="Q298"/>
  <c r="N298"/>
  <c r="K298"/>
  <c r="H298"/>
  <c r="E298"/>
  <c r="Q297"/>
  <c r="N297"/>
  <c r="K297"/>
  <c r="H297"/>
  <c r="E297"/>
  <c r="Q296"/>
  <c r="N296"/>
  <c r="K296"/>
  <c r="K300" s="1"/>
  <c r="K301" s="1"/>
  <c r="K302" s="1"/>
  <c r="K351" s="1"/>
  <c r="H296"/>
  <c r="E296"/>
  <c r="Q295"/>
  <c r="N295"/>
  <c r="K295"/>
  <c r="H295"/>
  <c r="E295"/>
  <c r="C291"/>
  <c r="Q290"/>
  <c r="N290"/>
  <c r="K290"/>
  <c r="H290"/>
  <c r="E290"/>
  <c r="Q289"/>
  <c r="N289"/>
  <c r="K289"/>
  <c r="H289"/>
  <c r="E289"/>
  <c r="Q288"/>
  <c r="N288"/>
  <c r="K288"/>
  <c r="H288"/>
  <c r="E288"/>
  <c r="Q287"/>
  <c r="N287"/>
  <c r="K287"/>
  <c r="H287"/>
  <c r="E287"/>
  <c r="Q286"/>
  <c r="N286"/>
  <c r="K286"/>
  <c r="H286"/>
  <c r="E286"/>
  <c r="C284"/>
  <c r="Q283"/>
  <c r="N283"/>
  <c r="K283"/>
  <c r="H283"/>
  <c r="E283"/>
  <c r="Q282"/>
  <c r="N282"/>
  <c r="K282"/>
  <c r="H282"/>
  <c r="E282"/>
  <c r="Q281"/>
  <c r="N281"/>
  <c r="K281"/>
  <c r="H281"/>
  <c r="E281"/>
  <c r="Q280"/>
  <c r="N280"/>
  <c r="K280"/>
  <c r="H280"/>
  <c r="E280"/>
  <c r="Q279"/>
  <c r="N279"/>
  <c r="K279"/>
  <c r="H279"/>
  <c r="H284" s="1"/>
  <c r="H292" s="1"/>
  <c r="H302" s="1"/>
  <c r="H351" s="1"/>
  <c r="E279"/>
  <c r="C273"/>
  <c r="Q272"/>
  <c r="N272"/>
  <c r="K272"/>
  <c r="H272"/>
  <c r="E272"/>
  <c r="Q271"/>
  <c r="N271"/>
  <c r="K271"/>
  <c r="H271"/>
  <c r="E271"/>
  <c r="Q270"/>
  <c r="N270"/>
  <c r="K270"/>
  <c r="H270"/>
  <c r="E270"/>
  <c r="Q269"/>
  <c r="N269"/>
  <c r="K269"/>
  <c r="H269"/>
  <c r="E269"/>
  <c r="Q268"/>
  <c r="N268"/>
  <c r="K268"/>
  <c r="H268"/>
  <c r="E268"/>
  <c r="Q267"/>
  <c r="N267"/>
  <c r="K267"/>
  <c r="H267"/>
  <c r="E267"/>
  <c r="Q266"/>
  <c r="N266"/>
  <c r="K266"/>
  <c r="H266"/>
  <c r="E266"/>
  <c r="Q265"/>
  <c r="N265"/>
  <c r="K265"/>
  <c r="H265"/>
  <c r="E265"/>
  <c r="C263"/>
  <c r="Q262"/>
  <c r="N262"/>
  <c r="K262"/>
  <c r="H262"/>
  <c r="E262"/>
  <c r="Q261"/>
  <c r="N261"/>
  <c r="K261"/>
  <c r="H261"/>
  <c r="E261"/>
  <c r="Q260"/>
  <c r="N260"/>
  <c r="K260"/>
  <c r="H260"/>
  <c r="E260"/>
  <c r="Q259"/>
  <c r="N259"/>
  <c r="K259"/>
  <c r="H259"/>
  <c r="E259"/>
  <c r="Q258"/>
  <c r="N258"/>
  <c r="K258"/>
  <c r="H258"/>
  <c r="E258"/>
  <c r="Q257"/>
  <c r="N257"/>
  <c r="K257"/>
  <c r="H257"/>
  <c r="E257"/>
  <c r="Q256"/>
  <c r="N256"/>
  <c r="K256"/>
  <c r="H256"/>
  <c r="E256"/>
  <c r="Q255"/>
  <c r="N255"/>
  <c r="K255"/>
  <c r="H255"/>
  <c r="E255"/>
  <c r="Q254"/>
  <c r="N254"/>
  <c r="K254"/>
  <c r="H254"/>
  <c r="E254"/>
  <c r="Q253"/>
  <c r="N253"/>
  <c r="K253"/>
  <c r="H253"/>
  <c r="E253"/>
  <c r="Q252"/>
  <c r="N252"/>
  <c r="K252"/>
  <c r="H252"/>
  <c r="E252"/>
  <c r="Q251"/>
  <c r="N251"/>
  <c r="K251"/>
  <c r="H251"/>
  <c r="E251"/>
  <c r="C240"/>
  <c r="Q239"/>
  <c r="N239"/>
  <c r="K239"/>
  <c r="H239"/>
  <c r="E239"/>
  <c r="C237"/>
  <c r="Q236"/>
  <c r="N236"/>
  <c r="K236"/>
  <c r="H236"/>
  <c r="E236"/>
  <c r="Q235"/>
  <c r="N235"/>
  <c r="K235"/>
  <c r="H235"/>
  <c r="E235"/>
  <c r="Q234"/>
  <c r="N234"/>
  <c r="K234"/>
  <c r="H234"/>
  <c r="E234"/>
  <c r="Q233"/>
  <c r="N233"/>
  <c r="K233"/>
  <c r="H233"/>
  <c r="E233"/>
  <c r="C231"/>
  <c r="Q230"/>
  <c r="N230"/>
  <c r="K230"/>
  <c r="H230"/>
  <c r="E230"/>
  <c r="Q229"/>
  <c r="N229"/>
  <c r="K229"/>
  <c r="H229"/>
  <c r="E229"/>
  <c r="Q228"/>
  <c r="N228"/>
  <c r="K228"/>
  <c r="H228"/>
  <c r="E228"/>
  <c r="Q227"/>
  <c r="N227"/>
  <c r="K227"/>
  <c r="H227"/>
  <c r="E227"/>
  <c r="Q226"/>
  <c r="N226"/>
  <c r="K226"/>
  <c r="H226"/>
  <c r="E226"/>
  <c r="Q225"/>
  <c r="N225"/>
  <c r="K225"/>
  <c r="H225"/>
  <c r="E225"/>
  <c r="Q224"/>
  <c r="N224"/>
  <c r="K224"/>
  <c r="H224"/>
  <c r="E224"/>
  <c r="Q223"/>
  <c r="N223"/>
  <c r="K223"/>
  <c r="H223"/>
  <c r="E223"/>
  <c r="Q222"/>
  <c r="N222"/>
  <c r="K222"/>
  <c r="H222"/>
  <c r="E222"/>
  <c r="Q221"/>
  <c r="N221"/>
  <c r="K221"/>
  <c r="H221"/>
  <c r="E221"/>
  <c r="C212"/>
  <c r="Q211"/>
  <c r="N211"/>
  <c r="K211"/>
  <c r="H211"/>
  <c r="E211"/>
  <c r="Q210"/>
  <c r="N210"/>
  <c r="K210"/>
  <c r="H210"/>
  <c r="E210"/>
  <c r="Q209"/>
  <c r="N209"/>
  <c r="K209"/>
  <c r="H209"/>
  <c r="E209"/>
  <c r="Q208"/>
  <c r="N208"/>
  <c r="K208"/>
  <c r="H208"/>
  <c r="E208"/>
  <c r="Q207"/>
  <c r="N207"/>
  <c r="K207"/>
  <c r="H207"/>
  <c r="E207"/>
  <c r="Q206"/>
  <c r="N206"/>
  <c r="K206"/>
  <c r="H206"/>
  <c r="E206"/>
  <c r="Q205"/>
  <c r="N205"/>
  <c r="K205"/>
  <c r="H205"/>
  <c r="E205"/>
  <c r="C203"/>
  <c r="C216" s="1"/>
  <c r="Q202"/>
  <c r="N202"/>
  <c r="K202"/>
  <c r="H202"/>
  <c r="E202"/>
  <c r="Q201"/>
  <c r="N201"/>
  <c r="K201"/>
  <c r="H201"/>
  <c r="E201"/>
  <c r="Q200"/>
  <c r="N200"/>
  <c r="K200"/>
  <c r="H200"/>
  <c r="E200"/>
  <c r="Q199"/>
  <c r="N199"/>
  <c r="K199"/>
  <c r="H199"/>
  <c r="E199"/>
  <c r="Q198"/>
  <c r="N198"/>
  <c r="K198"/>
  <c r="H198"/>
  <c r="E198"/>
  <c r="Q197"/>
  <c r="N197"/>
  <c r="K197"/>
  <c r="H197"/>
  <c r="E197"/>
  <c r="Q196"/>
  <c r="N196"/>
  <c r="K196"/>
  <c r="H196"/>
  <c r="E196"/>
  <c r="Q195"/>
  <c r="N195"/>
  <c r="K195"/>
  <c r="H195"/>
  <c r="E195"/>
  <c r="Q194"/>
  <c r="N194"/>
  <c r="K194"/>
  <c r="H194"/>
  <c r="E194"/>
  <c r="Q193"/>
  <c r="N193"/>
  <c r="K193"/>
  <c r="H193"/>
  <c r="E193"/>
  <c r="Q192"/>
  <c r="N192"/>
  <c r="K192"/>
  <c r="H192"/>
  <c r="E192"/>
  <c r="Q191"/>
  <c r="N191"/>
  <c r="K191"/>
  <c r="H191"/>
  <c r="E191"/>
  <c r="C187"/>
  <c r="Q186"/>
  <c r="N186"/>
  <c r="K186"/>
  <c r="H186"/>
  <c r="E186"/>
  <c r="Q183"/>
  <c r="N183"/>
  <c r="K183"/>
  <c r="H183"/>
  <c r="E183"/>
  <c r="Q180"/>
  <c r="N180"/>
  <c r="K180"/>
  <c r="H180"/>
  <c r="E180"/>
  <c r="Q179"/>
  <c r="N179"/>
  <c r="K179"/>
  <c r="H179"/>
  <c r="E179"/>
  <c r="Q178"/>
  <c r="N178"/>
  <c r="K178"/>
  <c r="H178"/>
  <c r="E178"/>
  <c r="Q177"/>
  <c r="N177"/>
  <c r="K177"/>
  <c r="H177"/>
  <c r="E177"/>
  <c r="Q176"/>
  <c r="N176"/>
  <c r="K176"/>
  <c r="H176"/>
  <c r="E176"/>
  <c r="Q175"/>
  <c r="N175"/>
  <c r="K175"/>
  <c r="H175"/>
  <c r="E175"/>
  <c r="Q174"/>
  <c r="N174"/>
  <c r="K174"/>
  <c r="H174"/>
  <c r="E174"/>
  <c r="Q173"/>
  <c r="N173"/>
  <c r="K173"/>
  <c r="H173"/>
  <c r="E173"/>
  <c r="C171"/>
  <c r="Q170"/>
  <c r="N170"/>
  <c r="K170"/>
  <c r="H170"/>
  <c r="E170"/>
  <c r="Q169"/>
  <c r="N169"/>
  <c r="K169"/>
  <c r="H169"/>
  <c r="E169"/>
  <c r="Q168"/>
  <c r="N168"/>
  <c r="K168"/>
  <c r="H168"/>
  <c r="E168"/>
  <c r="C166"/>
  <c r="Q165"/>
  <c r="N165"/>
  <c r="K165"/>
  <c r="H165"/>
  <c r="E165"/>
  <c r="Q164"/>
  <c r="N164"/>
  <c r="K164"/>
  <c r="H164"/>
  <c r="E164"/>
  <c r="Q163"/>
  <c r="N163"/>
  <c r="K163"/>
  <c r="H163"/>
  <c r="E163"/>
  <c r="Q162"/>
  <c r="N162"/>
  <c r="K162"/>
  <c r="H162"/>
  <c r="E162"/>
  <c r="Q161"/>
  <c r="N161"/>
  <c r="K161"/>
  <c r="H161"/>
  <c r="E161"/>
  <c r="Q160"/>
  <c r="N160"/>
  <c r="K160"/>
  <c r="H160"/>
  <c r="E160"/>
  <c r="C158"/>
  <c r="Q157"/>
  <c r="N157"/>
  <c r="K157"/>
  <c r="H157"/>
  <c r="E157"/>
  <c r="Q156"/>
  <c r="N156"/>
  <c r="K156"/>
  <c r="H156"/>
  <c r="H152"/>
  <c r="E152"/>
  <c r="Q151"/>
  <c r="N151"/>
  <c r="K151"/>
  <c r="H151"/>
  <c r="E151"/>
  <c r="Q150"/>
  <c r="N150"/>
  <c r="K150"/>
  <c r="H150"/>
  <c r="E150"/>
  <c r="Q149"/>
  <c r="N149"/>
  <c r="K149"/>
  <c r="H149"/>
  <c r="E149"/>
  <c r="C143"/>
  <c r="C144" s="1"/>
  <c r="Q142"/>
  <c r="N142"/>
  <c r="K142"/>
  <c r="H142"/>
  <c r="E142"/>
  <c r="Q141"/>
  <c r="N141"/>
  <c r="K141"/>
  <c r="H141"/>
  <c r="E141"/>
  <c r="N140"/>
  <c r="K140"/>
  <c r="H140"/>
  <c r="E140"/>
  <c r="H139"/>
  <c r="Q134"/>
  <c r="N134"/>
  <c r="K134"/>
  <c r="H134"/>
  <c r="E134"/>
  <c r="Q133"/>
  <c r="N133"/>
  <c r="K133"/>
  <c r="H133"/>
  <c r="E133"/>
  <c r="Q132"/>
  <c r="N132"/>
  <c r="K132"/>
  <c r="H132"/>
  <c r="E132"/>
  <c r="Q131"/>
  <c r="N131"/>
  <c r="K131"/>
  <c r="H131"/>
  <c r="E131"/>
  <c r="C127"/>
  <c r="Q126"/>
  <c r="K126"/>
  <c r="H126"/>
  <c r="E126"/>
  <c r="H125"/>
  <c r="Q122"/>
  <c r="N122"/>
  <c r="K122"/>
  <c r="H122"/>
  <c r="E122"/>
  <c r="Q121"/>
  <c r="N121"/>
  <c r="K121"/>
  <c r="H121"/>
  <c r="E121"/>
  <c r="Q120"/>
  <c r="N120"/>
  <c r="K120"/>
  <c r="H120"/>
  <c r="E120"/>
  <c r="Q119"/>
  <c r="N119"/>
  <c r="K119"/>
  <c r="H119"/>
  <c r="E119"/>
  <c r="Q118"/>
  <c r="N118"/>
  <c r="K118"/>
  <c r="H118"/>
  <c r="E118"/>
  <c r="Q117"/>
  <c r="N117"/>
  <c r="K117"/>
  <c r="H117"/>
  <c r="E117"/>
  <c r="Q116"/>
  <c r="N116"/>
  <c r="K116"/>
  <c r="H116"/>
  <c r="E116"/>
  <c r="Q115"/>
  <c r="N115"/>
  <c r="K115"/>
  <c r="H115"/>
  <c r="E115"/>
  <c r="Q114"/>
  <c r="N114"/>
  <c r="K114"/>
  <c r="H114"/>
  <c r="E114"/>
  <c r="C112"/>
  <c r="Q111"/>
  <c r="N111"/>
  <c r="K111"/>
  <c r="H111"/>
  <c r="E111"/>
  <c r="Q110"/>
  <c r="N110"/>
  <c r="K110"/>
  <c r="H110"/>
  <c r="E110"/>
  <c r="Q109"/>
  <c r="N109"/>
  <c r="K109"/>
  <c r="H109"/>
  <c r="E109"/>
  <c r="Q108"/>
  <c r="N108"/>
  <c r="K108"/>
  <c r="H108"/>
  <c r="E108"/>
  <c r="Q107"/>
  <c r="N107"/>
  <c r="K107"/>
  <c r="H107"/>
  <c r="E107"/>
  <c r="Q106"/>
  <c r="N106"/>
  <c r="K106"/>
  <c r="H106"/>
  <c r="E106"/>
  <c r="N105"/>
  <c r="H105"/>
  <c r="E105"/>
  <c r="E104"/>
  <c r="E103"/>
  <c r="Q100"/>
  <c r="N100"/>
  <c r="K100"/>
  <c r="H100"/>
  <c r="E100"/>
  <c r="Q99"/>
  <c r="N99"/>
  <c r="N98"/>
  <c r="Q86"/>
  <c r="N86"/>
  <c r="K86"/>
  <c r="H86"/>
  <c r="E86"/>
  <c r="Q85"/>
  <c r="N85"/>
  <c r="K85"/>
  <c r="H85"/>
  <c r="E85"/>
  <c r="C79"/>
  <c r="C80" s="1"/>
  <c r="C81" s="1"/>
  <c r="Q78"/>
  <c r="N78"/>
  <c r="K78"/>
  <c r="H78"/>
  <c r="E78"/>
  <c r="Q77"/>
  <c r="N77"/>
  <c r="K77"/>
  <c r="H77"/>
  <c r="E77"/>
  <c r="Q76"/>
  <c r="N76"/>
  <c r="K76"/>
  <c r="H76"/>
  <c r="E76"/>
  <c r="N75"/>
  <c r="K75"/>
  <c r="H75"/>
  <c r="E75"/>
  <c r="Q74"/>
  <c r="N74"/>
  <c r="K74"/>
  <c r="H74"/>
  <c r="E74"/>
  <c r="Q73"/>
  <c r="N73"/>
  <c r="K73"/>
  <c r="H73"/>
  <c r="E73"/>
  <c r="K72"/>
  <c r="H72"/>
  <c r="E72"/>
  <c r="Q71"/>
  <c r="N71"/>
  <c r="K71"/>
  <c r="H71"/>
  <c r="E71"/>
  <c r="Q70"/>
  <c r="N70"/>
  <c r="K70"/>
  <c r="H70"/>
  <c r="E70"/>
  <c r="Q69"/>
  <c r="N69"/>
  <c r="K69"/>
  <c r="H69"/>
  <c r="E69"/>
  <c r="N68"/>
  <c r="K68"/>
  <c r="H68"/>
  <c r="E68"/>
  <c r="K67"/>
  <c r="E67"/>
  <c r="C57"/>
  <c r="Q56"/>
  <c r="N56"/>
  <c r="K56"/>
  <c r="H56"/>
  <c r="E56"/>
  <c r="Q55"/>
  <c r="N55"/>
  <c r="K55"/>
  <c r="H55"/>
  <c r="E55"/>
  <c r="Q54"/>
  <c r="N54"/>
  <c r="K54"/>
  <c r="H54"/>
  <c r="E54"/>
  <c r="Q53"/>
  <c r="N53"/>
  <c r="K53"/>
  <c r="H53"/>
  <c r="E53"/>
  <c r="C51"/>
  <c r="Q50"/>
  <c r="N50"/>
  <c r="K50"/>
  <c r="H50"/>
  <c r="E50"/>
  <c r="Q49"/>
  <c r="N49"/>
  <c r="K49"/>
  <c r="H49"/>
  <c r="E49"/>
  <c r="Q48"/>
  <c r="N48"/>
  <c r="K48"/>
  <c r="H48"/>
  <c r="E48"/>
  <c r="C41"/>
  <c r="Q40"/>
  <c r="N40"/>
  <c r="K40"/>
  <c r="H40"/>
  <c r="E40"/>
  <c r="C38"/>
  <c r="N37"/>
  <c r="K37"/>
  <c r="H37"/>
  <c r="E37"/>
  <c r="Q36"/>
  <c r="N36"/>
  <c r="K36"/>
  <c r="H36"/>
  <c r="E36"/>
  <c r="Q35"/>
  <c r="N35"/>
  <c r="K35"/>
  <c r="H35"/>
  <c r="E35"/>
  <c r="C33"/>
  <c r="Q32"/>
  <c r="N32"/>
  <c r="K32"/>
  <c r="H32"/>
  <c r="E32"/>
  <c r="C30"/>
  <c r="Q29"/>
  <c r="N29"/>
  <c r="K29"/>
  <c r="H29"/>
  <c r="E29"/>
  <c r="Q28"/>
  <c r="N28"/>
  <c r="K28"/>
  <c r="H28"/>
  <c r="E28"/>
  <c r="C26"/>
  <c r="Q25"/>
  <c r="N25"/>
  <c r="K25"/>
  <c r="H25"/>
  <c r="E25"/>
  <c r="Q24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Q20"/>
  <c r="N20"/>
  <c r="K20"/>
  <c r="H20"/>
  <c r="E20"/>
  <c r="Q19"/>
  <c r="N19"/>
  <c r="K19"/>
  <c r="H19"/>
  <c r="E19"/>
  <c r="C13"/>
  <c r="C14" s="1"/>
  <c r="C15" s="1"/>
  <c r="Q12"/>
  <c r="N12"/>
  <c r="K12"/>
  <c r="H12"/>
  <c r="E12"/>
  <c r="Q11"/>
  <c r="N11"/>
  <c r="K11"/>
  <c r="H11"/>
  <c r="E11"/>
  <c r="N10"/>
  <c r="K10"/>
  <c r="H10"/>
  <c r="E10"/>
  <c r="K9"/>
  <c r="E9"/>
  <c r="C188" l="1"/>
  <c r="C217" s="1"/>
  <c r="C241"/>
  <c r="C247" s="1"/>
  <c r="C274"/>
  <c r="C275" s="1"/>
  <c r="C326"/>
  <c r="C349"/>
  <c r="C350" s="1"/>
  <c r="C382"/>
  <c r="Q9"/>
  <c r="Q10"/>
  <c r="C45"/>
  <c r="Q75"/>
  <c r="H67"/>
  <c r="C62"/>
  <c r="C63" s="1"/>
  <c r="N67"/>
  <c r="Q68"/>
  <c r="N72"/>
  <c r="Q72"/>
  <c r="C128"/>
  <c r="C145" s="1"/>
  <c r="C327"/>
  <c r="C292"/>
  <c r="C302" s="1"/>
  <c r="H9"/>
  <c r="N9"/>
  <c r="Q67"/>
  <c r="E379"/>
  <c r="C351" l="1"/>
</calcChain>
</file>

<file path=xl/sharedStrings.xml><?xml version="1.0" encoding="utf-8"?>
<sst xmlns="http://schemas.openxmlformats.org/spreadsheetml/2006/main" count="429" uniqueCount="228">
  <si>
    <t>มหาวิทยาลัยเทคโนโลยีราชมงคลธัญบุรี</t>
  </si>
  <si>
    <t>คณะ/หน่วยงานเทียบเท่า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</si>
  <si>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</si>
  <si>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</si>
  <si>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</si>
  <si>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</si>
  <si>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 ขึ้นไป (เฉพาะหลักสูตร 4 ปี)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</si>
  <si>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</si>
  <si>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</si>
  <si>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</si>
  <si>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</si>
  <si>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</si>
  <si>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</si>
  <si>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</si>
  <si>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</si>
  <si>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</si>
  <si>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</si>
  <si>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รวมในหลักสูตร</t>
  </si>
  <si>
    <t>รวมภาคปกติ</t>
  </si>
  <si>
    <t>รวมทั้งคณะ</t>
  </si>
  <si>
    <t>คณะครุศาสตร์อุตสาหกรรม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</si>
  <si>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</si>
  <si>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</si>
  <si>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</si>
  <si>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</si>
  <si>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</si>
  <si>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</si>
  <si>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วิศวกรรมอิเล็กทรอนิกส์และโทรคมนาคม</t>
  </si>
  <si>
    <t>วิศวกรรมอุตสาหการ</t>
  </si>
  <si>
    <t>ระดับปริญญาตรี - หลักสูตรอุตสาหกรรมศาสตรบัณฑิต 4 ปี (วุฒิ ปวช./ม.6)</t>
  </si>
  <si>
    <t>อุตสาหกรรมการผลิต</t>
  </si>
  <si>
    <t>เทคโนโลยีการวิจัยและพัฒนาหลักสูตร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</si>
  <si>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</si>
  <si>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คอมพิวเตอร์ศึกษา</t>
  </si>
  <si>
    <t>ระดับปริญญาตรี - หลักสูตรศึกษาศาสตรบัณฑิต 4 ปี (วุฒิ ปวช./ม.6)</t>
  </si>
  <si>
    <t>เทคโนโลยีและสื่อสารการศึกษา</t>
  </si>
  <si>
    <t>เทคโนโลยีสารสนเทศการศึกษา</t>
  </si>
  <si>
    <t>ระดับปริญญาตรี - วิศวกรรมศาสตรบัณฑิต 4 ปี (วุฒิ ปวช./ม.6)</t>
  </si>
  <si>
    <t>วิศวกรรมเมคคาทรอนิกส์</t>
  </si>
  <si>
    <t>ระดับประกาศนียบัตรบัณฑิต - หลักสูตรประกาศนียบัตรบัณฑิต</t>
  </si>
  <si>
    <t>การบริหารการศึกษา</t>
  </si>
  <si>
    <t>ภาคพิเศษ/สมทบ</t>
  </si>
  <si>
    <t>ระดับปริญญาตรี - หลักสูตรอุตสาหกรรมศาสตรบัณฑิต 4 ปี (วุฒิ ปวส. เทียบโอน)</t>
  </si>
  <si>
    <t>เทคโนโลยีคอมพิวเตอร์</t>
  </si>
  <si>
    <t>เทคโนโลยีเครื่องกล</t>
  </si>
  <si>
    <t>เทคโนโลยีโทรคมนาคม</t>
  </si>
  <si>
    <t xml:space="preserve">ระดับปริญญาตรี - หลักสูตรศึกษาศาสตรบัณฑิต 4 ปี (วุฒิ ปวช./ม.6) </t>
  </si>
  <si>
    <t>เทคโนโลยีการบริหารการศึกษา</t>
  </si>
  <si>
    <t>วิชาชีพครู</t>
  </si>
  <si>
    <t>รวมภาคพิเศษ/สมทบ</t>
  </si>
  <si>
    <t>คณะเทคโนโลยีการเกษตร</t>
  </si>
  <si>
    <t>ระดับปริญญาตรี - หลักสูตรวิทยาศาสตรบัณฑิต 4 ปี (วุฒิ ปวช./ม.6)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</si>
  <si>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</si>
  <si>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</si>
  <si>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</si>
  <si>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เทคโนโลยีการผลิตพืช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</si>
  <si>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</si>
  <si>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</si>
  <si>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</si>
  <si>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</si>
  <si>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</si>
  <si>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การบริหารศัตรูพืชแบบยั่งยืน</t>
  </si>
  <si>
    <t>เทคโนโลยีอุสาหกรรมเกษตร</t>
  </si>
  <si>
    <t>สุขภาพความงามและสปาไทย</t>
  </si>
  <si>
    <t>คณะวิศวกรรมศาสตร์</t>
  </si>
  <si>
    <t>ระดับปริญญาตรี - หลักสูตรวิศวกรรมศาสตรบัณฑิต 4 ปี (วุฒิ ปวช./ม.6)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</si>
  <si>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</si>
  <si>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</si>
  <si>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</si>
  <si>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วิศวกรรมไฟฟ้า - วิศวกรรมไฟฟ้ากำลัง</t>
  </si>
  <si>
    <t>วิศวกรรมไฟฟ้า - วิศวกรรมอิเล็กทรอนิกส์และโทรคมนาคม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</si>
  <si>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</si>
  <si>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</si>
  <si>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</si>
  <si>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</si>
  <si>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สิ่งทอ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</si>
  <si>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</si>
  <si>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</si>
  <si>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</si>
  <si>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</si>
  <si>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</si>
  <si>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</si>
  <si>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</si>
  <si>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</si>
  <si>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</si>
  <si>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</si>
  <si>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</si>
  <si>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ระดับปริญญาตรี - หลักสูตรวิศวกรรมศาสตรบัณฑิต 4 ปี (วุฒิ ปวส. เทียบโอน)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</si>
  <si>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</si>
  <si>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วิศวกรรมโยธา - วิศวกรรมโครงสร้าง</t>
  </si>
  <si>
    <t xml:space="preserve">วิศวกรรมโยธา - วิศวกรรมบริหารงานก่อสร้าง </t>
  </si>
  <si>
    <t>วิศวกรรมการผลิต</t>
  </si>
  <si>
    <t>คณะบริหารธุรกิจ</t>
  </si>
  <si>
    <t>ระดับปริญญาตรี  - หลักสูตรบริหารธุรกิจบัณฑิต 4 ปี (วุฒิ ปวช./ม.6)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</si>
  <si>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</si>
  <si>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</si>
  <si>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</si>
  <si>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</si>
  <si>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</si>
  <si>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</si>
  <si>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</si>
  <si>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</si>
  <si>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ระบบสารสนเทศทางคอมพิวเตอร์ - การจัดการระบบสารสนเทศ</t>
  </si>
  <si>
    <t>ระบบสารสนเทศทางคอมพิวเตอร์ - คอมพิวเตอร์ธุรกิจ</t>
  </si>
  <si>
    <t>ระบบสารสนเทศทางคอมพิวเตอร์ - พัฒนาซอฟต์แวร์</t>
  </si>
  <si>
    <t>ระดับปริญญาตรี  - หลักสูตรบริหารธุรกิจบัณฑิต 4 ปี (วุฒิ ปวส. เทียบโอน)</t>
  </si>
  <si>
    <t>การจัดการ - การจัดการอุตสาหกรรม 1</t>
  </si>
  <si>
    <t>การจัดการ - การจัดการอุตสาหกรรม 2</t>
  </si>
  <si>
    <t>ระดับปริญญาตรี - หลักสูตรเศรษฐศาสตรบัณฑิต 4 ปี (วุฒิ ปวช./ม.6)</t>
  </si>
  <si>
    <t>เศรษฐศาสตร์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</si>
  <si>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</si>
  <si>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</si>
  <si>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ระดับปริญญาตรี - หลักสูตรนานาชาติ บริหารธุรกิจบัณฑิต 4 ปี (วุฒิ ปวช./ม.6)</t>
  </si>
  <si>
    <t>Business English</t>
  </si>
  <si>
    <t>Computer Information System -  Business Computer</t>
  </si>
  <si>
    <t>International Business Administration</t>
  </si>
  <si>
    <t>Marketing</t>
  </si>
  <si>
    <t>Business Computer (International Program)</t>
  </si>
  <si>
    <t>Business English (International Program)</t>
  </si>
  <si>
    <t>International Business Administration  (International Program)</t>
  </si>
  <si>
    <t>Marketing  (International Program)</t>
  </si>
  <si>
    <t>ระดับปริญญาตรี - หลักสูตรบัญชีบัณฑิต 4 ปี  (วุฒิ ปวช./ม.6)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</si>
  <si>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</si>
  <si>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</si>
  <si>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รวมในภาคปกติ</t>
  </si>
  <si>
    <t>ระดับปริญญาตรี - หลักสูตรบริหารธุรกิจบัณฑิต 4 ปี (วุฒิ ปวช./ม.6)</t>
  </si>
  <si>
    <t>การจัดการ</t>
  </si>
  <si>
    <t>การจัดการทั่วไป</t>
  </si>
  <si>
    <t>ธุรกิจระหว่างประเทศ</t>
  </si>
  <si>
    <t>การจัดการวิศวกรรมธุรกิจ</t>
  </si>
  <si>
    <t>ระบบสารสนเทศ</t>
  </si>
  <si>
    <t xml:space="preserve">ระดับปริญญาตรี - หลักสูตรบริหารธุรกิจบัณฑิต 4 ปี (วุฒิ ปวส. เทียบโอน) </t>
  </si>
  <si>
    <t>ระดับปริญญาตรี - หลักสูตรเศรษฐศาสตรบัณฑิต 4 ปี 4 ปี 4 ปี (วุฒิ ปวช./ม.6)</t>
  </si>
  <si>
    <t>รวมในภาคพิเศษ/สมทบ</t>
  </si>
  <si>
    <t>คณะเทคโนโลยีคหกรรมศาสตร์</t>
  </si>
  <si>
    <t>ระดับปริญญาตรี - หลักสูตรคหกรรมศาสตรบัณฑิต  4 ปี (วุฒิ ปวช./ม.6)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</si>
  <si>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</si>
  <si>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</si>
  <si>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 - ออกแบบแฟชั่น</t>
  </si>
  <si>
    <t>ผ้าและเครื่องแต่งกาย - อุตสาหกรรมเครื่องแต่งกาย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</si>
  <si>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</si>
  <si>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</si>
  <si>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</si>
  <si>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</si>
  <si>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อาหารและโภชนาการ - ธุรกิจงานอาหาร</t>
  </si>
  <si>
    <t>อุตสาหกรรมงานอาหาร</t>
  </si>
  <si>
    <t>ระดับปริญญาตรี - หลักสูตรคหกรรมศาสตรบัณฑิต 4 ปี(วุฒิ ปวส. เทียบโอน)</t>
  </si>
  <si>
    <t>การศึกษาปฐมวัย</t>
  </si>
  <si>
    <t>ระดับปริญญาโท - หลักสูตรคหกรรมศาสตรมหาบัณฑิต</t>
  </si>
  <si>
    <t>เทคโนโลยีคหกรรมศาสตร์</t>
  </si>
  <si>
    <t>คณะศิลปกรรมศาสตร์</t>
  </si>
  <si>
    <t>ระดับปริญญาตรี - หลักสูตรศิลปบัณฑิต 4 ปี (วุฒิ ปวช./ม.6)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</si>
  <si>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</si>
  <si>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</si>
  <si>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</si>
  <si>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</si>
  <si>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</si>
  <si>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</si>
  <si>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</si>
  <si>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</si>
  <si>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</si>
  <si>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</si>
  <si>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</si>
  <si>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</si>
  <si>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</si>
  <si>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คีตศิลป์สากล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</si>
  <si>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</si>
  <si>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</si>
  <si>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</si>
  <si>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</si>
  <si>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นาฎศิลป์ไทย</t>
  </si>
  <si>
    <t>นาฎศิลป์ไทยศึกษา</t>
  </si>
  <si>
    <t>นาฎศิลป์สากล</t>
  </si>
  <si>
    <t>คณะเทคโนโลยีสื่อสารมวลชน</t>
  </si>
  <si>
    <t>ระดับปริญญาตรี - หลักสูตรเทคโนโลยีบัณฑิต 4 ปี  (วุฒิ ปวช./ม.6)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</si>
  <si>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</si>
  <si>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</si>
  <si>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</si>
  <si>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</si>
  <si>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</si>
  <si>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ระดับปริญญาตรี - หลักสูตรเทคโนโลยีบัณฑิต 4 ปี (วุฒิ ปวส. เทียบโอน)</t>
  </si>
  <si>
    <t xml:space="preserve">เทคโนโลยีการพิมพ์ </t>
  </si>
  <si>
    <t>ระดับปริญญาตรี - หลักสูตรเทคโนโลยีบัณฑิต 4 ปี (วุฒิ ปวช./ม.6)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</si>
  <si>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</si>
  <si>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</si>
  <si>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</si>
  <si>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</si>
  <si>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</si>
  <si>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</si>
  <si>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</si>
  <si>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</si>
  <si>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ระดับปริญญาตรี - หลักสูตรวิทยาศาสตรบัณฑิต 4 ปี (วุฒิ ปวส. เทียบโอน)</t>
  </si>
  <si>
    <t>คณะสถาปัตยกรรมศาสตร์</t>
  </si>
  <si>
    <t>ระดับปริญญาตรี - หลักสูตรสถาปัตยกรรมศาสตร์  5 ปี (วุฒิ ปวช./ม.6)</t>
  </si>
  <si>
    <t>เทคโนโลยีสถาปัตยกรรม</t>
  </si>
  <si>
    <t>สถาปัตยกรรม</t>
  </si>
  <si>
    <t>สถาปัตยกรรมภายใน</t>
  </si>
  <si>
    <t>ระดับปริญญาตรี - หลักสูตรสถาปัตยกรรมศาสตร์ (วุฒิ ปวส. เทียบโอน)</t>
  </si>
  <si>
    <t>วิทยาลัยการแพทย์แผนไทย</t>
  </si>
  <si>
    <t>ระดับปริญญาตรี - หลักสูตรการแพทย์แผนไทยประยุกต์บัณฑิต 4 ปี (วุฒิ ม.6)</t>
  </si>
  <si>
    <t>การแพทย์แผนไทยประยุกต์</t>
  </si>
  <si>
    <t>การแพทย์แผนไทยประยุกต์บัณฑิต</t>
  </si>
  <si>
    <t>ระดับปริญญาตรี - หลักสูตรวิทยาศาสตรบัณฑิต 4 ปี (วุฒิ ม.6)</t>
  </si>
  <si>
    <t>รวมทั้งหมด</t>
  </si>
  <si>
    <t>หมายเหตุ  สาขาวิชาที่เป็นหลักสูตร 5 ปี และยังคงมีนักศึกษาอยู่ในชั้นปีที่ 5 มีดังนี้</t>
  </si>
  <si>
    <t>จำนวนนักศึกษา</t>
  </si>
  <si>
    <t>ชั้นปีที่ 5</t>
  </si>
  <si>
    <t xml:space="preserve">ระดับปริญญาตรี   ปีการศึกษา  2556 </t>
  </si>
  <si>
    <t>ชั้นปีที่ 6 ขึ้นไป</t>
  </si>
  <si>
    <t>วิศวกรรมเคมีสิ่งทอ</t>
  </si>
  <si>
    <t>วิศวกรรมเครื่องจักรกลเกษตร</t>
  </si>
  <si>
    <t xml:space="preserve">วิศวกรรมอุตสาหการ </t>
  </si>
  <si>
    <t>ข้อมูล ณ วันที่  30  กรกฎาคม  2556</t>
  </si>
  <si>
    <t xml:space="preserve">สำนักส่งเสริมวิชาการและงานทะเบียน  มหาวิทยาลัยเทคโนโลยีราชมงคลธัญบุรี  </t>
  </si>
  <si>
    <t>จำนวนนักศึกษาระดับปริญญาตรี  ปีการศึกษา  2556  จำแนกตามคณะ/สาขาวิชา  ระดับการศึกษา  ชั้นปี  และเพศ</t>
  </si>
  <si>
    <t>ศิลปศาสตร์</t>
  </si>
  <si>
    <t>ครุศาสตร์อุตสาหกรรม</t>
  </si>
  <si>
    <t>เทคโนโลยีการเกษตร</t>
  </si>
  <si>
    <t>วิศวกรรมศาสตร์</t>
  </si>
  <si>
    <t>บริหารธุรกิจ</t>
  </si>
  <si>
    <t>ศิลปกรรมศาสตร์</t>
  </si>
  <si>
    <t>เทคโนโลยีสื่อสารมวลชน</t>
  </si>
  <si>
    <t>วิทยาศาสตร์และเทคโนโลยี</t>
  </si>
  <si>
    <t>สถาปัตยกรรมศาสตร์</t>
  </si>
  <si>
    <t>ชั้นปีที่ 5 ขึ้นไป(เฉพาะหลักสูตร 4 ปี)</t>
  </si>
  <si>
    <t>ชั้นปีที่ 5 (เฉพาะหลักสูตร 5 ปี)</t>
  </si>
  <si>
    <t>ชั้นปีที่ 6 (เฉพาะหลักสูตร 5 ปี)</t>
  </si>
  <si>
    <t>คณะ/วิทยาลัย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</si>
</sst>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b/>
      <u/>
      <sz val="16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sz val="12"/>
      <color theme="1"/>
      <name val="TH Fah kwang"/>
    </font>
    <font>
      <b/>
      <sz val="12"/>
      <color theme="1"/>
      <name val="TH Fah kwang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600"/>
            </a:pPr>
            <a:r>
              <a:rPr lang="th-TH" sz="1600"/>
              <a:t>แผนภูมิเปรียบเทียบจำนวนนักศึกษาปริญญาตรี</a:t>
            </a:r>
            <a:r>
              <a:rPr lang="th-TH" sz="1600" baseline="0"/>
              <a:t>  ปีการศึกษา  2556     แยกตามชั้นปี</a:t>
            </a:r>
            <a:endParaRPr lang="en-US" sz="1600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ข้อมูล!$B$1</c:f>
              <c:strCache>
                <c:ptCount val="1"/>
                <c:pt idx="0">
                  <c:v>ชั้นปีที่ 1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ข้อมูล!$B$2:$B$12</c:f>
              <c:numCache>
                <c:formatCode>#,##0</c:formatCode>
                <c:ptCount val="11"/>
                <c:pt idx="0">
                  <c:v>1341</c:v>
                </c:pt>
                <c:pt idx="1">
                  <c:v>376</c:v>
                </c:pt>
                <c:pt idx="2">
                  <c:v>462</c:v>
                </c:pt>
                <c:pt idx="3">
                  <c:v>1341</c:v>
                </c:pt>
                <c:pt idx="4">
                  <c:v>1800</c:v>
                </c:pt>
                <c:pt idx="5">
                  <c:v>415</c:v>
                </c:pt>
                <c:pt idx="6">
                  <c:v>423</c:v>
                </c:pt>
                <c:pt idx="7">
                  <c:v>501</c:v>
                </c:pt>
                <c:pt idx="8">
                  <c:v>372</c:v>
                </c:pt>
                <c:pt idx="9">
                  <c:v>159</c:v>
                </c:pt>
                <c:pt idx="10">
                  <c:v>114</c:v>
                </c:pt>
              </c:numCache>
            </c:numRef>
          </c:val>
        </c:ser>
        <c:ser>
          <c:idx val="1"/>
          <c:order val="1"/>
          <c:tx>
            <c:strRef>
              <c:f>ข้อมูล!$C$1</c:f>
              <c:strCache>
                <c:ptCount val="1"/>
                <c:pt idx="0">
                  <c:v>ชั้นปีที่ 2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ข้อมูล!$C$2:$C$12</c:f>
              <c:numCache>
                <c:formatCode>#,##0</c:formatCode>
                <c:ptCount val="11"/>
                <c:pt idx="0">
                  <c:v>1208</c:v>
                </c:pt>
                <c:pt idx="1">
                  <c:v>398</c:v>
                </c:pt>
                <c:pt idx="2">
                  <c:v>424</c:v>
                </c:pt>
                <c:pt idx="3">
                  <c:v>1208</c:v>
                </c:pt>
                <c:pt idx="4">
                  <c:v>1480</c:v>
                </c:pt>
                <c:pt idx="5">
                  <c:v>344</c:v>
                </c:pt>
                <c:pt idx="6">
                  <c:v>296</c:v>
                </c:pt>
                <c:pt idx="7">
                  <c:v>549</c:v>
                </c:pt>
                <c:pt idx="8">
                  <c:v>346</c:v>
                </c:pt>
                <c:pt idx="9">
                  <c:v>144</c:v>
                </c:pt>
                <c:pt idx="10">
                  <c:v>62</c:v>
                </c:pt>
              </c:numCache>
            </c:numRef>
          </c:val>
        </c:ser>
        <c:ser>
          <c:idx val="2"/>
          <c:order val="2"/>
          <c:tx>
            <c:strRef>
              <c:f>ข้อมูล!$D$1</c:f>
              <c:strCache>
                <c:ptCount val="1"/>
                <c:pt idx="0">
                  <c:v>ชั้นปีที่ 3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ข้อมูล!$D$2:$D$12</c:f>
              <c:numCache>
                <c:formatCode>#,##0</c:formatCode>
                <c:ptCount val="11"/>
                <c:pt idx="0">
                  <c:v>1181</c:v>
                </c:pt>
                <c:pt idx="1">
                  <c:v>437</c:v>
                </c:pt>
                <c:pt idx="2">
                  <c:v>323</c:v>
                </c:pt>
                <c:pt idx="3">
                  <c:v>1181</c:v>
                </c:pt>
                <c:pt idx="4">
                  <c:v>1107</c:v>
                </c:pt>
                <c:pt idx="5">
                  <c:v>402</c:v>
                </c:pt>
                <c:pt idx="6">
                  <c:v>350</c:v>
                </c:pt>
                <c:pt idx="7">
                  <c:v>461</c:v>
                </c:pt>
                <c:pt idx="8">
                  <c:v>360</c:v>
                </c:pt>
                <c:pt idx="9">
                  <c:v>156</c:v>
                </c:pt>
                <c:pt idx="10">
                  <c:v>69</c:v>
                </c:pt>
              </c:numCache>
            </c:numRef>
          </c:val>
        </c:ser>
        <c:ser>
          <c:idx val="3"/>
          <c:order val="3"/>
          <c:tx>
            <c:strRef>
              <c:f>ข้อมูล!$E$1</c:f>
              <c:strCache>
                <c:ptCount val="1"/>
                <c:pt idx="0">
                  <c:v>ชั้นปีที่ 4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ข้อมูล!$E$2:$E$12</c:f>
              <c:numCache>
                <c:formatCode>#,##0</c:formatCode>
                <c:ptCount val="11"/>
                <c:pt idx="0">
                  <c:v>809</c:v>
                </c:pt>
                <c:pt idx="1">
                  <c:v>363</c:v>
                </c:pt>
                <c:pt idx="2">
                  <c:v>332</c:v>
                </c:pt>
                <c:pt idx="3">
                  <c:v>809</c:v>
                </c:pt>
                <c:pt idx="4">
                  <c:v>816</c:v>
                </c:pt>
                <c:pt idx="5">
                  <c:v>308</c:v>
                </c:pt>
                <c:pt idx="6">
                  <c:v>347</c:v>
                </c:pt>
                <c:pt idx="7">
                  <c:v>400</c:v>
                </c:pt>
                <c:pt idx="8">
                  <c:v>332</c:v>
                </c:pt>
                <c:pt idx="9">
                  <c:v>152</c:v>
                </c:pt>
                <c:pt idx="10">
                  <c:v>85</c:v>
                </c:pt>
              </c:numCache>
            </c:numRef>
          </c:val>
        </c:ser>
        <c:ser>
          <c:idx val="4"/>
          <c:order val="4"/>
          <c:tx>
            <c:strRef>
              <c:f>ข้อมูล!$F$1</c:f>
              <c:strCache>
                <c:ptCount val="1"/>
                <c:pt idx="0">
                  <c:v>ชั้นปีที่ 5 ขึ้นไป(เฉพาะหลักสูตร 4 ปี)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ข้อมูล!$F$2:$F$12</c:f>
              <c:numCache>
                <c:formatCode>#,##0</c:formatCode>
                <c:ptCount val="11"/>
                <c:pt idx="0">
                  <c:v>439</c:v>
                </c:pt>
                <c:pt idx="1">
                  <c:v>29</c:v>
                </c:pt>
                <c:pt idx="2">
                  <c:v>73</c:v>
                </c:pt>
                <c:pt idx="3">
                  <c:v>439</c:v>
                </c:pt>
                <c:pt idx="4">
                  <c:v>64</c:v>
                </c:pt>
                <c:pt idx="5">
                  <c:v>30</c:v>
                </c:pt>
                <c:pt idx="6">
                  <c:v>52</c:v>
                </c:pt>
                <c:pt idx="7">
                  <c:v>80</c:v>
                </c:pt>
                <c:pt idx="8">
                  <c:v>13</c:v>
                </c:pt>
                <c:pt idx="9">
                  <c:v>0</c:v>
                </c:pt>
                <c:pt idx="10">
                  <c:v>3</c:v>
                </c:pt>
              </c:numCache>
            </c:numRef>
          </c:val>
        </c:ser>
        <c:ser>
          <c:idx val="5"/>
          <c:order val="5"/>
          <c:tx>
            <c:strRef>
              <c:f>ข้อมูล!$G$1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ข้อมูล!$G$2:$G$12</c:f>
              <c:numCache>
                <c:formatCode>#,##0</c:formatCode>
                <c:ptCount val="11"/>
                <c:pt idx="0">
                  <c:v>0</c:v>
                </c:pt>
                <c:pt idx="1">
                  <c:v>191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</c:v>
                </c:pt>
                <c:pt idx="6">
                  <c:v>95</c:v>
                </c:pt>
                <c:pt idx="7">
                  <c:v>0</c:v>
                </c:pt>
                <c:pt idx="8">
                  <c:v>0</c:v>
                </c:pt>
                <c:pt idx="9">
                  <c:v>225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ข้อมูล!$H$1</c:f>
              <c:strCache>
                <c:ptCount val="1"/>
                <c:pt idx="0">
                  <c:v>ชั้นปีที่ 6 (เฉพาะหลักสูตร 5 ปี)</c:v>
                </c:pt>
              </c:strCache>
            </c:strRef>
          </c:tx>
          <c:cat>
            <c:strRef>
              <c:f>ข้อมูล!$A$2:$A$12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ข้อมูล!$H$2:$H$12</c:f>
              <c:numCache>
                <c:formatCode>#,##0</c:formatCode>
                <c:ptCount val="11"/>
                <c:pt idx="0">
                  <c:v>0</c:v>
                </c:pt>
                <c:pt idx="1">
                  <c:v>89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67</c:v>
                </c:pt>
                <c:pt idx="10">
                  <c:v>0</c:v>
                </c:pt>
              </c:numCache>
            </c:numRef>
          </c:val>
        </c:ser>
        <c:shape val="box"/>
        <c:axId val="76142080"/>
        <c:axId val="76143616"/>
        <c:axId val="0"/>
      </c:bar3DChart>
      <c:catAx>
        <c:axId val="76142080"/>
        <c:scaling>
          <c:orientation val="minMax"/>
        </c:scaling>
        <c:axPos val="b"/>
        <c:tickLblPos val="nextTo"/>
        <c:crossAx val="76143616"/>
        <c:crosses val="autoZero"/>
        <c:auto val="1"/>
        <c:lblAlgn val="ctr"/>
        <c:lblOffset val="100"/>
      </c:catAx>
      <c:valAx>
        <c:axId val="76143616"/>
        <c:scaling>
          <c:orientation val="minMax"/>
        </c:scaling>
        <c:axPos val="l"/>
        <c:majorGridlines/>
        <c:numFmt formatCode="#,##0" sourceLinked="1"/>
        <c:tickLblPos val="nextTo"/>
        <c:crossAx val="761420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b"/>
    </c:legend>
    <c:plotVisOnly val="1"/>
  </c:chart>
  <c:printSettings>
    <c:headerFooter/>
    <c:pageMargins b="0.74803149606299235" l="0.70866141732283494" r="0.70866141732283494" t="0.74803149606299235" header="0.31496062992126006" footer="0.314960629921260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66675</xdr:rowOff>
    </xdr:from>
    <xdr:to>
      <xdr:col>12</xdr:col>
      <xdr:colOff>314325</xdr:colOff>
      <xdr:row>33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4"/>
  <sheetViews>
    <sheetView tabSelected="1" zoomScaleNormal="100" workbookViewId="0">
      <pane ySplit="5" topLeftCell="A6" activePane="bottomLeft" state="frozen"/>
      <selection pane="bottomLeft" activeCell="F4" sqref="F4:H4"/>
    </sheetView>
  </sheetViews>
  <sheetFormatPr defaultRowHeight="23.25"/>
  <cols>
    <col min="1" max="1" width="3" style="25" customWidth="1"/>
    <col min="2" max="2" width="47.375" style="26" customWidth="1"/>
    <col min="3" max="10" width="5.25" style="32" customWidth="1"/>
    <col min="11" max="11" width="5.125" style="32" customWidth="1"/>
    <col min="12" max="17" width="5.25" style="32" customWidth="1"/>
    <col min="18" max="20" width="5.5" style="1" customWidth="1"/>
    <col min="21" max="21" width="9" style="27"/>
    <col min="22" max="16384" width="9" style="2"/>
  </cols>
  <sheetData>
    <row r="1" spans="1:21">
      <c r="A1" s="46" t="s">
        <v>214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U1" s="2"/>
    </row>
    <row r="2" spans="1:2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U2" s="2"/>
    </row>
    <row r="3" spans="1:21" ht="45.75" customHeight="1">
      <c r="A3" s="48" t="s">
        <v>1</v>
      </c>
      <c r="B3" s="49"/>
      <c r="C3" s="54" t="s">
        <v>207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  <c r="U3" s="2"/>
    </row>
    <row r="4" spans="1:21" ht="65.25" customHeight="1">
      <c r="A4" s="50"/>
      <c r="B4" s="51"/>
      <c r="C4" s="57" t="s">
        <v>2</v>
      </c>
      <c r="D4" s="57"/>
      <c r="E4" s="57"/>
      <c r="F4" s="57" t="s">
        <v>3</v>
      </c>
      <c r="G4" s="57"/>
      <c r="H4" s="57"/>
      <c r="I4" s="57" t="s">
        <v>4</v>
      </c>
      <c r="J4" s="57"/>
      <c r="K4" s="57"/>
      <c r="L4" s="57" t="s">
        <v>5</v>
      </c>
      <c r="M4" s="57"/>
      <c r="N4" s="57"/>
      <c r="O4" s="60" t="s">
        <v>6</v>
      </c>
      <c r="P4" s="61"/>
      <c r="Q4" s="62"/>
      <c r="U4" s="2"/>
    </row>
    <row r="5" spans="1:21">
      <c r="A5" s="52"/>
      <c r="B5" s="53"/>
      <c r="C5" s="38" t="s">
        <v>7</v>
      </c>
      <c r="D5" s="38" t="s">
        <v>8</v>
      </c>
      <c r="E5" s="38" t="s">
        <v>9</v>
      </c>
      <c r="F5" s="38" t="s">
        <v>7</v>
      </c>
      <c r="G5" s="38" t="s">
        <v>8</v>
      </c>
      <c r="H5" s="38" t="s">
        <v>9</v>
      </c>
      <c r="I5" s="38" t="s">
        <v>7</v>
      </c>
      <c r="J5" s="38" t="s">
        <v>8</v>
      </c>
      <c r="K5" s="38" t="s">
        <v>9</v>
      </c>
      <c r="L5" s="38" t="s">
        <v>7</v>
      </c>
      <c r="M5" s="38" t="s">
        <v>8</v>
      </c>
      <c r="N5" s="38" t="s">
        <v>9</v>
      </c>
      <c r="O5" s="38" t="s">
        <v>7</v>
      </c>
      <c r="P5" s="38" t="s">
        <v>8</v>
      </c>
      <c r="Q5" s="38" t="s">
        <v>9</v>
      </c>
      <c r="U5" s="2"/>
    </row>
    <row r="6" spans="1:21">
      <c r="A6" s="3" t="s">
        <v>10</v>
      </c>
      <c r="B6" s="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U6" s="2"/>
    </row>
    <row r="7" spans="1:21">
      <c r="A7" s="3"/>
      <c r="B7" s="5" t="s">
        <v>11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U7" s="2"/>
    </row>
    <row r="8" spans="1:21">
      <c r="A8" s="6"/>
      <c r="B8" s="4" t="s">
        <v>12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U8" s="2"/>
    </row>
    <row r="9" spans="1:21">
      <c r="A9" s="7"/>
      <c r="B9" s="8" t="s">
        <v>13</v>
      </c>
      <c r="C9" s="38">
        <v>33</v>
      </c>
      <c r="D9" s="38">
        <v>109</v>
      </c>
      <c r="E9" s="38">
        <f>SUM(C9:D9)</f>
        <v>142</v>
      </c>
      <c r="F9" s="38">
        <v>19</v>
      </c>
      <c r="G9" s="38">
        <v>100</v>
      </c>
      <c r="H9" s="38">
        <f>SUM(F9:G9)</f>
        <v>119</v>
      </c>
      <c r="I9" s="38">
        <v>8</v>
      </c>
      <c r="J9" s="38">
        <v>70</v>
      </c>
      <c r="K9" s="38">
        <f>SUM(I9:J9)</f>
        <v>78</v>
      </c>
      <c r="L9" s="38">
        <v>16</v>
      </c>
      <c r="M9" s="38">
        <v>68</v>
      </c>
      <c r="N9" s="38">
        <f>SUM(L9:M9)</f>
        <v>84</v>
      </c>
      <c r="O9" s="38">
        <v>3</v>
      </c>
      <c r="P9" s="38">
        <v>4</v>
      </c>
      <c r="Q9" s="38">
        <f>SUM(O9:P9)</f>
        <v>7</v>
      </c>
      <c r="U9" s="2"/>
    </row>
    <row r="10" spans="1:21">
      <c r="A10" s="7"/>
      <c r="B10" s="8" t="s">
        <v>14</v>
      </c>
      <c r="C10" s="38">
        <v>30</v>
      </c>
      <c r="D10" s="38">
        <v>125</v>
      </c>
      <c r="E10" s="38">
        <f>SUM(C10:D10)</f>
        <v>155</v>
      </c>
      <c r="F10" s="38">
        <v>14</v>
      </c>
      <c r="G10" s="38">
        <v>109</v>
      </c>
      <c r="H10" s="38">
        <f>SUM(F10:G10)</f>
        <v>123</v>
      </c>
      <c r="I10" s="38">
        <v>16</v>
      </c>
      <c r="J10" s="38">
        <v>80</v>
      </c>
      <c r="K10" s="38">
        <f>SUM(I10:J10)</f>
        <v>96</v>
      </c>
      <c r="L10" s="38">
        <v>11</v>
      </c>
      <c r="M10" s="38">
        <v>83</v>
      </c>
      <c r="N10" s="38">
        <f>SUM(L10:M10)</f>
        <v>94</v>
      </c>
      <c r="O10" s="38">
        <v>1</v>
      </c>
      <c r="P10" s="38">
        <v>3</v>
      </c>
      <c r="Q10" s="38">
        <f>SUM(O10:P10)</f>
        <v>4</v>
      </c>
      <c r="U10" s="2"/>
    </row>
    <row r="11" spans="1:21">
      <c r="A11" s="7"/>
      <c r="B11" s="8" t="s">
        <v>15</v>
      </c>
      <c r="C11" s="38">
        <v>0</v>
      </c>
      <c r="D11" s="38">
        <v>0</v>
      </c>
      <c r="E11" s="38">
        <f>SUM(C11:D11)</f>
        <v>0</v>
      </c>
      <c r="F11" s="38">
        <v>0</v>
      </c>
      <c r="G11" s="38">
        <v>0</v>
      </c>
      <c r="H11" s="38">
        <f>SUM(F11:G11)</f>
        <v>0</v>
      </c>
      <c r="I11" s="38">
        <v>0</v>
      </c>
      <c r="J11" s="38">
        <v>0</v>
      </c>
      <c r="K11" s="38">
        <f>SUM(I11:J11)</f>
        <v>0</v>
      </c>
      <c r="L11" s="38">
        <v>23</v>
      </c>
      <c r="M11" s="38">
        <v>67</v>
      </c>
      <c r="N11" s="38">
        <f>SUM(L11:M11)</f>
        <v>90</v>
      </c>
      <c r="O11" s="38">
        <v>0</v>
      </c>
      <c r="P11" s="38">
        <v>0</v>
      </c>
      <c r="Q11" s="38">
        <f>SUM(O11:P11)</f>
        <v>0</v>
      </c>
      <c r="U11" s="2"/>
    </row>
    <row r="12" spans="1:21">
      <c r="A12" s="7"/>
      <c r="B12" s="8" t="s">
        <v>16</v>
      </c>
      <c r="C12" s="38">
        <v>23</v>
      </c>
      <c r="D12" s="38">
        <v>114</v>
      </c>
      <c r="E12" s="38">
        <f>SUM(C12:D12)</f>
        <v>137</v>
      </c>
      <c r="F12" s="38">
        <v>20</v>
      </c>
      <c r="G12" s="38">
        <v>104</v>
      </c>
      <c r="H12" s="38">
        <f>SUM(F12:G12)</f>
        <v>124</v>
      </c>
      <c r="I12" s="38">
        <v>26</v>
      </c>
      <c r="J12" s="38">
        <v>85</v>
      </c>
      <c r="K12" s="38">
        <f>SUM(I12:J12)</f>
        <v>111</v>
      </c>
      <c r="L12" s="38">
        <v>0</v>
      </c>
      <c r="M12" s="38">
        <v>0</v>
      </c>
      <c r="N12" s="38">
        <f>SUM(L12:M12)</f>
        <v>0</v>
      </c>
      <c r="O12" s="38">
        <v>0</v>
      </c>
      <c r="P12" s="38">
        <v>0</v>
      </c>
      <c r="Q12" s="38">
        <f>SUM(O12:P12)</f>
        <v>0</v>
      </c>
      <c r="U12" s="2"/>
    </row>
    <row r="13" spans="1:21">
      <c r="A13" s="3"/>
      <c r="B13" s="9" t="s">
        <v>17</v>
      </c>
      <c r="C13" s="39">
        <f t="shared" ref="C13" si="0">SUM(C9:C12)</f>
        <v>86</v>
      </c>
      <c r="D13" s="39">
        <f t="shared" ref="D13:Q13" si="1">SUM(D9:D12)</f>
        <v>348</v>
      </c>
      <c r="E13" s="39">
        <f t="shared" si="1"/>
        <v>434</v>
      </c>
      <c r="F13" s="39">
        <f t="shared" si="1"/>
        <v>53</v>
      </c>
      <c r="G13" s="39">
        <f t="shared" si="1"/>
        <v>313</v>
      </c>
      <c r="H13" s="39">
        <f t="shared" si="1"/>
        <v>366</v>
      </c>
      <c r="I13" s="39">
        <f t="shared" si="1"/>
        <v>50</v>
      </c>
      <c r="J13" s="39">
        <f t="shared" si="1"/>
        <v>235</v>
      </c>
      <c r="K13" s="39">
        <f t="shared" si="1"/>
        <v>285</v>
      </c>
      <c r="L13" s="39">
        <f t="shared" si="1"/>
        <v>50</v>
      </c>
      <c r="M13" s="39">
        <f t="shared" si="1"/>
        <v>218</v>
      </c>
      <c r="N13" s="39">
        <f t="shared" si="1"/>
        <v>268</v>
      </c>
      <c r="O13" s="39">
        <f t="shared" si="1"/>
        <v>4</v>
      </c>
      <c r="P13" s="39">
        <f t="shared" si="1"/>
        <v>7</v>
      </c>
      <c r="Q13" s="39">
        <f t="shared" si="1"/>
        <v>11</v>
      </c>
      <c r="U13" s="2"/>
    </row>
    <row r="14" spans="1:21">
      <c r="A14" s="3"/>
      <c r="B14" s="9" t="s">
        <v>18</v>
      </c>
      <c r="C14" s="39">
        <f t="shared" ref="C14:C15" si="2">SUM(C13)</f>
        <v>86</v>
      </c>
      <c r="D14" s="39">
        <f t="shared" ref="D14:Q14" si="3">SUM(D13)</f>
        <v>348</v>
      </c>
      <c r="E14" s="39">
        <f t="shared" si="3"/>
        <v>434</v>
      </c>
      <c r="F14" s="39">
        <f t="shared" si="3"/>
        <v>53</v>
      </c>
      <c r="G14" s="39">
        <f t="shared" si="3"/>
        <v>313</v>
      </c>
      <c r="H14" s="39">
        <f t="shared" si="3"/>
        <v>366</v>
      </c>
      <c r="I14" s="39">
        <f t="shared" si="3"/>
        <v>50</v>
      </c>
      <c r="J14" s="39">
        <f t="shared" si="3"/>
        <v>235</v>
      </c>
      <c r="K14" s="39">
        <f t="shared" si="3"/>
        <v>285</v>
      </c>
      <c r="L14" s="39">
        <f t="shared" si="3"/>
        <v>50</v>
      </c>
      <c r="M14" s="39">
        <f t="shared" si="3"/>
        <v>218</v>
      </c>
      <c r="N14" s="39">
        <f t="shared" si="3"/>
        <v>268</v>
      </c>
      <c r="O14" s="39">
        <f t="shared" si="3"/>
        <v>4</v>
      </c>
      <c r="P14" s="39">
        <f t="shared" si="3"/>
        <v>7</v>
      </c>
      <c r="Q14" s="39">
        <f t="shared" si="3"/>
        <v>11</v>
      </c>
      <c r="U14" s="2"/>
    </row>
    <row r="15" spans="1:21">
      <c r="A15" s="3"/>
      <c r="B15" s="9" t="s">
        <v>19</v>
      </c>
      <c r="C15" s="39">
        <f t="shared" si="2"/>
        <v>86</v>
      </c>
      <c r="D15" s="39">
        <f t="shared" ref="D15:Q15" si="4">SUM(D14)</f>
        <v>348</v>
      </c>
      <c r="E15" s="39">
        <f t="shared" si="4"/>
        <v>434</v>
      </c>
      <c r="F15" s="39">
        <f t="shared" si="4"/>
        <v>53</v>
      </c>
      <c r="G15" s="39">
        <f t="shared" si="4"/>
        <v>313</v>
      </c>
      <c r="H15" s="39">
        <f t="shared" si="4"/>
        <v>366</v>
      </c>
      <c r="I15" s="39">
        <f t="shared" si="4"/>
        <v>50</v>
      </c>
      <c r="J15" s="39">
        <f t="shared" si="4"/>
        <v>235</v>
      </c>
      <c r="K15" s="39">
        <f t="shared" si="4"/>
        <v>285</v>
      </c>
      <c r="L15" s="39">
        <f t="shared" si="4"/>
        <v>50</v>
      </c>
      <c r="M15" s="39">
        <f t="shared" si="4"/>
        <v>218</v>
      </c>
      <c r="N15" s="39">
        <f t="shared" si="4"/>
        <v>268</v>
      </c>
      <c r="O15" s="39">
        <f t="shared" si="4"/>
        <v>4</v>
      </c>
      <c r="P15" s="39">
        <f t="shared" si="4"/>
        <v>7</v>
      </c>
      <c r="Q15" s="39">
        <f t="shared" si="4"/>
        <v>11</v>
      </c>
      <c r="U15" s="2"/>
    </row>
    <row r="16" spans="1:21">
      <c r="A16" s="3" t="s">
        <v>20</v>
      </c>
      <c r="B16" s="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U16" s="2"/>
    </row>
    <row r="17" spans="1:21">
      <c r="A17" s="3"/>
      <c r="B17" s="5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U17" s="2"/>
    </row>
    <row r="18" spans="1:21">
      <c r="A18" s="6"/>
      <c r="B18" s="4" t="s">
        <v>21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U18" s="2"/>
    </row>
    <row r="19" spans="1:21">
      <c r="A19" s="7"/>
      <c r="B19" s="8" t="s">
        <v>22</v>
      </c>
      <c r="C19" s="38">
        <v>15</v>
      </c>
      <c r="D19" s="38">
        <v>13</v>
      </c>
      <c r="E19" s="38">
        <f t="shared" ref="E19:E25" si="5">SUM(C19:D19)</f>
        <v>28</v>
      </c>
      <c r="F19" s="38">
        <v>16</v>
      </c>
      <c r="G19" s="38">
        <v>14</v>
      </c>
      <c r="H19" s="38">
        <f t="shared" ref="H19:H25" si="6">SUM(F19:G19)</f>
        <v>30</v>
      </c>
      <c r="I19" s="38">
        <v>17</v>
      </c>
      <c r="J19" s="38">
        <v>9</v>
      </c>
      <c r="K19" s="38">
        <f t="shared" ref="K19:K25" si="7">SUM(I19:J19)</f>
        <v>26</v>
      </c>
      <c r="L19" s="38">
        <v>6</v>
      </c>
      <c r="M19" s="38">
        <v>7</v>
      </c>
      <c r="N19" s="38">
        <f t="shared" ref="N19:N25" si="8">SUM(L19:M19)</f>
        <v>13</v>
      </c>
      <c r="O19" s="38">
        <v>0</v>
      </c>
      <c r="P19" s="38">
        <v>0</v>
      </c>
      <c r="Q19" s="38">
        <f t="shared" ref="Q19:Q25" si="9">SUM(O19:P19)</f>
        <v>0</v>
      </c>
      <c r="U19" s="2"/>
    </row>
    <row r="20" spans="1:21">
      <c r="A20" s="7"/>
      <c r="B20" s="8" t="s">
        <v>23</v>
      </c>
      <c r="C20" s="38">
        <v>18</v>
      </c>
      <c r="D20" s="38">
        <v>6</v>
      </c>
      <c r="E20" s="38">
        <f t="shared" si="5"/>
        <v>24</v>
      </c>
      <c r="F20" s="38">
        <v>23</v>
      </c>
      <c r="G20" s="38">
        <v>4</v>
      </c>
      <c r="H20" s="38">
        <f t="shared" si="6"/>
        <v>27</v>
      </c>
      <c r="I20" s="38">
        <v>21</v>
      </c>
      <c r="J20" s="38">
        <v>5</v>
      </c>
      <c r="K20" s="38">
        <f t="shared" si="7"/>
        <v>26</v>
      </c>
      <c r="L20" s="38">
        <v>20</v>
      </c>
      <c r="M20" s="38">
        <v>2</v>
      </c>
      <c r="N20" s="38">
        <f t="shared" si="8"/>
        <v>22</v>
      </c>
      <c r="O20" s="38">
        <v>0</v>
      </c>
      <c r="P20" s="38">
        <v>0</v>
      </c>
      <c r="Q20" s="38">
        <f t="shared" si="9"/>
        <v>0</v>
      </c>
      <c r="U20" s="2"/>
    </row>
    <row r="21" spans="1:21">
      <c r="A21" s="7"/>
      <c r="B21" s="8" t="s">
        <v>24</v>
      </c>
      <c r="C21" s="38">
        <v>21</v>
      </c>
      <c r="D21" s="38">
        <v>6</v>
      </c>
      <c r="E21" s="38">
        <f t="shared" si="5"/>
        <v>27</v>
      </c>
      <c r="F21" s="38">
        <v>20</v>
      </c>
      <c r="G21" s="38">
        <v>8</v>
      </c>
      <c r="H21" s="38">
        <f t="shared" si="6"/>
        <v>28</v>
      </c>
      <c r="I21" s="38">
        <v>24</v>
      </c>
      <c r="J21" s="38">
        <v>11</v>
      </c>
      <c r="K21" s="38">
        <f t="shared" si="7"/>
        <v>35</v>
      </c>
      <c r="L21" s="38">
        <v>0</v>
      </c>
      <c r="M21" s="38">
        <v>0</v>
      </c>
      <c r="N21" s="38">
        <f t="shared" si="8"/>
        <v>0</v>
      </c>
      <c r="O21" s="38">
        <v>0</v>
      </c>
      <c r="P21" s="38">
        <v>0</v>
      </c>
      <c r="Q21" s="38">
        <f t="shared" si="9"/>
        <v>0</v>
      </c>
      <c r="U21" s="2"/>
    </row>
    <row r="22" spans="1:21">
      <c r="A22" s="7"/>
      <c r="B22" s="8" t="s">
        <v>25</v>
      </c>
      <c r="C22" s="38">
        <v>0</v>
      </c>
      <c r="D22" s="38">
        <v>0</v>
      </c>
      <c r="E22" s="38">
        <f t="shared" si="5"/>
        <v>0</v>
      </c>
      <c r="F22" s="38">
        <v>0</v>
      </c>
      <c r="G22" s="38">
        <v>0</v>
      </c>
      <c r="H22" s="38">
        <f t="shared" si="6"/>
        <v>0</v>
      </c>
      <c r="I22" s="38">
        <v>0</v>
      </c>
      <c r="J22" s="38">
        <v>0</v>
      </c>
      <c r="K22" s="38">
        <f t="shared" si="7"/>
        <v>0</v>
      </c>
      <c r="L22" s="38">
        <v>14</v>
      </c>
      <c r="M22" s="38">
        <v>3</v>
      </c>
      <c r="N22" s="38">
        <f t="shared" si="8"/>
        <v>17</v>
      </c>
      <c r="O22" s="38">
        <v>0</v>
      </c>
      <c r="P22" s="38">
        <v>0</v>
      </c>
      <c r="Q22" s="38">
        <f t="shared" si="9"/>
        <v>0</v>
      </c>
      <c r="U22" s="2"/>
    </row>
    <row r="23" spans="1:21">
      <c r="A23" s="7"/>
      <c r="B23" s="8" t="s">
        <v>26</v>
      </c>
      <c r="C23" s="38">
        <v>19</v>
      </c>
      <c r="D23" s="38">
        <v>8</v>
      </c>
      <c r="E23" s="38">
        <f t="shared" si="5"/>
        <v>27</v>
      </c>
      <c r="F23" s="38">
        <v>13</v>
      </c>
      <c r="G23" s="38">
        <v>9</v>
      </c>
      <c r="H23" s="38">
        <f t="shared" si="6"/>
        <v>22</v>
      </c>
      <c r="I23" s="38">
        <v>8</v>
      </c>
      <c r="J23" s="38">
        <v>8</v>
      </c>
      <c r="K23" s="38">
        <f t="shared" si="7"/>
        <v>16</v>
      </c>
      <c r="L23" s="38">
        <v>8</v>
      </c>
      <c r="M23" s="38">
        <v>4</v>
      </c>
      <c r="N23" s="38">
        <f t="shared" si="8"/>
        <v>12</v>
      </c>
      <c r="O23" s="38">
        <v>0</v>
      </c>
      <c r="P23" s="38">
        <v>0</v>
      </c>
      <c r="Q23" s="38">
        <f t="shared" si="9"/>
        <v>0</v>
      </c>
      <c r="U23" s="2"/>
    </row>
    <row r="24" spans="1:21">
      <c r="A24" s="7"/>
      <c r="B24" s="8" t="s">
        <v>27</v>
      </c>
      <c r="C24" s="38">
        <v>16</v>
      </c>
      <c r="D24" s="38">
        <v>6</v>
      </c>
      <c r="E24" s="38">
        <f t="shared" si="5"/>
        <v>22</v>
      </c>
      <c r="F24" s="38">
        <v>12</v>
      </c>
      <c r="G24" s="38">
        <v>15</v>
      </c>
      <c r="H24" s="38">
        <f t="shared" si="6"/>
        <v>27</v>
      </c>
      <c r="I24" s="38">
        <v>17</v>
      </c>
      <c r="J24" s="38">
        <v>16</v>
      </c>
      <c r="K24" s="38">
        <f t="shared" si="7"/>
        <v>33</v>
      </c>
      <c r="L24" s="38">
        <v>14</v>
      </c>
      <c r="M24" s="38">
        <v>2</v>
      </c>
      <c r="N24" s="38">
        <f t="shared" si="8"/>
        <v>16</v>
      </c>
      <c r="O24" s="38">
        <v>0</v>
      </c>
      <c r="P24" s="38">
        <v>0</v>
      </c>
      <c r="Q24" s="38">
        <f t="shared" si="9"/>
        <v>0</v>
      </c>
      <c r="U24" s="2"/>
    </row>
    <row r="25" spans="1:21">
      <c r="A25" s="7"/>
      <c r="B25" s="8" t="s">
        <v>28</v>
      </c>
      <c r="C25" s="38">
        <v>17</v>
      </c>
      <c r="D25" s="38">
        <v>9</v>
      </c>
      <c r="E25" s="38">
        <f t="shared" si="5"/>
        <v>26</v>
      </c>
      <c r="F25" s="38">
        <v>17</v>
      </c>
      <c r="G25" s="38">
        <v>9</v>
      </c>
      <c r="H25" s="38">
        <f t="shared" si="6"/>
        <v>26</v>
      </c>
      <c r="I25" s="38">
        <v>15</v>
      </c>
      <c r="J25" s="38">
        <v>9</v>
      </c>
      <c r="K25" s="38">
        <f t="shared" si="7"/>
        <v>24</v>
      </c>
      <c r="L25" s="38">
        <v>19</v>
      </c>
      <c r="M25" s="38">
        <v>5</v>
      </c>
      <c r="N25" s="38">
        <f t="shared" si="8"/>
        <v>24</v>
      </c>
      <c r="O25" s="38">
        <v>0</v>
      </c>
      <c r="P25" s="38">
        <v>0</v>
      </c>
      <c r="Q25" s="38">
        <f t="shared" si="9"/>
        <v>0</v>
      </c>
      <c r="U25" s="2"/>
    </row>
    <row r="26" spans="1:21" s="13" customFormat="1">
      <c r="A26" s="10"/>
      <c r="B26" s="11" t="s">
        <v>17</v>
      </c>
      <c r="C26" s="39">
        <f t="shared" ref="C26:Q26" si="10">SUM(C19:C25)</f>
        <v>106</v>
      </c>
      <c r="D26" s="39">
        <f t="shared" si="10"/>
        <v>48</v>
      </c>
      <c r="E26" s="39">
        <f t="shared" si="10"/>
        <v>154</v>
      </c>
      <c r="F26" s="39">
        <f t="shared" si="10"/>
        <v>101</v>
      </c>
      <c r="G26" s="39">
        <f t="shared" si="10"/>
        <v>59</v>
      </c>
      <c r="H26" s="39">
        <f t="shared" si="10"/>
        <v>160</v>
      </c>
      <c r="I26" s="39">
        <f t="shared" si="10"/>
        <v>102</v>
      </c>
      <c r="J26" s="39">
        <f t="shared" si="10"/>
        <v>58</v>
      </c>
      <c r="K26" s="39">
        <f t="shared" si="10"/>
        <v>160</v>
      </c>
      <c r="L26" s="39">
        <f t="shared" si="10"/>
        <v>81</v>
      </c>
      <c r="M26" s="39">
        <f t="shared" si="10"/>
        <v>23</v>
      </c>
      <c r="N26" s="39">
        <f t="shared" si="10"/>
        <v>104</v>
      </c>
      <c r="O26" s="39">
        <f t="shared" si="10"/>
        <v>0</v>
      </c>
      <c r="P26" s="39">
        <f t="shared" si="10"/>
        <v>0</v>
      </c>
      <c r="Q26" s="39">
        <f t="shared" si="10"/>
        <v>0</v>
      </c>
      <c r="R26" s="12"/>
      <c r="S26" s="12"/>
      <c r="T26" s="12"/>
    </row>
    <row r="27" spans="1:21">
      <c r="A27" s="7"/>
      <c r="B27" s="14" t="s">
        <v>29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U27" s="2"/>
    </row>
    <row r="28" spans="1:21">
      <c r="A28" s="7"/>
      <c r="B28" s="15" t="s">
        <v>30</v>
      </c>
      <c r="C28" s="38">
        <v>16</v>
      </c>
      <c r="D28" s="38">
        <v>7</v>
      </c>
      <c r="E28" s="38">
        <f>SUM(C28:D28)</f>
        <v>23</v>
      </c>
      <c r="F28" s="38">
        <v>23</v>
      </c>
      <c r="G28" s="38">
        <v>1</v>
      </c>
      <c r="H28" s="38">
        <f>SUM(F28:G28)</f>
        <v>24</v>
      </c>
      <c r="I28" s="38">
        <v>0</v>
      </c>
      <c r="J28" s="38">
        <v>0</v>
      </c>
      <c r="K28" s="38">
        <f>SUM(I28:J28)</f>
        <v>0</v>
      </c>
      <c r="L28" s="38">
        <v>0</v>
      </c>
      <c r="M28" s="38">
        <v>0</v>
      </c>
      <c r="N28" s="38">
        <f>SUM(L28:M28)</f>
        <v>0</v>
      </c>
      <c r="O28" s="38">
        <v>0</v>
      </c>
      <c r="P28" s="38">
        <v>0</v>
      </c>
      <c r="Q28" s="38">
        <f>SUM(O28:P28)</f>
        <v>0</v>
      </c>
      <c r="U28" s="2"/>
    </row>
    <row r="29" spans="1:21" hidden="1">
      <c r="A29" s="7"/>
      <c r="B29" s="16" t="s">
        <v>31</v>
      </c>
      <c r="C29" s="38"/>
      <c r="D29" s="38"/>
      <c r="E29" s="38">
        <f>SUM(C29:D29)</f>
        <v>0</v>
      </c>
      <c r="F29" s="38"/>
      <c r="G29" s="38"/>
      <c r="H29" s="38">
        <f>SUM(F29:G29)</f>
        <v>0</v>
      </c>
      <c r="I29" s="38"/>
      <c r="J29" s="38"/>
      <c r="K29" s="38">
        <f>SUM(I29:J29)</f>
        <v>0</v>
      </c>
      <c r="L29" s="38"/>
      <c r="M29" s="38"/>
      <c r="N29" s="38">
        <f>SUM(L29:M29)</f>
        <v>0</v>
      </c>
      <c r="O29" s="38"/>
      <c r="P29" s="38"/>
      <c r="Q29" s="38">
        <f>SUM(O29:P29)</f>
        <v>0</v>
      </c>
      <c r="U29" s="2"/>
    </row>
    <row r="30" spans="1:21" s="13" customFormat="1">
      <c r="A30" s="10"/>
      <c r="B30" s="11" t="s">
        <v>17</v>
      </c>
      <c r="C30" s="39">
        <f t="shared" ref="C30:Q30" si="11">SUM(C28:C29)</f>
        <v>16</v>
      </c>
      <c r="D30" s="39">
        <f t="shared" si="11"/>
        <v>7</v>
      </c>
      <c r="E30" s="39">
        <f t="shared" si="11"/>
        <v>23</v>
      </c>
      <c r="F30" s="39">
        <f t="shared" si="11"/>
        <v>23</v>
      </c>
      <c r="G30" s="39">
        <f t="shared" si="11"/>
        <v>1</v>
      </c>
      <c r="H30" s="39">
        <f t="shared" si="11"/>
        <v>24</v>
      </c>
      <c r="I30" s="39">
        <f t="shared" si="11"/>
        <v>0</v>
      </c>
      <c r="J30" s="39">
        <f t="shared" si="11"/>
        <v>0</v>
      </c>
      <c r="K30" s="39">
        <f t="shared" si="11"/>
        <v>0</v>
      </c>
      <c r="L30" s="39">
        <f t="shared" si="11"/>
        <v>0</v>
      </c>
      <c r="M30" s="39">
        <f t="shared" si="11"/>
        <v>0</v>
      </c>
      <c r="N30" s="39">
        <f t="shared" si="11"/>
        <v>0</v>
      </c>
      <c r="O30" s="39">
        <f t="shared" si="11"/>
        <v>0</v>
      </c>
      <c r="P30" s="39">
        <f t="shared" si="11"/>
        <v>0</v>
      </c>
      <c r="Q30" s="39">
        <f t="shared" si="11"/>
        <v>0</v>
      </c>
      <c r="R30" s="12"/>
      <c r="S30" s="12"/>
      <c r="T30" s="12"/>
    </row>
    <row r="31" spans="1:21">
      <c r="A31" s="7"/>
      <c r="B31" s="14" t="s">
        <v>32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U31" s="2"/>
    </row>
    <row r="32" spans="1:21">
      <c r="A32" s="7"/>
      <c r="B32" s="8" t="s">
        <v>33</v>
      </c>
      <c r="C32" s="38">
        <v>15</v>
      </c>
      <c r="D32" s="38">
        <v>17</v>
      </c>
      <c r="E32" s="38">
        <f>SUM(C32:D32)</f>
        <v>32</v>
      </c>
      <c r="F32" s="38">
        <v>9</v>
      </c>
      <c r="G32" s="38">
        <v>19</v>
      </c>
      <c r="H32" s="38">
        <f>SUM(F32:G32)</f>
        <v>28</v>
      </c>
      <c r="I32" s="38">
        <v>11</v>
      </c>
      <c r="J32" s="38">
        <v>23</v>
      </c>
      <c r="K32" s="38">
        <f>SUM(I32:J32)</f>
        <v>34</v>
      </c>
      <c r="L32" s="38">
        <v>10</v>
      </c>
      <c r="M32" s="38">
        <v>12</v>
      </c>
      <c r="N32" s="38">
        <f>SUM(L32:M32)</f>
        <v>22</v>
      </c>
      <c r="O32" s="38">
        <v>0</v>
      </c>
      <c r="P32" s="38">
        <v>0</v>
      </c>
      <c r="Q32" s="38">
        <f>SUM(O32:P32)</f>
        <v>0</v>
      </c>
      <c r="U32" s="2"/>
    </row>
    <row r="33" spans="1:21" s="13" customFormat="1">
      <c r="A33" s="10"/>
      <c r="B33" s="11" t="s">
        <v>17</v>
      </c>
      <c r="C33" s="39">
        <f t="shared" ref="C33:Q33" si="12">SUM(C32)</f>
        <v>15</v>
      </c>
      <c r="D33" s="39">
        <f t="shared" si="12"/>
        <v>17</v>
      </c>
      <c r="E33" s="39">
        <f t="shared" si="12"/>
        <v>32</v>
      </c>
      <c r="F33" s="39">
        <f t="shared" si="12"/>
        <v>9</v>
      </c>
      <c r="G33" s="39">
        <f t="shared" si="12"/>
        <v>19</v>
      </c>
      <c r="H33" s="39">
        <f t="shared" si="12"/>
        <v>28</v>
      </c>
      <c r="I33" s="39">
        <f t="shared" si="12"/>
        <v>11</v>
      </c>
      <c r="J33" s="39">
        <f t="shared" si="12"/>
        <v>23</v>
      </c>
      <c r="K33" s="39">
        <f t="shared" si="12"/>
        <v>34</v>
      </c>
      <c r="L33" s="39">
        <f t="shared" si="12"/>
        <v>10</v>
      </c>
      <c r="M33" s="39">
        <f t="shared" si="12"/>
        <v>12</v>
      </c>
      <c r="N33" s="39">
        <f t="shared" si="12"/>
        <v>22</v>
      </c>
      <c r="O33" s="39">
        <f t="shared" si="12"/>
        <v>0</v>
      </c>
      <c r="P33" s="39">
        <f t="shared" si="12"/>
        <v>0</v>
      </c>
      <c r="Q33" s="39">
        <f t="shared" si="12"/>
        <v>0</v>
      </c>
      <c r="R33" s="12"/>
      <c r="S33" s="12"/>
      <c r="T33" s="12"/>
    </row>
    <row r="34" spans="1:21">
      <c r="A34" s="7"/>
      <c r="B34" s="14" t="s">
        <v>34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U34" s="2"/>
    </row>
    <row r="35" spans="1:21">
      <c r="A35" s="7"/>
      <c r="B35" s="15" t="s">
        <v>35</v>
      </c>
      <c r="C35" s="38">
        <v>14</v>
      </c>
      <c r="D35" s="38">
        <v>49</v>
      </c>
      <c r="E35" s="38">
        <f>SUM(C35:D35)</f>
        <v>63</v>
      </c>
      <c r="F35" s="38">
        <v>22</v>
      </c>
      <c r="G35" s="38">
        <v>35</v>
      </c>
      <c r="H35" s="38">
        <f>SUM(F35:G35)</f>
        <v>57</v>
      </c>
      <c r="I35" s="38">
        <v>37</v>
      </c>
      <c r="J35" s="38">
        <v>51</v>
      </c>
      <c r="K35" s="38">
        <f>SUM(I35:J35)</f>
        <v>88</v>
      </c>
      <c r="L35" s="38">
        <v>35</v>
      </c>
      <c r="M35" s="38">
        <v>52</v>
      </c>
      <c r="N35" s="38">
        <f>SUM(L35:M35)</f>
        <v>87</v>
      </c>
      <c r="O35" s="38">
        <v>5</v>
      </c>
      <c r="P35" s="38">
        <v>3</v>
      </c>
      <c r="Q35" s="38">
        <f>SUM(O35:P35)</f>
        <v>8</v>
      </c>
      <c r="U35" s="2"/>
    </row>
    <row r="36" spans="1:21">
      <c r="A36" s="7"/>
      <c r="B36" s="18" t="s">
        <v>36</v>
      </c>
      <c r="C36" s="38">
        <v>13</v>
      </c>
      <c r="D36" s="38">
        <v>15</v>
      </c>
      <c r="E36" s="38">
        <f>SUM(C36:D36)</f>
        <v>28</v>
      </c>
      <c r="F36" s="38">
        <v>10</v>
      </c>
      <c r="G36" s="38">
        <v>22</v>
      </c>
      <c r="H36" s="38">
        <f>SUM(F36:G36)</f>
        <v>32</v>
      </c>
      <c r="I36" s="38">
        <v>44</v>
      </c>
      <c r="J36" s="38">
        <v>48</v>
      </c>
      <c r="K36" s="38">
        <f>SUM(I36:J36)</f>
        <v>92</v>
      </c>
      <c r="L36" s="38">
        <v>25</v>
      </c>
      <c r="M36" s="38">
        <v>38</v>
      </c>
      <c r="N36" s="38">
        <f>SUM(L36:M36)</f>
        <v>63</v>
      </c>
      <c r="O36" s="38">
        <v>2</v>
      </c>
      <c r="P36" s="38">
        <v>5</v>
      </c>
      <c r="Q36" s="38">
        <f>SUM(O36:P36)</f>
        <v>7</v>
      </c>
      <c r="U36" s="2"/>
    </row>
    <row r="37" spans="1:21" hidden="1">
      <c r="A37" s="7"/>
      <c r="B37" s="16" t="s">
        <v>31</v>
      </c>
      <c r="C37" s="38"/>
      <c r="D37" s="38"/>
      <c r="E37" s="38">
        <f>SUM(C37:D37)</f>
        <v>0</v>
      </c>
      <c r="F37" s="38"/>
      <c r="G37" s="38"/>
      <c r="H37" s="38">
        <f>SUM(F37:G37)</f>
        <v>0</v>
      </c>
      <c r="I37" s="38"/>
      <c r="J37" s="38"/>
      <c r="K37" s="38">
        <f>SUM(I37:J37)</f>
        <v>0</v>
      </c>
      <c r="L37" s="38"/>
      <c r="M37" s="38"/>
      <c r="N37" s="38">
        <f>SUM(L37:M37)</f>
        <v>0</v>
      </c>
      <c r="O37" s="38"/>
      <c r="P37" s="38"/>
      <c r="Q37" s="38">
        <f t="shared" ref="Q37" si="13">SUM(O37:P37)</f>
        <v>0</v>
      </c>
      <c r="U37" s="2"/>
    </row>
    <row r="38" spans="1:21" s="13" customFormat="1">
      <c r="A38" s="10"/>
      <c r="B38" s="11" t="s">
        <v>17</v>
      </c>
      <c r="C38" s="39">
        <f t="shared" ref="C38:Q38" si="14">SUM(C35:C37)</f>
        <v>27</v>
      </c>
      <c r="D38" s="39">
        <f t="shared" si="14"/>
        <v>64</v>
      </c>
      <c r="E38" s="39">
        <f t="shared" si="14"/>
        <v>91</v>
      </c>
      <c r="F38" s="39">
        <f t="shared" si="14"/>
        <v>32</v>
      </c>
      <c r="G38" s="39">
        <f t="shared" si="14"/>
        <v>57</v>
      </c>
      <c r="H38" s="39">
        <f t="shared" si="14"/>
        <v>89</v>
      </c>
      <c r="I38" s="39">
        <f t="shared" si="14"/>
        <v>81</v>
      </c>
      <c r="J38" s="39">
        <f t="shared" si="14"/>
        <v>99</v>
      </c>
      <c r="K38" s="39">
        <f t="shared" si="14"/>
        <v>180</v>
      </c>
      <c r="L38" s="39">
        <f t="shared" si="14"/>
        <v>60</v>
      </c>
      <c r="M38" s="39">
        <f t="shared" si="14"/>
        <v>90</v>
      </c>
      <c r="N38" s="39">
        <f t="shared" si="14"/>
        <v>150</v>
      </c>
      <c r="O38" s="39">
        <f t="shared" si="14"/>
        <v>7</v>
      </c>
      <c r="P38" s="39">
        <f t="shared" si="14"/>
        <v>8</v>
      </c>
      <c r="Q38" s="39">
        <f t="shared" si="14"/>
        <v>15</v>
      </c>
      <c r="R38" s="12"/>
      <c r="S38" s="12"/>
      <c r="T38" s="12"/>
    </row>
    <row r="39" spans="1:21">
      <c r="A39" s="7"/>
      <c r="B39" s="19" t="s">
        <v>37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U39" s="2"/>
    </row>
    <row r="40" spans="1:21">
      <c r="A40" s="7"/>
      <c r="B40" s="16" t="s">
        <v>38</v>
      </c>
      <c r="C40" s="38">
        <v>33</v>
      </c>
      <c r="D40" s="38">
        <v>2</v>
      </c>
      <c r="E40" s="38">
        <f>SUM(C40:D40)</f>
        <v>35</v>
      </c>
      <c r="F40" s="38">
        <v>27</v>
      </c>
      <c r="G40" s="38">
        <v>4</v>
      </c>
      <c r="H40" s="38">
        <f>SUM(F40:G40)</f>
        <v>31</v>
      </c>
      <c r="I40" s="38">
        <v>0</v>
      </c>
      <c r="J40" s="38">
        <v>0</v>
      </c>
      <c r="K40" s="38">
        <f>SUM(I40:J40)</f>
        <v>0</v>
      </c>
      <c r="L40" s="38">
        <v>0</v>
      </c>
      <c r="M40" s="38">
        <v>0</v>
      </c>
      <c r="N40" s="38">
        <f>SUM(L40:M40)</f>
        <v>0</v>
      </c>
      <c r="O40" s="38">
        <v>0</v>
      </c>
      <c r="P40" s="38">
        <v>0</v>
      </c>
      <c r="Q40" s="38">
        <f>SUM(O40:P40)</f>
        <v>0</v>
      </c>
      <c r="U40" s="2"/>
    </row>
    <row r="41" spans="1:21" s="13" customFormat="1">
      <c r="A41" s="10"/>
      <c r="B41" s="11" t="s">
        <v>17</v>
      </c>
      <c r="C41" s="39">
        <f t="shared" ref="C41" si="15">SUM(C40)</f>
        <v>33</v>
      </c>
      <c r="D41" s="39">
        <f t="shared" ref="D41:Q41" si="16">SUM(D40)</f>
        <v>2</v>
      </c>
      <c r="E41" s="39">
        <f t="shared" si="16"/>
        <v>35</v>
      </c>
      <c r="F41" s="39">
        <f t="shared" si="16"/>
        <v>27</v>
      </c>
      <c r="G41" s="39">
        <f t="shared" si="16"/>
        <v>4</v>
      </c>
      <c r="H41" s="39">
        <f t="shared" si="16"/>
        <v>31</v>
      </c>
      <c r="I41" s="39">
        <f t="shared" si="16"/>
        <v>0</v>
      </c>
      <c r="J41" s="39">
        <f t="shared" si="16"/>
        <v>0</v>
      </c>
      <c r="K41" s="39">
        <f t="shared" si="16"/>
        <v>0</v>
      </c>
      <c r="L41" s="39">
        <f t="shared" si="16"/>
        <v>0</v>
      </c>
      <c r="M41" s="39">
        <f t="shared" si="16"/>
        <v>0</v>
      </c>
      <c r="N41" s="39">
        <f t="shared" si="16"/>
        <v>0</v>
      </c>
      <c r="O41" s="39">
        <f t="shared" si="16"/>
        <v>0</v>
      </c>
      <c r="P41" s="39">
        <f t="shared" si="16"/>
        <v>0</v>
      </c>
      <c r="Q41" s="39">
        <f t="shared" si="16"/>
        <v>0</v>
      </c>
      <c r="R41" s="12"/>
      <c r="S41" s="12"/>
      <c r="T41" s="12"/>
    </row>
    <row r="42" spans="1:21" s="13" customFormat="1" hidden="1">
      <c r="A42" s="10"/>
      <c r="B42" s="14" t="s">
        <v>39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2"/>
      <c r="S42" s="12"/>
      <c r="T42" s="12"/>
    </row>
    <row r="43" spans="1:21" s="13" customFormat="1" hidden="1">
      <c r="A43" s="10"/>
      <c r="B43" s="14" t="s">
        <v>40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12"/>
      <c r="S43" s="12"/>
      <c r="T43" s="12"/>
    </row>
    <row r="44" spans="1:21" s="13" customFormat="1" hidden="1">
      <c r="A44" s="10"/>
      <c r="B44" s="11" t="s">
        <v>17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2"/>
      <c r="S44" s="12"/>
      <c r="T44" s="12"/>
    </row>
    <row r="45" spans="1:21" s="13" customFormat="1">
      <c r="A45" s="10"/>
      <c r="B45" s="11" t="s">
        <v>18</v>
      </c>
      <c r="C45" s="39">
        <f>C26+C30+C33+C38+C41</f>
        <v>197</v>
      </c>
      <c r="D45" s="39">
        <f t="shared" ref="D45:Q45" si="17">D26+D30+D33+D38+D41</f>
        <v>138</v>
      </c>
      <c r="E45" s="39">
        <f t="shared" si="17"/>
        <v>335</v>
      </c>
      <c r="F45" s="39">
        <f t="shared" si="17"/>
        <v>192</v>
      </c>
      <c r="G45" s="39">
        <f t="shared" si="17"/>
        <v>140</v>
      </c>
      <c r="H45" s="39">
        <f t="shared" si="17"/>
        <v>332</v>
      </c>
      <c r="I45" s="39">
        <f t="shared" si="17"/>
        <v>194</v>
      </c>
      <c r="J45" s="39">
        <f t="shared" si="17"/>
        <v>180</v>
      </c>
      <c r="K45" s="39">
        <f t="shared" si="17"/>
        <v>374</v>
      </c>
      <c r="L45" s="39">
        <f t="shared" si="17"/>
        <v>151</v>
      </c>
      <c r="M45" s="39">
        <f t="shared" si="17"/>
        <v>125</v>
      </c>
      <c r="N45" s="39">
        <f t="shared" si="17"/>
        <v>276</v>
      </c>
      <c r="O45" s="39">
        <f t="shared" si="17"/>
        <v>7</v>
      </c>
      <c r="P45" s="39">
        <f t="shared" si="17"/>
        <v>8</v>
      </c>
      <c r="Q45" s="39">
        <f t="shared" si="17"/>
        <v>15</v>
      </c>
      <c r="R45" s="12"/>
      <c r="S45" s="12"/>
      <c r="T45" s="12"/>
    </row>
    <row r="46" spans="1:21">
      <c r="A46" s="7"/>
      <c r="B46" s="20" t="s">
        <v>41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U46" s="2"/>
    </row>
    <row r="47" spans="1:21">
      <c r="A47" s="7"/>
      <c r="B47" s="14" t="s">
        <v>42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U47" s="2"/>
    </row>
    <row r="48" spans="1:21">
      <c r="A48" s="7"/>
      <c r="B48" s="16" t="s">
        <v>43</v>
      </c>
      <c r="C48" s="38">
        <v>0</v>
      </c>
      <c r="D48" s="38">
        <v>0</v>
      </c>
      <c r="E48" s="38">
        <f t="shared" ref="E48:E50" si="18">SUM(C48:D48)</f>
        <v>0</v>
      </c>
      <c r="F48" s="38">
        <v>0</v>
      </c>
      <c r="G48" s="38">
        <v>0</v>
      </c>
      <c r="H48" s="38">
        <f t="shared" ref="H48:H50" si="19">SUM(F48:G48)</f>
        <v>0</v>
      </c>
      <c r="I48" s="38">
        <v>0</v>
      </c>
      <c r="J48" s="38">
        <v>0</v>
      </c>
      <c r="K48" s="38">
        <f t="shared" ref="K48:K50" si="20">SUM(I48:J48)</f>
        <v>0</v>
      </c>
      <c r="L48" s="38">
        <v>0</v>
      </c>
      <c r="M48" s="38">
        <v>0</v>
      </c>
      <c r="N48" s="38">
        <f t="shared" ref="N48:N50" si="21">SUM(L48:M48)</f>
        <v>0</v>
      </c>
      <c r="O48" s="38">
        <v>2</v>
      </c>
      <c r="P48" s="38">
        <v>0</v>
      </c>
      <c r="Q48" s="38">
        <f t="shared" ref="Q48:Q50" si="22">SUM(O48:P48)</f>
        <v>2</v>
      </c>
      <c r="U48" s="2"/>
    </row>
    <row r="49" spans="1:21">
      <c r="A49" s="7"/>
      <c r="B49" s="16" t="s">
        <v>44</v>
      </c>
      <c r="C49" s="38">
        <v>0</v>
      </c>
      <c r="D49" s="38">
        <v>0</v>
      </c>
      <c r="E49" s="38">
        <f t="shared" si="18"/>
        <v>0</v>
      </c>
      <c r="F49" s="38">
        <v>0</v>
      </c>
      <c r="G49" s="38">
        <v>0</v>
      </c>
      <c r="H49" s="38">
        <f t="shared" si="19"/>
        <v>0</v>
      </c>
      <c r="I49" s="38">
        <v>0</v>
      </c>
      <c r="J49" s="38">
        <v>0</v>
      </c>
      <c r="K49" s="38">
        <f t="shared" si="20"/>
        <v>0</v>
      </c>
      <c r="L49" s="38">
        <v>0</v>
      </c>
      <c r="M49" s="38">
        <v>0</v>
      </c>
      <c r="N49" s="38">
        <f t="shared" si="21"/>
        <v>0</v>
      </c>
      <c r="O49" s="38">
        <v>1</v>
      </c>
      <c r="P49" s="38">
        <v>0</v>
      </c>
      <c r="Q49" s="38">
        <f t="shared" si="22"/>
        <v>1</v>
      </c>
      <c r="U49" s="2"/>
    </row>
    <row r="50" spans="1:21">
      <c r="A50" s="7"/>
      <c r="B50" s="16" t="s">
        <v>45</v>
      </c>
      <c r="C50" s="38">
        <v>0</v>
      </c>
      <c r="D50" s="38">
        <v>0</v>
      </c>
      <c r="E50" s="38">
        <f t="shared" si="18"/>
        <v>0</v>
      </c>
      <c r="F50" s="38">
        <v>0</v>
      </c>
      <c r="G50" s="38">
        <v>0</v>
      </c>
      <c r="H50" s="38">
        <f t="shared" si="19"/>
        <v>0</v>
      </c>
      <c r="I50" s="38">
        <v>0</v>
      </c>
      <c r="J50" s="38">
        <v>0</v>
      </c>
      <c r="K50" s="38">
        <f t="shared" si="20"/>
        <v>0</v>
      </c>
      <c r="L50" s="38">
        <v>0</v>
      </c>
      <c r="M50" s="38">
        <v>0</v>
      </c>
      <c r="N50" s="38">
        <f t="shared" si="21"/>
        <v>0</v>
      </c>
      <c r="O50" s="38">
        <v>0</v>
      </c>
      <c r="P50" s="38">
        <v>1</v>
      </c>
      <c r="Q50" s="38">
        <f t="shared" si="22"/>
        <v>1</v>
      </c>
      <c r="U50" s="2"/>
    </row>
    <row r="51" spans="1:21" s="13" customFormat="1">
      <c r="A51" s="10"/>
      <c r="B51" s="11" t="s">
        <v>17</v>
      </c>
      <c r="C51" s="39">
        <f>SUM(C48:C50)</f>
        <v>0</v>
      </c>
      <c r="D51" s="39">
        <f t="shared" ref="D51:Q51" si="23">SUM(D48:D50)</f>
        <v>0</v>
      </c>
      <c r="E51" s="39">
        <f t="shared" si="23"/>
        <v>0</v>
      </c>
      <c r="F51" s="39">
        <f t="shared" si="23"/>
        <v>0</v>
      </c>
      <c r="G51" s="39">
        <f t="shared" si="23"/>
        <v>0</v>
      </c>
      <c r="H51" s="39">
        <f t="shared" si="23"/>
        <v>0</v>
      </c>
      <c r="I51" s="39">
        <f t="shared" si="23"/>
        <v>0</v>
      </c>
      <c r="J51" s="39">
        <f t="shared" si="23"/>
        <v>0</v>
      </c>
      <c r="K51" s="39">
        <f t="shared" si="23"/>
        <v>0</v>
      </c>
      <c r="L51" s="39">
        <f t="shared" si="23"/>
        <v>0</v>
      </c>
      <c r="M51" s="39">
        <f t="shared" si="23"/>
        <v>0</v>
      </c>
      <c r="N51" s="39">
        <f t="shared" si="23"/>
        <v>0</v>
      </c>
      <c r="O51" s="39">
        <f t="shared" si="23"/>
        <v>3</v>
      </c>
      <c r="P51" s="39">
        <f t="shared" si="23"/>
        <v>1</v>
      </c>
      <c r="Q51" s="39">
        <f t="shared" si="23"/>
        <v>4</v>
      </c>
      <c r="R51" s="12"/>
      <c r="S51" s="12"/>
      <c r="T51" s="12"/>
    </row>
    <row r="52" spans="1:21">
      <c r="A52" s="7"/>
      <c r="B52" s="14" t="s">
        <v>46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U52" s="2"/>
    </row>
    <row r="53" spans="1:21">
      <c r="A53" s="3"/>
      <c r="B53" s="18" t="s">
        <v>35</v>
      </c>
      <c r="C53" s="38">
        <v>15</v>
      </c>
      <c r="D53" s="38">
        <v>8</v>
      </c>
      <c r="E53" s="38">
        <f>SUM(C53:D53)</f>
        <v>23</v>
      </c>
      <c r="F53" s="38">
        <v>24</v>
      </c>
      <c r="G53" s="38">
        <v>12</v>
      </c>
      <c r="H53" s="38">
        <f>SUM(F53:G53)</f>
        <v>36</v>
      </c>
      <c r="I53" s="38">
        <v>12</v>
      </c>
      <c r="J53" s="38">
        <v>13</v>
      </c>
      <c r="K53" s="38">
        <f>SUM(I53:J53)</f>
        <v>25</v>
      </c>
      <c r="L53" s="38">
        <v>18</v>
      </c>
      <c r="M53" s="38">
        <v>22</v>
      </c>
      <c r="N53" s="38">
        <f>SUM(L53:M53)</f>
        <v>40</v>
      </c>
      <c r="O53" s="38">
        <v>0</v>
      </c>
      <c r="P53" s="38">
        <v>0</v>
      </c>
      <c r="Q53" s="38">
        <f>SUM(O53:P53)</f>
        <v>0</v>
      </c>
      <c r="U53" s="2"/>
    </row>
    <row r="54" spans="1:21">
      <c r="A54" s="7"/>
      <c r="B54" s="16" t="s">
        <v>36</v>
      </c>
      <c r="C54" s="38">
        <v>9</v>
      </c>
      <c r="D54" s="38">
        <v>9</v>
      </c>
      <c r="E54" s="38">
        <f>SUM(C54:D54)</f>
        <v>18</v>
      </c>
      <c r="F54" s="38">
        <v>21</v>
      </c>
      <c r="G54" s="38">
        <v>9</v>
      </c>
      <c r="H54" s="38">
        <f>SUM(F54:G54)</f>
        <v>30</v>
      </c>
      <c r="I54" s="38">
        <v>20</v>
      </c>
      <c r="J54" s="38">
        <v>18</v>
      </c>
      <c r="K54" s="38">
        <f>SUM(I54:J54)</f>
        <v>38</v>
      </c>
      <c r="L54" s="38">
        <v>18</v>
      </c>
      <c r="M54" s="38">
        <v>29</v>
      </c>
      <c r="N54" s="38">
        <f>SUM(L54:M54)</f>
        <v>47</v>
      </c>
      <c r="O54" s="38">
        <v>5</v>
      </c>
      <c r="P54" s="38">
        <v>5</v>
      </c>
      <c r="Q54" s="38">
        <f>SUM(O54:P54)</f>
        <v>10</v>
      </c>
      <c r="U54" s="2"/>
    </row>
    <row r="55" spans="1:21" hidden="1">
      <c r="A55" s="7"/>
      <c r="B55" s="16" t="s">
        <v>47</v>
      </c>
      <c r="C55" s="38">
        <v>0</v>
      </c>
      <c r="D55" s="38">
        <v>0</v>
      </c>
      <c r="E55" s="38">
        <f>SUM(C55:D55)</f>
        <v>0</v>
      </c>
      <c r="F55" s="38">
        <v>0</v>
      </c>
      <c r="G55" s="38">
        <v>0</v>
      </c>
      <c r="H55" s="38">
        <f>SUM(F55:G55)</f>
        <v>0</v>
      </c>
      <c r="I55" s="38">
        <v>0</v>
      </c>
      <c r="J55" s="38">
        <v>0</v>
      </c>
      <c r="K55" s="38">
        <f>SUM(I55:J55)</f>
        <v>0</v>
      </c>
      <c r="L55" s="38">
        <v>0</v>
      </c>
      <c r="M55" s="38">
        <v>0</v>
      </c>
      <c r="N55" s="38">
        <f>SUM(L55:M55)</f>
        <v>0</v>
      </c>
      <c r="O55" s="38">
        <v>0</v>
      </c>
      <c r="P55" s="38">
        <v>0</v>
      </c>
      <c r="Q55" s="38">
        <f>SUM(O55:P55)</f>
        <v>0</v>
      </c>
      <c r="U55" s="2"/>
    </row>
    <row r="56" spans="1:21" hidden="1">
      <c r="A56" s="7"/>
      <c r="B56" s="16" t="s">
        <v>31</v>
      </c>
      <c r="C56" s="38">
        <v>0</v>
      </c>
      <c r="D56" s="38">
        <v>0</v>
      </c>
      <c r="E56" s="38">
        <f>SUM(C56:D56)</f>
        <v>0</v>
      </c>
      <c r="F56" s="38">
        <v>0</v>
      </c>
      <c r="G56" s="38">
        <v>0</v>
      </c>
      <c r="H56" s="38">
        <f>SUM(F56:G56)</f>
        <v>0</v>
      </c>
      <c r="I56" s="38">
        <v>0</v>
      </c>
      <c r="J56" s="38">
        <v>0</v>
      </c>
      <c r="K56" s="38">
        <f>SUM(I56:J56)</f>
        <v>0</v>
      </c>
      <c r="L56" s="38">
        <v>0</v>
      </c>
      <c r="M56" s="38">
        <v>0</v>
      </c>
      <c r="N56" s="38">
        <f>SUM(L56:M56)</f>
        <v>0</v>
      </c>
      <c r="O56" s="38">
        <v>0</v>
      </c>
      <c r="P56" s="38">
        <v>0</v>
      </c>
      <c r="Q56" s="38">
        <f>SUM(O56:P56)</f>
        <v>0</v>
      </c>
      <c r="U56" s="2"/>
    </row>
    <row r="57" spans="1:21" s="13" customFormat="1">
      <c r="A57" s="10"/>
      <c r="B57" s="11" t="s">
        <v>17</v>
      </c>
      <c r="C57" s="39">
        <f t="shared" ref="C57" si="24">SUM(C53:C56)</f>
        <v>24</v>
      </c>
      <c r="D57" s="39">
        <f t="shared" ref="D57:Q57" si="25">SUM(D53:D56)</f>
        <v>17</v>
      </c>
      <c r="E57" s="39">
        <f t="shared" si="25"/>
        <v>41</v>
      </c>
      <c r="F57" s="39">
        <f t="shared" si="25"/>
        <v>45</v>
      </c>
      <c r="G57" s="39">
        <f t="shared" si="25"/>
        <v>21</v>
      </c>
      <c r="H57" s="39">
        <f t="shared" si="25"/>
        <v>66</v>
      </c>
      <c r="I57" s="39">
        <f t="shared" si="25"/>
        <v>32</v>
      </c>
      <c r="J57" s="39">
        <f t="shared" si="25"/>
        <v>31</v>
      </c>
      <c r="K57" s="39">
        <f t="shared" si="25"/>
        <v>63</v>
      </c>
      <c r="L57" s="39">
        <f t="shared" si="25"/>
        <v>36</v>
      </c>
      <c r="M57" s="39">
        <f t="shared" si="25"/>
        <v>51</v>
      </c>
      <c r="N57" s="39">
        <f t="shared" si="25"/>
        <v>87</v>
      </c>
      <c r="O57" s="39">
        <f t="shared" si="25"/>
        <v>5</v>
      </c>
      <c r="P57" s="39">
        <f t="shared" si="25"/>
        <v>5</v>
      </c>
      <c r="Q57" s="39">
        <f t="shared" si="25"/>
        <v>10</v>
      </c>
      <c r="R57" s="12"/>
      <c r="S57" s="12"/>
      <c r="T57" s="12"/>
    </row>
    <row r="58" spans="1:21" s="13" customFormat="1" hidden="1">
      <c r="A58" s="10"/>
      <c r="B58" s="14" t="s">
        <v>39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12"/>
      <c r="S58" s="12"/>
      <c r="T58" s="12"/>
    </row>
    <row r="59" spans="1:21" s="13" customFormat="1" hidden="1">
      <c r="A59" s="10"/>
      <c r="B59" s="14" t="s">
        <v>40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12"/>
      <c r="S59" s="12"/>
      <c r="T59" s="12"/>
    </row>
    <row r="60" spans="1:21" s="13" customFormat="1" hidden="1">
      <c r="A60" s="10"/>
      <c r="B60" s="14" t="s">
        <v>48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2"/>
      <c r="S60" s="12"/>
      <c r="T60" s="12"/>
    </row>
    <row r="61" spans="1:21" s="13" customFormat="1" hidden="1">
      <c r="A61" s="10"/>
      <c r="B61" s="11" t="s">
        <v>17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12"/>
      <c r="S61" s="12"/>
      <c r="T61" s="12"/>
    </row>
    <row r="62" spans="1:21" s="13" customFormat="1">
      <c r="A62" s="10"/>
      <c r="B62" s="11" t="s">
        <v>49</v>
      </c>
      <c r="C62" s="39">
        <f t="shared" ref="C62" si="26">C57+C51</f>
        <v>24</v>
      </c>
      <c r="D62" s="39">
        <f t="shared" ref="D62:Q62" si="27">D57+D51</f>
        <v>17</v>
      </c>
      <c r="E62" s="39">
        <f t="shared" si="27"/>
        <v>41</v>
      </c>
      <c r="F62" s="39">
        <f t="shared" si="27"/>
        <v>45</v>
      </c>
      <c r="G62" s="39">
        <f t="shared" si="27"/>
        <v>21</v>
      </c>
      <c r="H62" s="39">
        <f t="shared" si="27"/>
        <v>66</v>
      </c>
      <c r="I62" s="39">
        <f t="shared" si="27"/>
        <v>32</v>
      </c>
      <c r="J62" s="39">
        <f t="shared" si="27"/>
        <v>31</v>
      </c>
      <c r="K62" s="39">
        <f t="shared" si="27"/>
        <v>63</v>
      </c>
      <c r="L62" s="39">
        <f t="shared" si="27"/>
        <v>36</v>
      </c>
      <c r="M62" s="39">
        <f t="shared" si="27"/>
        <v>51</v>
      </c>
      <c r="N62" s="39">
        <f t="shared" si="27"/>
        <v>87</v>
      </c>
      <c r="O62" s="39">
        <f t="shared" si="27"/>
        <v>8</v>
      </c>
      <c r="P62" s="39">
        <f t="shared" si="27"/>
        <v>6</v>
      </c>
      <c r="Q62" s="39">
        <f t="shared" si="27"/>
        <v>14</v>
      </c>
      <c r="R62" s="12"/>
      <c r="S62" s="12"/>
      <c r="T62" s="12"/>
    </row>
    <row r="63" spans="1:21" s="13" customFormat="1">
      <c r="A63" s="10"/>
      <c r="B63" s="11" t="s">
        <v>19</v>
      </c>
      <c r="C63" s="39">
        <f>C62+C45</f>
        <v>221</v>
      </c>
      <c r="D63" s="39">
        <f t="shared" ref="D63:Q63" si="28">D62+D45</f>
        <v>155</v>
      </c>
      <c r="E63" s="39">
        <f t="shared" si="28"/>
        <v>376</v>
      </c>
      <c r="F63" s="39">
        <f t="shared" si="28"/>
        <v>237</v>
      </c>
      <c r="G63" s="39">
        <f t="shared" si="28"/>
        <v>161</v>
      </c>
      <c r="H63" s="39">
        <f t="shared" si="28"/>
        <v>398</v>
      </c>
      <c r="I63" s="39">
        <f t="shared" si="28"/>
        <v>226</v>
      </c>
      <c r="J63" s="39">
        <f t="shared" si="28"/>
        <v>211</v>
      </c>
      <c r="K63" s="39">
        <f t="shared" si="28"/>
        <v>437</v>
      </c>
      <c r="L63" s="39">
        <f t="shared" si="28"/>
        <v>187</v>
      </c>
      <c r="M63" s="39">
        <f t="shared" si="28"/>
        <v>176</v>
      </c>
      <c r="N63" s="39">
        <f t="shared" si="28"/>
        <v>363</v>
      </c>
      <c r="O63" s="39">
        <f t="shared" si="28"/>
        <v>15</v>
      </c>
      <c r="P63" s="39">
        <f t="shared" si="28"/>
        <v>14</v>
      </c>
      <c r="Q63" s="39">
        <f t="shared" si="28"/>
        <v>29</v>
      </c>
      <c r="R63" s="12"/>
      <c r="S63" s="12"/>
      <c r="T63" s="12"/>
    </row>
    <row r="64" spans="1:21">
      <c r="A64" s="10" t="s">
        <v>50</v>
      </c>
      <c r="B64" s="1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U64" s="2"/>
    </row>
    <row r="65" spans="1:21">
      <c r="A65" s="10"/>
      <c r="B65" s="21" t="s">
        <v>11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U65" s="2"/>
    </row>
    <row r="66" spans="1:21">
      <c r="A66" s="7"/>
      <c r="B66" s="4" t="s">
        <v>51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U66" s="2"/>
    </row>
    <row r="67" spans="1:21">
      <c r="A67" s="7"/>
      <c r="B67" s="8" t="s">
        <v>52</v>
      </c>
      <c r="C67" s="38">
        <v>28</v>
      </c>
      <c r="D67" s="38">
        <v>33</v>
      </c>
      <c r="E67" s="38">
        <f t="shared" ref="E67:E78" si="29">SUM(C67:D67)</f>
        <v>61</v>
      </c>
      <c r="F67" s="38">
        <v>21</v>
      </c>
      <c r="G67" s="38">
        <v>26</v>
      </c>
      <c r="H67" s="38">
        <f t="shared" ref="H67:H78" si="30">SUM(F67:G67)</f>
        <v>47</v>
      </c>
      <c r="I67" s="38">
        <v>21</v>
      </c>
      <c r="J67" s="38">
        <v>24</v>
      </c>
      <c r="K67" s="38">
        <f t="shared" ref="K67:K78" si="31">SUM(I67:J67)</f>
        <v>45</v>
      </c>
      <c r="L67" s="38">
        <v>10</v>
      </c>
      <c r="M67" s="38">
        <v>23</v>
      </c>
      <c r="N67" s="38">
        <f t="shared" ref="N67:N78" si="32">SUM(L67:M67)</f>
        <v>33</v>
      </c>
      <c r="O67" s="38">
        <v>5</v>
      </c>
      <c r="P67" s="38">
        <v>2</v>
      </c>
      <c r="Q67" s="38">
        <f t="shared" ref="Q67:Q78" si="33">SUM(O67:P67)</f>
        <v>7</v>
      </c>
      <c r="U67" s="2"/>
    </row>
    <row r="68" spans="1:21">
      <c r="A68" s="7"/>
      <c r="B68" s="18" t="s">
        <v>53</v>
      </c>
      <c r="C68" s="38">
        <v>58</v>
      </c>
      <c r="D68" s="38">
        <v>32</v>
      </c>
      <c r="E68" s="38">
        <f t="shared" si="29"/>
        <v>90</v>
      </c>
      <c r="F68" s="38">
        <v>55</v>
      </c>
      <c r="G68" s="38">
        <v>27</v>
      </c>
      <c r="H68" s="38">
        <f t="shared" si="30"/>
        <v>82</v>
      </c>
      <c r="I68" s="38">
        <v>33</v>
      </c>
      <c r="J68" s="38">
        <v>18</v>
      </c>
      <c r="K68" s="38">
        <f t="shared" si="31"/>
        <v>51</v>
      </c>
      <c r="L68" s="38">
        <v>27</v>
      </c>
      <c r="M68" s="38">
        <v>28</v>
      </c>
      <c r="N68" s="38">
        <f t="shared" si="32"/>
        <v>55</v>
      </c>
      <c r="O68" s="38">
        <f>31+1</f>
        <v>32</v>
      </c>
      <c r="P68" s="38">
        <f>13+1</f>
        <v>14</v>
      </c>
      <c r="Q68" s="38">
        <f t="shared" si="33"/>
        <v>46</v>
      </c>
      <c r="U68" s="2"/>
    </row>
    <row r="69" spans="1:21">
      <c r="A69" s="7"/>
      <c r="B69" s="8" t="s">
        <v>54</v>
      </c>
      <c r="C69" s="38">
        <v>0</v>
      </c>
      <c r="D69" s="38">
        <v>0</v>
      </c>
      <c r="E69" s="38">
        <f t="shared" si="29"/>
        <v>0</v>
      </c>
      <c r="F69" s="38">
        <v>0</v>
      </c>
      <c r="G69" s="38">
        <v>0</v>
      </c>
      <c r="H69" s="38">
        <f t="shared" si="30"/>
        <v>0</v>
      </c>
      <c r="I69" s="38">
        <v>0</v>
      </c>
      <c r="J69" s="38">
        <v>0</v>
      </c>
      <c r="K69" s="38">
        <f t="shared" si="31"/>
        <v>0</v>
      </c>
      <c r="L69" s="38">
        <v>11</v>
      </c>
      <c r="M69" s="38">
        <v>6</v>
      </c>
      <c r="N69" s="38">
        <f t="shared" si="32"/>
        <v>17</v>
      </c>
      <c r="O69" s="38">
        <v>5</v>
      </c>
      <c r="P69" s="38">
        <v>0</v>
      </c>
      <c r="Q69" s="38">
        <f t="shared" si="33"/>
        <v>5</v>
      </c>
      <c r="U69" s="2"/>
    </row>
    <row r="70" spans="1:21" hidden="1">
      <c r="A70" s="7"/>
      <c r="B70" s="8" t="s">
        <v>55</v>
      </c>
      <c r="C70" s="38"/>
      <c r="D70" s="38"/>
      <c r="E70" s="38">
        <f t="shared" si="29"/>
        <v>0</v>
      </c>
      <c r="F70" s="38"/>
      <c r="G70" s="38"/>
      <c r="H70" s="38">
        <f t="shared" si="30"/>
        <v>0</v>
      </c>
      <c r="I70" s="38"/>
      <c r="J70" s="38"/>
      <c r="K70" s="38">
        <f t="shared" si="31"/>
        <v>0</v>
      </c>
      <c r="L70" s="38"/>
      <c r="M70" s="38"/>
      <c r="N70" s="38">
        <f t="shared" si="32"/>
        <v>0</v>
      </c>
      <c r="O70" s="38"/>
      <c r="P70" s="38"/>
      <c r="Q70" s="38">
        <f t="shared" si="33"/>
        <v>0</v>
      </c>
      <c r="U70" s="2"/>
    </row>
    <row r="71" spans="1:21">
      <c r="A71" s="7"/>
      <c r="B71" s="8" t="s">
        <v>56</v>
      </c>
      <c r="C71" s="38">
        <v>19</v>
      </c>
      <c r="D71" s="38">
        <v>37</v>
      </c>
      <c r="E71" s="38">
        <f t="shared" si="29"/>
        <v>56</v>
      </c>
      <c r="F71" s="38">
        <v>19</v>
      </c>
      <c r="G71" s="38">
        <v>19</v>
      </c>
      <c r="H71" s="38">
        <f t="shared" si="30"/>
        <v>38</v>
      </c>
      <c r="I71" s="38">
        <v>21</v>
      </c>
      <c r="J71" s="38">
        <v>21</v>
      </c>
      <c r="K71" s="38">
        <f t="shared" si="31"/>
        <v>42</v>
      </c>
      <c r="L71" s="38">
        <v>19</v>
      </c>
      <c r="M71" s="38">
        <v>26</v>
      </c>
      <c r="N71" s="38">
        <f t="shared" si="32"/>
        <v>45</v>
      </c>
      <c r="O71" s="38">
        <v>1</v>
      </c>
      <c r="P71" s="38">
        <v>0</v>
      </c>
      <c r="Q71" s="38">
        <f t="shared" si="33"/>
        <v>1</v>
      </c>
      <c r="U71" s="2"/>
    </row>
    <row r="72" spans="1:21">
      <c r="A72" s="7"/>
      <c r="B72" s="8" t="s">
        <v>57</v>
      </c>
      <c r="C72" s="38">
        <v>21</v>
      </c>
      <c r="D72" s="38">
        <v>82</v>
      </c>
      <c r="E72" s="38">
        <f t="shared" si="29"/>
        <v>103</v>
      </c>
      <c r="F72" s="38">
        <v>31</v>
      </c>
      <c r="G72" s="38">
        <v>93</v>
      </c>
      <c r="H72" s="38">
        <f t="shared" si="30"/>
        <v>124</v>
      </c>
      <c r="I72" s="38">
        <v>15</v>
      </c>
      <c r="J72" s="38">
        <v>79</v>
      </c>
      <c r="K72" s="38">
        <f t="shared" si="31"/>
        <v>94</v>
      </c>
      <c r="L72" s="38">
        <v>21</v>
      </c>
      <c r="M72" s="38">
        <v>84</v>
      </c>
      <c r="N72" s="38">
        <f t="shared" si="32"/>
        <v>105</v>
      </c>
      <c r="O72" s="38">
        <v>2</v>
      </c>
      <c r="P72" s="38">
        <v>0</v>
      </c>
      <c r="Q72" s="38">
        <f t="shared" si="33"/>
        <v>2</v>
      </c>
      <c r="U72" s="2"/>
    </row>
    <row r="73" spans="1:21">
      <c r="A73" s="7"/>
      <c r="B73" s="8" t="s">
        <v>58</v>
      </c>
      <c r="C73" s="38">
        <v>11</v>
      </c>
      <c r="D73" s="38">
        <v>36</v>
      </c>
      <c r="E73" s="38">
        <f t="shared" si="29"/>
        <v>47</v>
      </c>
      <c r="F73" s="38">
        <v>8</v>
      </c>
      <c r="G73" s="38">
        <v>32</v>
      </c>
      <c r="H73" s="38">
        <f t="shared" si="30"/>
        <v>40</v>
      </c>
      <c r="I73" s="38">
        <v>6</v>
      </c>
      <c r="J73" s="38">
        <v>23</v>
      </c>
      <c r="K73" s="38">
        <f t="shared" si="31"/>
        <v>29</v>
      </c>
      <c r="L73" s="38">
        <v>3</v>
      </c>
      <c r="M73" s="38">
        <v>26</v>
      </c>
      <c r="N73" s="38">
        <f t="shared" si="32"/>
        <v>29</v>
      </c>
      <c r="O73" s="38">
        <v>2</v>
      </c>
      <c r="P73" s="38">
        <v>0</v>
      </c>
      <c r="Q73" s="38">
        <f t="shared" si="33"/>
        <v>2</v>
      </c>
      <c r="U73" s="2"/>
    </row>
    <row r="74" spans="1:21">
      <c r="A74" s="7"/>
      <c r="B74" s="8" t="s">
        <v>59</v>
      </c>
      <c r="C74" s="38">
        <v>20</v>
      </c>
      <c r="D74" s="38">
        <v>24</v>
      </c>
      <c r="E74" s="38">
        <f t="shared" si="29"/>
        <v>44</v>
      </c>
      <c r="F74" s="38">
        <v>14</v>
      </c>
      <c r="G74" s="38">
        <v>20</v>
      </c>
      <c r="H74" s="38">
        <f t="shared" si="30"/>
        <v>34</v>
      </c>
      <c r="I74" s="38">
        <v>9</v>
      </c>
      <c r="J74" s="38">
        <v>14</v>
      </c>
      <c r="K74" s="38">
        <f t="shared" si="31"/>
        <v>23</v>
      </c>
      <c r="L74" s="38">
        <v>0</v>
      </c>
      <c r="M74" s="38">
        <v>0</v>
      </c>
      <c r="N74" s="38">
        <f t="shared" si="32"/>
        <v>0</v>
      </c>
      <c r="O74" s="38">
        <v>0</v>
      </c>
      <c r="P74" s="38">
        <v>0</v>
      </c>
      <c r="Q74" s="38">
        <f t="shared" si="33"/>
        <v>0</v>
      </c>
      <c r="U74" s="2"/>
    </row>
    <row r="75" spans="1:21">
      <c r="A75" s="3"/>
      <c r="B75" s="8" t="s">
        <v>60</v>
      </c>
      <c r="C75" s="38">
        <v>19</v>
      </c>
      <c r="D75" s="38">
        <v>42</v>
      </c>
      <c r="E75" s="38">
        <f t="shared" si="29"/>
        <v>61</v>
      </c>
      <c r="F75" s="38">
        <v>13</v>
      </c>
      <c r="G75" s="38">
        <v>46</v>
      </c>
      <c r="H75" s="38">
        <f t="shared" si="30"/>
        <v>59</v>
      </c>
      <c r="I75" s="38">
        <v>11</v>
      </c>
      <c r="J75" s="38">
        <v>28</v>
      </c>
      <c r="K75" s="38">
        <f t="shared" si="31"/>
        <v>39</v>
      </c>
      <c r="L75" s="38">
        <v>10</v>
      </c>
      <c r="M75" s="38">
        <v>38</v>
      </c>
      <c r="N75" s="38">
        <f t="shared" si="32"/>
        <v>48</v>
      </c>
      <c r="O75" s="38">
        <v>2</v>
      </c>
      <c r="P75" s="38">
        <v>8</v>
      </c>
      <c r="Q75" s="38">
        <f t="shared" si="33"/>
        <v>10</v>
      </c>
      <c r="U75" s="2"/>
    </row>
    <row r="76" spans="1:21" hidden="1">
      <c r="A76" s="3"/>
      <c r="B76" s="18" t="s">
        <v>61</v>
      </c>
      <c r="C76" s="38">
        <v>0</v>
      </c>
      <c r="D76" s="38">
        <v>0</v>
      </c>
      <c r="E76" s="38">
        <f t="shared" si="29"/>
        <v>0</v>
      </c>
      <c r="F76" s="38">
        <v>0</v>
      </c>
      <c r="G76" s="38">
        <v>0</v>
      </c>
      <c r="H76" s="38">
        <f t="shared" si="30"/>
        <v>0</v>
      </c>
      <c r="I76" s="38">
        <v>0</v>
      </c>
      <c r="J76" s="38">
        <v>0</v>
      </c>
      <c r="K76" s="38">
        <f t="shared" si="31"/>
        <v>0</v>
      </c>
      <c r="L76" s="38">
        <v>0</v>
      </c>
      <c r="M76" s="38">
        <v>0</v>
      </c>
      <c r="N76" s="38">
        <f t="shared" si="32"/>
        <v>0</v>
      </c>
      <c r="O76" s="38">
        <v>0</v>
      </c>
      <c r="P76" s="38">
        <v>0</v>
      </c>
      <c r="Q76" s="38">
        <f t="shared" si="33"/>
        <v>0</v>
      </c>
      <c r="U76" s="2"/>
    </row>
    <row r="77" spans="1:21" hidden="1">
      <c r="A77" s="3"/>
      <c r="B77" s="18" t="s">
        <v>62</v>
      </c>
      <c r="C77" s="38">
        <v>0</v>
      </c>
      <c r="D77" s="38">
        <v>0</v>
      </c>
      <c r="E77" s="38">
        <f t="shared" si="29"/>
        <v>0</v>
      </c>
      <c r="F77" s="38">
        <v>0</v>
      </c>
      <c r="G77" s="38">
        <v>0</v>
      </c>
      <c r="H77" s="38">
        <f t="shared" si="30"/>
        <v>0</v>
      </c>
      <c r="I77" s="38">
        <v>0</v>
      </c>
      <c r="J77" s="38">
        <v>0</v>
      </c>
      <c r="K77" s="38">
        <f t="shared" si="31"/>
        <v>0</v>
      </c>
      <c r="L77" s="38">
        <v>0</v>
      </c>
      <c r="M77" s="38">
        <v>0</v>
      </c>
      <c r="N77" s="38">
        <f t="shared" si="32"/>
        <v>0</v>
      </c>
      <c r="O77" s="38">
        <v>0</v>
      </c>
      <c r="P77" s="38">
        <v>0</v>
      </c>
      <c r="Q77" s="38">
        <f t="shared" si="33"/>
        <v>0</v>
      </c>
      <c r="U77" s="2"/>
    </row>
    <row r="78" spans="1:21" hidden="1">
      <c r="A78" s="3"/>
      <c r="B78" s="18" t="s">
        <v>63</v>
      </c>
      <c r="C78" s="38">
        <v>0</v>
      </c>
      <c r="D78" s="38">
        <v>0</v>
      </c>
      <c r="E78" s="38">
        <f t="shared" si="29"/>
        <v>0</v>
      </c>
      <c r="F78" s="38">
        <v>0</v>
      </c>
      <c r="G78" s="38">
        <v>0</v>
      </c>
      <c r="H78" s="38">
        <f t="shared" si="30"/>
        <v>0</v>
      </c>
      <c r="I78" s="38">
        <v>0</v>
      </c>
      <c r="J78" s="38">
        <v>0</v>
      </c>
      <c r="K78" s="38">
        <f t="shared" si="31"/>
        <v>0</v>
      </c>
      <c r="L78" s="38">
        <v>0</v>
      </c>
      <c r="M78" s="38">
        <v>0</v>
      </c>
      <c r="N78" s="38">
        <f t="shared" si="32"/>
        <v>0</v>
      </c>
      <c r="O78" s="38">
        <v>0</v>
      </c>
      <c r="P78" s="38">
        <v>0</v>
      </c>
      <c r="Q78" s="38">
        <f t="shared" si="33"/>
        <v>0</v>
      </c>
      <c r="U78" s="2"/>
    </row>
    <row r="79" spans="1:21" s="13" customFormat="1">
      <c r="A79" s="3"/>
      <c r="B79" s="9" t="s">
        <v>17</v>
      </c>
      <c r="C79" s="39">
        <f t="shared" ref="C79" si="34">SUM(C67:C75)</f>
        <v>176</v>
      </c>
      <c r="D79" s="39">
        <f t="shared" ref="D79:Q79" si="35">SUM(D67:D75)</f>
        <v>286</v>
      </c>
      <c r="E79" s="39">
        <f t="shared" si="35"/>
        <v>462</v>
      </c>
      <c r="F79" s="39">
        <f t="shared" si="35"/>
        <v>161</v>
      </c>
      <c r="G79" s="39">
        <f t="shared" si="35"/>
        <v>263</v>
      </c>
      <c r="H79" s="39">
        <f t="shared" si="35"/>
        <v>424</v>
      </c>
      <c r="I79" s="39">
        <f t="shared" si="35"/>
        <v>116</v>
      </c>
      <c r="J79" s="39">
        <f t="shared" si="35"/>
        <v>207</v>
      </c>
      <c r="K79" s="39">
        <f t="shared" si="35"/>
        <v>323</v>
      </c>
      <c r="L79" s="39">
        <f t="shared" si="35"/>
        <v>101</v>
      </c>
      <c r="M79" s="39">
        <f t="shared" si="35"/>
        <v>231</v>
      </c>
      <c r="N79" s="39">
        <f t="shared" si="35"/>
        <v>332</v>
      </c>
      <c r="O79" s="39">
        <f t="shared" si="35"/>
        <v>49</v>
      </c>
      <c r="P79" s="39">
        <f t="shared" si="35"/>
        <v>24</v>
      </c>
      <c r="Q79" s="39">
        <f t="shared" si="35"/>
        <v>73</v>
      </c>
      <c r="R79" s="12"/>
      <c r="S79" s="12"/>
      <c r="T79" s="12"/>
    </row>
    <row r="80" spans="1:21" s="13" customFormat="1">
      <c r="A80" s="3"/>
      <c r="B80" s="9" t="s">
        <v>18</v>
      </c>
      <c r="C80" s="39">
        <f t="shared" ref="C80:C81" si="36">C79</f>
        <v>176</v>
      </c>
      <c r="D80" s="39">
        <f t="shared" ref="D80:Q80" si="37">D79</f>
        <v>286</v>
      </c>
      <c r="E80" s="39">
        <f t="shared" si="37"/>
        <v>462</v>
      </c>
      <c r="F80" s="39">
        <f t="shared" si="37"/>
        <v>161</v>
      </c>
      <c r="G80" s="39">
        <f t="shared" si="37"/>
        <v>263</v>
      </c>
      <c r="H80" s="39">
        <f t="shared" si="37"/>
        <v>424</v>
      </c>
      <c r="I80" s="39">
        <f t="shared" si="37"/>
        <v>116</v>
      </c>
      <c r="J80" s="39">
        <f t="shared" si="37"/>
        <v>207</v>
      </c>
      <c r="K80" s="39">
        <f t="shared" si="37"/>
        <v>323</v>
      </c>
      <c r="L80" s="39">
        <f t="shared" si="37"/>
        <v>101</v>
      </c>
      <c r="M80" s="39">
        <f t="shared" si="37"/>
        <v>231</v>
      </c>
      <c r="N80" s="39">
        <f t="shared" si="37"/>
        <v>332</v>
      </c>
      <c r="O80" s="39">
        <f t="shared" si="37"/>
        <v>49</v>
      </c>
      <c r="P80" s="39">
        <f t="shared" si="37"/>
        <v>24</v>
      </c>
      <c r="Q80" s="39">
        <f t="shared" si="37"/>
        <v>73</v>
      </c>
      <c r="R80" s="12"/>
      <c r="S80" s="12"/>
      <c r="T80" s="12"/>
    </row>
    <row r="81" spans="1:21" s="13" customFormat="1">
      <c r="A81" s="3"/>
      <c r="B81" s="9" t="s">
        <v>19</v>
      </c>
      <c r="C81" s="39">
        <f t="shared" si="36"/>
        <v>176</v>
      </c>
      <c r="D81" s="39">
        <f t="shared" ref="D81:Q81" si="38">D80</f>
        <v>286</v>
      </c>
      <c r="E81" s="39">
        <f t="shared" si="38"/>
        <v>462</v>
      </c>
      <c r="F81" s="39">
        <f t="shared" si="38"/>
        <v>161</v>
      </c>
      <c r="G81" s="39">
        <f t="shared" si="38"/>
        <v>263</v>
      </c>
      <c r="H81" s="39">
        <f t="shared" si="38"/>
        <v>424</v>
      </c>
      <c r="I81" s="39">
        <f t="shared" si="38"/>
        <v>116</v>
      </c>
      <c r="J81" s="39">
        <f t="shared" si="38"/>
        <v>207</v>
      </c>
      <c r="K81" s="39">
        <f t="shared" si="38"/>
        <v>323</v>
      </c>
      <c r="L81" s="39">
        <f t="shared" si="38"/>
        <v>101</v>
      </c>
      <c r="M81" s="39">
        <f t="shared" si="38"/>
        <v>231</v>
      </c>
      <c r="N81" s="39">
        <f t="shared" si="38"/>
        <v>332</v>
      </c>
      <c r="O81" s="39">
        <f t="shared" si="38"/>
        <v>49</v>
      </c>
      <c r="P81" s="39">
        <f t="shared" si="38"/>
        <v>24</v>
      </c>
      <c r="Q81" s="39">
        <f t="shared" si="38"/>
        <v>73</v>
      </c>
      <c r="R81" s="12"/>
      <c r="S81" s="12"/>
      <c r="T81" s="12"/>
    </row>
    <row r="82" spans="1:21">
      <c r="A82" s="22" t="s">
        <v>64</v>
      </c>
      <c r="B82" s="23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U82" s="2"/>
    </row>
    <row r="83" spans="1:21">
      <c r="A83" s="22"/>
      <c r="B83" s="21" t="s">
        <v>11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U83" s="2"/>
    </row>
    <row r="84" spans="1:21">
      <c r="A84" s="7"/>
      <c r="B84" s="14" t="s">
        <v>65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U84" s="2"/>
    </row>
    <row r="85" spans="1:21">
      <c r="A85" s="7"/>
      <c r="B85" s="8" t="s">
        <v>66</v>
      </c>
      <c r="C85" s="38">
        <v>595</v>
      </c>
      <c r="D85" s="38">
        <v>205</v>
      </c>
      <c r="E85" s="38">
        <f t="shared" ref="E85:E111" si="39">SUM(C85:D85)</f>
        <v>800</v>
      </c>
      <c r="F85" s="38">
        <v>0</v>
      </c>
      <c r="G85" s="38">
        <v>0</v>
      </c>
      <c r="H85" s="38">
        <f t="shared" ref="H85:H111" si="40">SUM(F85:G85)</f>
        <v>0</v>
      </c>
      <c r="I85" s="38">
        <v>0</v>
      </c>
      <c r="J85" s="38">
        <v>0</v>
      </c>
      <c r="K85" s="38">
        <f t="shared" ref="K85:K111" si="41">SUM(I85:J85)</f>
        <v>0</v>
      </c>
      <c r="L85" s="38">
        <v>0</v>
      </c>
      <c r="M85" s="38">
        <v>0</v>
      </c>
      <c r="N85" s="38">
        <f t="shared" ref="N85:N111" si="42">SUM(L85:M85)</f>
        <v>0</v>
      </c>
      <c r="O85" s="38">
        <v>0</v>
      </c>
      <c r="P85" s="38">
        <v>0</v>
      </c>
      <c r="Q85" s="38">
        <f t="shared" ref="Q85:Q111" si="43">SUM(O85:P85)</f>
        <v>0</v>
      </c>
      <c r="U85" s="2"/>
    </row>
    <row r="86" spans="1:21">
      <c r="A86" s="7"/>
      <c r="B86" s="8" t="s">
        <v>67</v>
      </c>
      <c r="C86" s="38">
        <v>0</v>
      </c>
      <c r="D86" s="38">
        <v>0</v>
      </c>
      <c r="E86" s="38">
        <f t="shared" si="39"/>
        <v>0</v>
      </c>
      <c r="F86" s="38">
        <v>28</v>
      </c>
      <c r="G86" s="38">
        <v>5</v>
      </c>
      <c r="H86" s="38">
        <f t="shared" si="40"/>
        <v>33</v>
      </c>
      <c r="I86" s="38">
        <v>24</v>
      </c>
      <c r="J86" s="38">
        <v>7</v>
      </c>
      <c r="K86" s="38">
        <f t="shared" si="41"/>
        <v>31</v>
      </c>
      <c r="L86" s="38">
        <v>24</v>
      </c>
      <c r="M86" s="38">
        <v>5</v>
      </c>
      <c r="N86" s="38">
        <f t="shared" si="42"/>
        <v>29</v>
      </c>
      <c r="O86" s="38">
        <v>22</v>
      </c>
      <c r="P86" s="38">
        <v>1</v>
      </c>
      <c r="Q86" s="38">
        <f t="shared" si="43"/>
        <v>23</v>
      </c>
      <c r="U86" s="2"/>
    </row>
    <row r="87" spans="1:21">
      <c r="A87" s="7"/>
      <c r="B87" s="8" t="s">
        <v>68</v>
      </c>
      <c r="C87" s="38">
        <v>0</v>
      </c>
      <c r="D87" s="38">
        <v>0</v>
      </c>
      <c r="E87" s="38">
        <f t="shared" si="39"/>
        <v>0</v>
      </c>
      <c r="F87" s="38">
        <v>21</v>
      </c>
      <c r="G87" s="38">
        <v>15</v>
      </c>
      <c r="H87" s="38">
        <f t="shared" si="40"/>
        <v>36</v>
      </c>
      <c r="I87" s="38">
        <v>17</v>
      </c>
      <c r="J87" s="38">
        <v>11</v>
      </c>
      <c r="K87" s="38">
        <f t="shared" si="41"/>
        <v>28</v>
      </c>
      <c r="L87" s="38">
        <v>10</v>
      </c>
      <c r="M87" s="38">
        <v>8</v>
      </c>
      <c r="N87" s="38">
        <f t="shared" si="42"/>
        <v>18</v>
      </c>
      <c r="O87" s="38">
        <v>14</v>
      </c>
      <c r="P87" s="38">
        <v>3</v>
      </c>
      <c r="Q87" s="38">
        <f t="shared" si="43"/>
        <v>17</v>
      </c>
      <c r="U87" s="2"/>
    </row>
    <row r="88" spans="1:21">
      <c r="A88" s="7"/>
      <c r="B88" s="8" t="s">
        <v>22</v>
      </c>
      <c r="C88" s="38">
        <v>0</v>
      </c>
      <c r="D88" s="38">
        <v>0</v>
      </c>
      <c r="E88" s="38">
        <f t="shared" si="39"/>
        <v>0</v>
      </c>
      <c r="F88" s="38">
        <v>16</v>
      </c>
      <c r="G88" s="38">
        <v>7</v>
      </c>
      <c r="H88" s="38">
        <f t="shared" si="40"/>
        <v>23</v>
      </c>
      <c r="I88" s="38">
        <v>31</v>
      </c>
      <c r="J88" s="38">
        <v>4</v>
      </c>
      <c r="K88" s="38">
        <f t="shared" si="41"/>
        <v>35</v>
      </c>
      <c r="L88" s="38">
        <v>25</v>
      </c>
      <c r="M88" s="38">
        <v>4</v>
      </c>
      <c r="N88" s="38">
        <f t="shared" si="42"/>
        <v>29</v>
      </c>
      <c r="O88" s="38">
        <v>20</v>
      </c>
      <c r="P88" s="38">
        <v>0</v>
      </c>
      <c r="Q88" s="38">
        <f t="shared" si="43"/>
        <v>20</v>
      </c>
      <c r="U88" s="2"/>
    </row>
    <row r="89" spans="1:21" hidden="1">
      <c r="A89" s="7"/>
      <c r="B89" s="8" t="s">
        <v>69</v>
      </c>
      <c r="C89" s="38">
        <v>0</v>
      </c>
      <c r="D89" s="38">
        <v>0</v>
      </c>
      <c r="E89" s="38">
        <f t="shared" si="39"/>
        <v>0</v>
      </c>
      <c r="F89" s="38"/>
      <c r="G89" s="38"/>
      <c r="H89" s="38">
        <f t="shared" si="40"/>
        <v>0</v>
      </c>
      <c r="I89" s="38"/>
      <c r="J89" s="38"/>
      <c r="K89" s="38">
        <f t="shared" si="41"/>
        <v>0</v>
      </c>
      <c r="L89" s="38"/>
      <c r="M89" s="38"/>
      <c r="N89" s="38">
        <f t="shared" si="42"/>
        <v>0</v>
      </c>
      <c r="O89" s="38"/>
      <c r="P89" s="38"/>
      <c r="Q89" s="38">
        <f t="shared" si="43"/>
        <v>0</v>
      </c>
      <c r="U89" s="2"/>
    </row>
    <row r="90" spans="1:21" hidden="1">
      <c r="A90" s="7"/>
      <c r="B90" s="8" t="s">
        <v>70</v>
      </c>
      <c r="C90" s="38">
        <v>0</v>
      </c>
      <c r="D90" s="38">
        <v>0</v>
      </c>
      <c r="E90" s="38">
        <f t="shared" si="39"/>
        <v>0</v>
      </c>
      <c r="F90" s="38"/>
      <c r="G90" s="38"/>
      <c r="H90" s="38">
        <f t="shared" si="40"/>
        <v>0</v>
      </c>
      <c r="I90" s="38"/>
      <c r="J90" s="38"/>
      <c r="K90" s="38">
        <f t="shared" si="41"/>
        <v>0</v>
      </c>
      <c r="L90" s="38"/>
      <c r="M90" s="38"/>
      <c r="N90" s="38">
        <f t="shared" si="42"/>
        <v>0</v>
      </c>
      <c r="O90" s="38"/>
      <c r="P90" s="38"/>
      <c r="Q90" s="38">
        <f t="shared" si="43"/>
        <v>0</v>
      </c>
      <c r="U90" s="2"/>
    </row>
    <row r="91" spans="1:21">
      <c r="A91" s="7"/>
      <c r="B91" s="18" t="s">
        <v>71</v>
      </c>
      <c r="C91" s="38">
        <v>0</v>
      </c>
      <c r="D91" s="38">
        <v>0</v>
      </c>
      <c r="E91" s="38">
        <f t="shared" si="39"/>
        <v>0</v>
      </c>
      <c r="F91" s="38">
        <v>21</v>
      </c>
      <c r="G91" s="38">
        <v>28</v>
      </c>
      <c r="H91" s="38">
        <f t="shared" si="40"/>
        <v>49</v>
      </c>
      <c r="I91" s="38">
        <v>24</v>
      </c>
      <c r="J91" s="38">
        <v>32</v>
      </c>
      <c r="K91" s="38">
        <f t="shared" si="41"/>
        <v>56</v>
      </c>
      <c r="L91" s="38">
        <v>18</v>
      </c>
      <c r="M91" s="38">
        <v>30</v>
      </c>
      <c r="N91" s="38">
        <f t="shared" si="42"/>
        <v>48</v>
      </c>
      <c r="O91" s="38">
        <v>9</v>
      </c>
      <c r="P91" s="38">
        <v>4</v>
      </c>
      <c r="Q91" s="38">
        <f t="shared" si="43"/>
        <v>13</v>
      </c>
      <c r="U91" s="2"/>
    </row>
    <row r="92" spans="1:21">
      <c r="A92" s="7"/>
      <c r="B92" s="18" t="s">
        <v>209</v>
      </c>
      <c r="C92" s="38">
        <v>0</v>
      </c>
      <c r="D92" s="38">
        <v>0</v>
      </c>
      <c r="E92" s="38">
        <f t="shared" si="39"/>
        <v>0</v>
      </c>
      <c r="F92" s="38">
        <v>0</v>
      </c>
      <c r="G92" s="38">
        <v>0</v>
      </c>
      <c r="H92" s="38">
        <f t="shared" si="40"/>
        <v>0</v>
      </c>
      <c r="I92" s="38">
        <v>0</v>
      </c>
      <c r="J92" s="38">
        <v>0</v>
      </c>
      <c r="K92" s="38">
        <f t="shared" si="41"/>
        <v>0</v>
      </c>
      <c r="L92" s="38">
        <v>0</v>
      </c>
      <c r="M92" s="38">
        <v>0</v>
      </c>
      <c r="N92" s="38">
        <f t="shared" si="42"/>
        <v>0</v>
      </c>
      <c r="O92" s="38">
        <v>6</v>
      </c>
      <c r="P92" s="38">
        <v>6</v>
      </c>
      <c r="Q92" s="38">
        <f t="shared" si="43"/>
        <v>12</v>
      </c>
      <c r="U92" s="2"/>
    </row>
    <row r="93" spans="1:21">
      <c r="A93" s="7"/>
      <c r="B93" s="18" t="s">
        <v>72</v>
      </c>
      <c r="C93" s="38">
        <v>0</v>
      </c>
      <c r="D93" s="38">
        <v>0</v>
      </c>
      <c r="E93" s="38">
        <f t="shared" si="39"/>
        <v>0</v>
      </c>
      <c r="F93" s="38">
        <v>19</v>
      </c>
      <c r="G93" s="38">
        <v>3</v>
      </c>
      <c r="H93" s="38">
        <f t="shared" si="40"/>
        <v>22</v>
      </c>
      <c r="I93" s="38">
        <v>8</v>
      </c>
      <c r="J93" s="38">
        <v>11</v>
      </c>
      <c r="K93" s="38">
        <f t="shared" si="41"/>
        <v>19</v>
      </c>
      <c r="L93" s="38">
        <v>12</v>
      </c>
      <c r="M93" s="38">
        <v>3</v>
      </c>
      <c r="N93" s="38">
        <f t="shared" si="42"/>
        <v>15</v>
      </c>
      <c r="O93" s="38">
        <v>7</v>
      </c>
      <c r="P93" s="38">
        <v>2</v>
      </c>
      <c r="Q93" s="38">
        <f t="shared" si="43"/>
        <v>9</v>
      </c>
      <c r="U93" s="2"/>
    </row>
    <row r="94" spans="1:21">
      <c r="A94" s="7"/>
      <c r="B94" s="18" t="s">
        <v>73</v>
      </c>
      <c r="C94" s="38">
        <v>0</v>
      </c>
      <c r="D94" s="38">
        <v>0</v>
      </c>
      <c r="E94" s="38">
        <f t="shared" si="39"/>
        <v>0</v>
      </c>
      <c r="F94" s="38">
        <v>14</v>
      </c>
      <c r="G94" s="38">
        <v>9</v>
      </c>
      <c r="H94" s="38">
        <f t="shared" si="40"/>
        <v>23</v>
      </c>
      <c r="I94" s="38">
        <v>14</v>
      </c>
      <c r="J94" s="38">
        <v>11</v>
      </c>
      <c r="K94" s="38">
        <f t="shared" si="41"/>
        <v>25</v>
      </c>
      <c r="L94" s="38">
        <v>6</v>
      </c>
      <c r="M94" s="38">
        <v>15</v>
      </c>
      <c r="N94" s="38">
        <f t="shared" si="42"/>
        <v>21</v>
      </c>
      <c r="O94" s="38">
        <v>0</v>
      </c>
      <c r="P94" s="38">
        <v>0</v>
      </c>
      <c r="Q94" s="38">
        <f t="shared" si="43"/>
        <v>0</v>
      </c>
      <c r="U94" s="2"/>
    </row>
    <row r="95" spans="1:21">
      <c r="A95" s="7"/>
      <c r="B95" s="8" t="s">
        <v>23</v>
      </c>
      <c r="C95" s="38">
        <v>0</v>
      </c>
      <c r="D95" s="38">
        <v>0</v>
      </c>
      <c r="E95" s="38">
        <f t="shared" si="39"/>
        <v>0</v>
      </c>
      <c r="F95" s="38">
        <v>30</v>
      </c>
      <c r="G95" s="38">
        <v>0</v>
      </c>
      <c r="H95" s="38">
        <f t="shared" si="40"/>
        <v>30</v>
      </c>
      <c r="I95" s="38">
        <v>29</v>
      </c>
      <c r="J95" s="38">
        <v>0</v>
      </c>
      <c r="K95" s="38">
        <f t="shared" si="41"/>
        <v>29</v>
      </c>
      <c r="L95" s="38">
        <v>36</v>
      </c>
      <c r="M95" s="38">
        <v>0</v>
      </c>
      <c r="N95" s="38">
        <f t="shared" si="42"/>
        <v>36</v>
      </c>
      <c r="O95" s="38">
        <v>12</v>
      </c>
      <c r="P95" s="38">
        <v>0</v>
      </c>
      <c r="Q95" s="38">
        <f t="shared" si="43"/>
        <v>12</v>
      </c>
      <c r="U95" s="2"/>
    </row>
    <row r="96" spans="1:21">
      <c r="A96" s="7"/>
      <c r="B96" s="8" t="s">
        <v>210</v>
      </c>
      <c r="C96" s="38">
        <v>0</v>
      </c>
      <c r="D96" s="38">
        <v>0</v>
      </c>
      <c r="E96" s="38">
        <f t="shared" si="39"/>
        <v>0</v>
      </c>
      <c r="F96" s="38">
        <v>0</v>
      </c>
      <c r="G96" s="38">
        <v>0</v>
      </c>
      <c r="H96" s="38">
        <f t="shared" si="40"/>
        <v>0</v>
      </c>
      <c r="I96" s="38">
        <v>0</v>
      </c>
      <c r="J96" s="38">
        <v>0</v>
      </c>
      <c r="K96" s="38">
        <f t="shared" si="41"/>
        <v>0</v>
      </c>
      <c r="L96" s="38">
        <v>0</v>
      </c>
      <c r="M96" s="38">
        <v>0</v>
      </c>
      <c r="N96" s="38">
        <f t="shared" si="42"/>
        <v>0</v>
      </c>
      <c r="O96" s="38">
        <v>1</v>
      </c>
      <c r="P96" s="38">
        <v>0</v>
      </c>
      <c r="Q96" s="38">
        <f t="shared" si="43"/>
        <v>1</v>
      </c>
      <c r="U96" s="2"/>
    </row>
    <row r="97" spans="1:21">
      <c r="A97" s="7"/>
      <c r="B97" s="16" t="s">
        <v>74</v>
      </c>
      <c r="C97" s="38">
        <v>0</v>
      </c>
      <c r="D97" s="38">
        <v>0</v>
      </c>
      <c r="E97" s="38">
        <f t="shared" si="39"/>
        <v>0</v>
      </c>
      <c r="F97" s="38">
        <v>15</v>
      </c>
      <c r="G97" s="38">
        <v>13</v>
      </c>
      <c r="H97" s="38">
        <f t="shared" si="40"/>
        <v>28</v>
      </c>
      <c r="I97" s="38">
        <v>3</v>
      </c>
      <c r="J97" s="38">
        <v>5</v>
      </c>
      <c r="K97" s="38">
        <f t="shared" si="41"/>
        <v>8</v>
      </c>
      <c r="L97" s="38">
        <v>11</v>
      </c>
      <c r="M97" s="38">
        <v>11</v>
      </c>
      <c r="N97" s="38">
        <f t="shared" si="42"/>
        <v>22</v>
      </c>
      <c r="O97" s="38">
        <v>7</v>
      </c>
      <c r="P97" s="38">
        <v>6</v>
      </c>
      <c r="Q97" s="38">
        <f t="shared" si="43"/>
        <v>13</v>
      </c>
      <c r="U97" s="2"/>
    </row>
    <row r="98" spans="1:21" hidden="1">
      <c r="A98" s="7"/>
      <c r="B98" s="8" t="s">
        <v>75</v>
      </c>
      <c r="C98" s="38">
        <v>0</v>
      </c>
      <c r="D98" s="38">
        <v>0</v>
      </c>
      <c r="E98" s="38">
        <f t="shared" si="39"/>
        <v>0</v>
      </c>
      <c r="F98" s="38"/>
      <c r="G98" s="38"/>
      <c r="H98" s="38">
        <f t="shared" si="40"/>
        <v>0</v>
      </c>
      <c r="I98" s="38"/>
      <c r="J98" s="38"/>
      <c r="K98" s="38">
        <f t="shared" si="41"/>
        <v>0</v>
      </c>
      <c r="L98" s="38"/>
      <c r="M98" s="38"/>
      <c r="N98" s="38">
        <f t="shared" si="42"/>
        <v>0</v>
      </c>
      <c r="O98" s="38"/>
      <c r="P98" s="38"/>
      <c r="Q98" s="38">
        <f t="shared" si="43"/>
        <v>0</v>
      </c>
      <c r="U98" s="2"/>
    </row>
    <row r="99" spans="1:21">
      <c r="A99" s="3"/>
      <c r="B99" s="8" t="s">
        <v>76</v>
      </c>
      <c r="C99" s="38">
        <v>0</v>
      </c>
      <c r="D99" s="38">
        <v>0</v>
      </c>
      <c r="E99" s="38">
        <f t="shared" si="39"/>
        <v>0</v>
      </c>
      <c r="F99" s="38">
        <v>34</v>
      </c>
      <c r="G99" s="38">
        <v>8</v>
      </c>
      <c r="H99" s="38">
        <f t="shared" si="40"/>
        <v>42</v>
      </c>
      <c r="I99" s="38">
        <v>26</v>
      </c>
      <c r="J99" s="38">
        <v>9</v>
      </c>
      <c r="K99" s="38">
        <f t="shared" si="41"/>
        <v>35</v>
      </c>
      <c r="L99" s="38">
        <v>11</v>
      </c>
      <c r="M99" s="38">
        <v>14</v>
      </c>
      <c r="N99" s="38">
        <f t="shared" si="42"/>
        <v>25</v>
      </c>
      <c r="O99" s="38">
        <v>11</v>
      </c>
      <c r="P99" s="38">
        <v>2</v>
      </c>
      <c r="Q99" s="38">
        <f t="shared" si="43"/>
        <v>13</v>
      </c>
      <c r="U99" s="2"/>
    </row>
    <row r="100" spans="1:21">
      <c r="A100" s="3"/>
      <c r="B100" s="8" t="s">
        <v>77</v>
      </c>
      <c r="C100" s="38">
        <v>0</v>
      </c>
      <c r="D100" s="38">
        <v>0</v>
      </c>
      <c r="E100" s="38">
        <f t="shared" si="39"/>
        <v>0</v>
      </c>
      <c r="F100" s="38">
        <v>13</v>
      </c>
      <c r="G100" s="38">
        <v>10</v>
      </c>
      <c r="H100" s="38">
        <f t="shared" si="40"/>
        <v>23</v>
      </c>
      <c r="I100" s="38">
        <v>19</v>
      </c>
      <c r="J100" s="38">
        <v>12</v>
      </c>
      <c r="K100" s="38">
        <f t="shared" si="41"/>
        <v>31</v>
      </c>
      <c r="L100" s="38">
        <v>0</v>
      </c>
      <c r="M100" s="38">
        <v>0</v>
      </c>
      <c r="N100" s="38">
        <f t="shared" si="42"/>
        <v>0</v>
      </c>
      <c r="O100" s="38">
        <v>0</v>
      </c>
      <c r="P100" s="38">
        <v>0</v>
      </c>
      <c r="Q100" s="38">
        <f t="shared" si="43"/>
        <v>0</v>
      </c>
      <c r="U100" s="2"/>
    </row>
    <row r="101" spans="1:21">
      <c r="A101" s="3"/>
      <c r="B101" s="8" t="s">
        <v>78</v>
      </c>
      <c r="C101" s="38">
        <v>0</v>
      </c>
      <c r="D101" s="38">
        <v>0</v>
      </c>
      <c r="E101" s="38">
        <f t="shared" si="39"/>
        <v>0</v>
      </c>
      <c r="F101" s="38">
        <v>22</v>
      </c>
      <c r="G101" s="38">
        <v>8</v>
      </c>
      <c r="H101" s="38">
        <f t="shared" si="40"/>
        <v>30</v>
      </c>
      <c r="I101" s="38">
        <v>31</v>
      </c>
      <c r="J101" s="38">
        <v>5</v>
      </c>
      <c r="K101" s="38">
        <f t="shared" si="41"/>
        <v>36</v>
      </c>
      <c r="L101" s="38">
        <v>26</v>
      </c>
      <c r="M101" s="38">
        <v>1</v>
      </c>
      <c r="N101" s="38">
        <f t="shared" si="42"/>
        <v>27</v>
      </c>
      <c r="O101" s="38">
        <v>0</v>
      </c>
      <c r="P101" s="38">
        <v>0</v>
      </c>
      <c r="Q101" s="38">
        <f t="shared" si="43"/>
        <v>0</v>
      </c>
      <c r="U101" s="2"/>
    </row>
    <row r="102" spans="1:21">
      <c r="A102" s="3"/>
      <c r="B102" s="8" t="s">
        <v>25</v>
      </c>
      <c r="C102" s="38">
        <v>0</v>
      </c>
      <c r="D102" s="38">
        <v>0</v>
      </c>
      <c r="E102" s="38">
        <f t="shared" si="39"/>
        <v>0</v>
      </c>
      <c r="F102" s="38">
        <v>0</v>
      </c>
      <c r="G102" s="38">
        <v>0</v>
      </c>
      <c r="H102" s="38">
        <f t="shared" si="40"/>
        <v>0</v>
      </c>
      <c r="I102" s="38">
        <v>0</v>
      </c>
      <c r="J102" s="38">
        <v>0</v>
      </c>
      <c r="K102" s="38">
        <f t="shared" si="41"/>
        <v>0</v>
      </c>
      <c r="L102" s="38">
        <v>0</v>
      </c>
      <c r="M102" s="38">
        <v>0</v>
      </c>
      <c r="N102" s="38">
        <f t="shared" si="42"/>
        <v>0</v>
      </c>
      <c r="O102" s="38">
        <v>12</v>
      </c>
      <c r="P102" s="38">
        <v>0</v>
      </c>
      <c r="Q102" s="38">
        <f t="shared" si="43"/>
        <v>12</v>
      </c>
      <c r="U102" s="2"/>
    </row>
    <row r="103" spans="1:21">
      <c r="A103" s="6"/>
      <c r="B103" s="8" t="s">
        <v>26</v>
      </c>
      <c r="C103" s="38">
        <v>0</v>
      </c>
      <c r="D103" s="38">
        <v>0</v>
      </c>
      <c r="E103" s="38">
        <f t="shared" si="39"/>
        <v>0</v>
      </c>
      <c r="F103" s="38">
        <v>23</v>
      </c>
      <c r="G103" s="38">
        <v>4</v>
      </c>
      <c r="H103" s="38">
        <f t="shared" si="40"/>
        <v>27</v>
      </c>
      <c r="I103" s="38">
        <v>28</v>
      </c>
      <c r="J103" s="38">
        <v>11</v>
      </c>
      <c r="K103" s="38">
        <f t="shared" si="41"/>
        <v>39</v>
      </c>
      <c r="L103" s="38">
        <v>20</v>
      </c>
      <c r="M103" s="38">
        <v>3</v>
      </c>
      <c r="N103" s="38">
        <f t="shared" si="42"/>
        <v>23</v>
      </c>
      <c r="O103" s="38">
        <v>17</v>
      </c>
      <c r="P103" s="38">
        <v>0</v>
      </c>
      <c r="Q103" s="38">
        <f t="shared" si="43"/>
        <v>17</v>
      </c>
      <c r="U103" s="2"/>
    </row>
    <row r="104" spans="1:21">
      <c r="A104" s="7"/>
      <c r="B104" s="8" t="s">
        <v>79</v>
      </c>
      <c r="C104" s="38">
        <v>0</v>
      </c>
      <c r="D104" s="38">
        <v>0</v>
      </c>
      <c r="E104" s="38">
        <f t="shared" si="39"/>
        <v>0</v>
      </c>
      <c r="F104" s="38">
        <v>31</v>
      </c>
      <c r="G104" s="38">
        <v>5</v>
      </c>
      <c r="H104" s="38">
        <f t="shared" si="40"/>
        <v>36</v>
      </c>
      <c r="I104" s="38">
        <v>21</v>
      </c>
      <c r="J104" s="38">
        <v>2</v>
      </c>
      <c r="K104" s="38">
        <f t="shared" si="41"/>
        <v>23</v>
      </c>
      <c r="L104" s="38">
        <v>23</v>
      </c>
      <c r="M104" s="38">
        <v>3</v>
      </c>
      <c r="N104" s="38">
        <f t="shared" si="42"/>
        <v>26</v>
      </c>
      <c r="O104" s="38">
        <v>23</v>
      </c>
      <c r="P104" s="38">
        <v>5</v>
      </c>
      <c r="Q104" s="38">
        <f t="shared" si="43"/>
        <v>28</v>
      </c>
      <c r="U104" s="2"/>
    </row>
    <row r="105" spans="1:21">
      <c r="A105" s="7"/>
      <c r="B105" s="18" t="s">
        <v>80</v>
      </c>
      <c r="C105" s="38">
        <v>0</v>
      </c>
      <c r="D105" s="38">
        <v>0</v>
      </c>
      <c r="E105" s="38">
        <f t="shared" si="39"/>
        <v>0</v>
      </c>
      <c r="F105" s="38">
        <v>34</v>
      </c>
      <c r="G105" s="38">
        <v>14</v>
      </c>
      <c r="H105" s="38">
        <f t="shared" si="40"/>
        <v>48</v>
      </c>
      <c r="I105" s="38">
        <v>13</v>
      </c>
      <c r="J105" s="38">
        <v>6</v>
      </c>
      <c r="K105" s="38">
        <f t="shared" si="41"/>
        <v>19</v>
      </c>
      <c r="L105" s="38">
        <v>14</v>
      </c>
      <c r="M105" s="38">
        <v>5</v>
      </c>
      <c r="N105" s="38">
        <f t="shared" si="42"/>
        <v>19</v>
      </c>
      <c r="O105" s="38">
        <v>13</v>
      </c>
      <c r="P105" s="38">
        <v>2</v>
      </c>
      <c r="Q105" s="38">
        <f t="shared" si="43"/>
        <v>15</v>
      </c>
      <c r="U105" s="2"/>
    </row>
    <row r="106" spans="1:21">
      <c r="A106" s="7"/>
      <c r="B106" s="8" t="s">
        <v>81</v>
      </c>
      <c r="C106" s="38">
        <v>0</v>
      </c>
      <c r="D106" s="38">
        <v>0</v>
      </c>
      <c r="E106" s="38">
        <f t="shared" si="39"/>
        <v>0</v>
      </c>
      <c r="F106" s="38">
        <v>8</v>
      </c>
      <c r="G106" s="38">
        <v>19</v>
      </c>
      <c r="H106" s="38">
        <f t="shared" si="40"/>
        <v>27</v>
      </c>
      <c r="I106" s="38">
        <v>13</v>
      </c>
      <c r="J106" s="38">
        <v>12</v>
      </c>
      <c r="K106" s="38">
        <f t="shared" si="41"/>
        <v>25</v>
      </c>
      <c r="L106" s="38">
        <v>12</v>
      </c>
      <c r="M106" s="38">
        <v>12</v>
      </c>
      <c r="N106" s="38">
        <f t="shared" si="42"/>
        <v>24</v>
      </c>
      <c r="O106" s="38">
        <v>13</v>
      </c>
      <c r="P106" s="38">
        <v>6</v>
      </c>
      <c r="Q106" s="38">
        <f t="shared" si="43"/>
        <v>19</v>
      </c>
      <c r="U106" s="2"/>
    </row>
    <row r="107" spans="1:21">
      <c r="A107" s="7"/>
      <c r="B107" s="8" t="s">
        <v>82</v>
      </c>
      <c r="C107" s="38">
        <v>0</v>
      </c>
      <c r="D107" s="38">
        <v>0</v>
      </c>
      <c r="E107" s="38">
        <f t="shared" si="39"/>
        <v>0</v>
      </c>
      <c r="F107" s="38">
        <v>14</v>
      </c>
      <c r="G107" s="38">
        <v>17</v>
      </c>
      <c r="H107" s="38">
        <f t="shared" si="40"/>
        <v>31</v>
      </c>
      <c r="I107" s="38">
        <v>15</v>
      </c>
      <c r="J107" s="38">
        <v>20</v>
      </c>
      <c r="K107" s="38">
        <f t="shared" si="41"/>
        <v>35</v>
      </c>
      <c r="L107" s="38">
        <v>5</v>
      </c>
      <c r="M107" s="38">
        <v>22</v>
      </c>
      <c r="N107" s="38">
        <f t="shared" si="42"/>
        <v>27</v>
      </c>
      <c r="O107" s="38">
        <v>3</v>
      </c>
      <c r="P107" s="38">
        <v>4</v>
      </c>
      <c r="Q107" s="38">
        <f t="shared" si="43"/>
        <v>7</v>
      </c>
      <c r="U107" s="2"/>
    </row>
    <row r="108" spans="1:21">
      <c r="A108" s="7"/>
      <c r="B108" s="8" t="s">
        <v>83</v>
      </c>
      <c r="C108" s="38">
        <v>0</v>
      </c>
      <c r="D108" s="38">
        <v>0</v>
      </c>
      <c r="E108" s="38">
        <f t="shared" si="39"/>
        <v>0</v>
      </c>
      <c r="F108" s="38">
        <v>30</v>
      </c>
      <c r="G108" s="38">
        <v>6</v>
      </c>
      <c r="H108" s="38">
        <f t="shared" si="40"/>
        <v>36</v>
      </c>
      <c r="I108" s="38">
        <v>25</v>
      </c>
      <c r="J108" s="38">
        <v>7</v>
      </c>
      <c r="K108" s="38">
        <f t="shared" si="41"/>
        <v>32</v>
      </c>
      <c r="L108" s="38">
        <v>23</v>
      </c>
      <c r="M108" s="38">
        <v>8</v>
      </c>
      <c r="N108" s="38">
        <f t="shared" si="42"/>
        <v>31</v>
      </c>
      <c r="O108" s="38">
        <v>14</v>
      </c>
      <c r="P108" s="38">
        <v>2</v>
      </c>
      <c r="Q108" s="38">
        <f t="shared" si="43"/>
        <v>16</v>
      </c>
      <c r="U108" s="2"/>
    </row>
    <row r="109" spans="1:21">
      <c r="A109" s="7"/>
      <c r="B109" s="8" t="s">
        <v>84</v>
      </c>
      <c r="C109" s="38">
        <v>0</v>
      </c>
      <c r="D109" s="38">
        <v>0</v>
      </c>
      <c r="E109" s="38">
        <f t="shared" si="39"/>
        <v>0</v>
      </c>
      <c r="F109" s="38">
        <v>36</v>
      </c>
      <c r="G109" s="38">
        <v>2</v>
      </c>
      <c r="H109" s="38">
        <f t="shared" si="40"/>
        <v>38</v>
      </c>
      <c r="I109" s="38">
        <v>22</v>
      </c>
      <c r="J109" s="38">
        <v>8</v>
      </c>
      <c r="K109" s="38">
        <f t="shared" si="41"/>
        <v>30</v>
      </c>
      <c r="L109" s="38">
        <v>29</v>
      </c>
      <c r="M109" s="38">
        <v>3</v>
      </c>
      <c r="N109" s="38">
        <f t="shared" si="42"/>
        <v>32</v>
      </c>
      <c r="O109" s="38">
        <v>8</v>
      </c>
      <c r="P109" s="38">
        <v>0</v>
      </c>
      <c r="Q109" s="38">
        <f t="shared" si="43"/>
        <v>8</v>
      </c>
      <c r="U109" s="2"/>
    </row>
    <row r="110" spans="1:21">
      <c r="A110" s="7"/>
      <c r="B110" s="8" t="s">
        <v>85</v>
      </c>
      <c r="C110" s="38">
        <v>0</v>
      </c>
      <c r="D110" s="38">
        <v>0</v>
      </c>
      <c r="E110" s="38">
        <f t="shared" si="39"/>
        <v>0</v>
      </c>
      <c r="F110" s="38">
        <v>27</v>
      </c>
      <c r="G110" s="38">
        <v>6</v>
      </c>
      <c r="H110" s="38">
        <f t="shared" si="40"/>
        <v>33</v>
      </c>
      <c r="I110" s="38">
        <v>19</v>
      </c>
      <c r="J110" s="38">
        <v>6</v>
      </c>
      <c r="K110" s="38">
        <f t="shared" si="41"/>
        <v>25</v>
      </c>
      <c r="L110" s="38">
        <v>21</v>
      </c>
      <c r="M110" s="38">
        <v>9</v>
      </c>
      <c r="N110" s="38">
        <f t="shared" si="42"/>
        <v>30</v>
      </c>
      <c r="O110" s="38">
        <v>10</v>
      </c>
      <c r="P110" s="38">
        <v>0</v>
      </c>
      <c r="Q110" s="38">
        <f t="shared" si="43"/>
        <v>10</v>
      </c>
      <c r="U110" s="2"/>
    </row>
    <row r="111" spans="1:21">
      <c r="A111" s="7"/>
      <c r="B111" s="8" t="s">
        <v>86</v>
      </c>
      <c r="C111" s="38">
        <v>0</v>
      </c>
      <c r="D111" s="38">
        <v>0</v>
      </c>
      <c r="E111" s="38">
        <f t="shared" si="39"/>
        <v>0</v>
      </c>
      <c r="F111" s="38">
        <v>30</v>
      </c>
      <c r="G111" s="38">
        <v>7</v>
      </c>
      <c r="H111" s="38">
        <f t="shared" si="40"/>
        <v>37</v>
      </c>
      <c r="I111" s="38">
        <v>29</v>
      </c>
      <c r="J111" s="38">
        <v>5</v>
      </c>
      <c r="K111" s="38">
        <f t="shared" si="41"/>
        <v>34</v>
      </c>
      <c r="L111" s="38">
        <v>22</v>
      </c>
      <c r="M111" s="38">
        <v>6</v>
      </c>
      <c r="N111" s="38">
        <f t="shared" si="42"/>
        <v>28</v>
      </c>
      <c r="O111" s="38">
        <v>13</v>
      </c>
      <c r="P111" s="38">
        <v>2</v>
      </c>
      <c r="Q111" s="38">
        <f t="shared" si="43"/>
        <v>15</v>
      </c>
      <c r="U111" s="2"/>
    </row>
    <row r="112" spans="1:21" s="13" customFormat="1">
      <c r="A112" s="10"/>
      <c r="B112" s="11" t="s">
        <v>17</v>
      </c>
      <c r="C112" s="39">
        <f t="shared" ref="C112:Q112" si="44">SUM(C85:C111)</f>
        <v>595</v>
      </c>
      <c r="D112" s="39">
        <f t="shared" si="44"/>
        <v>205</v>
      </c>
      <c r="E112" s="39">
        <f t="shared" si="44"/>
        <v>800</v>
      </c>
      <c r="F112" s="39">
        <f t="shared" si="44"/>
        <v>466</v>
      </c>
      <c r="G112" s="39">
        <f t="shared" si="44"/>
        <v>186</v>
      </c>
      <c r="H112" s="39">
        <f t="shared" si="44"/>
        <v>652</v>
      </c>
      <c r="I112" s="39">
        <f t="shared" si="44"/>
        <v>411</v>
      </c>
      <c r="J112" s="39">
        <f t="shared" si="44"/>
        <v>184</v>
      </c>
      <c r="K112" s="39">
        <f t="shared" si="44"/>
        <v>595</v>
      </c>
      <c r="L112" s="39">
        <f t="shared" si="44"/>
        <v>348</v>
      </c>
      <c r="M112" s="39">
        <f t="shared" si="44"/>
        <v>162</v>
      </c>
      <c r="N112" s="39">
        <f t="shared" si="44"/>
        <v>510</v>
      </c>
      <c r="O112" s="39">
        <f t="shared" si="44"/>
        <v>235</v>
      </c>
      <c r="P112" s="39">
        <f t="shared" si="44"/>
        <v>45</v>
      </c>
      <c r="Q112" s="39">
        <f t="shared" si="44"/>
        <v>280</v>
      </c>
      <c r="R112" s="12"/>
      <c r="S112" s="12"/>
      <c r="T112" s="12"/>
    </row>
    <row r="113" spans="1:21">
      <c r="A113" s="7"/>
      <c r="B113" s="14" t="s">
        <v>87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U113" s="2"/>
    </row>
    <row r="114" spans="1:21">
      <c r="A114" s="7"/>
      <c r="B114" s="8" t="s">
        <v>22</v>
      </c>
      <c r="C114" s="38">
        <v>26</v>
      </c>
      <c r="D114" s="38">
        <v>7</v>
      </c>
      <c r="E114" s="38">
        <f t="shared" ref="E114:E126" si="45">SUM(C114:D114)</f>
        <v>33</v>
      </c>
      <c r="F114" s="38">
        <v>30</v>
      </c>
      <c r="G114" s="38">
        <v>7</v>
      </c>
      <c r="H114" s="38">
        <f t="shared" ref="H114:H126" si="46">SUM(F114:G114)</f>
        <v>37</v>
      </c>
      <c r="I114" s="38">
        <v>31</v>
      </c>
      <c r="J114" s="38">
        <v>1</v>
      </c>
      <c r="K114" s="38">
        <f t="shared" ref="K114:K126" si="47">SUM(I114:J114)</f>
        <v>32</v>
      </c>
      <c r="L114" s="38">
        <v>6</v>
      </c>
      <c r="M114" s="38">
        <v>1</v>
      </c>
      <c r="N114" s="38">
        <f t="shared" ref="N114:N126" si="48">SUM(L114:M114)</f>
        <v>7</v>
      </c>
      <c r="O114" s="38">
        <v>2</v>
      </c>
      <c r="P114" s="38">
        <v>0</v>
      </c>
      <c r="Q114" s="38">
        <f t="shared" ref="Q114:Q126" si="49">SUM(O114:P114)</f>
        <v>2</v>
      </c>
      <c r="U114" s="2"/>
    </row>
    <row r="115" spans="1:21">
      <c r="A115" s="7"/>
      <c r="B115" s="8" t="s">
        <v>23</v>
      </c>
      <c r="C115" s="38">
        <v>38</v>
      </c>
      <c r="D115" s="38">
        <v>0</v>
      </c>
      <c r="E115" s="38">
        <f t="shared" si="45"/>
        <v>38</v>
      </c>
      <c r="F115" s="38">
        <v>42</v>
      </c>
      <c r="G115" s="38">
        <v>0</v>
      </c>
      <c r="H115" s="38">
        <f t="shared" si="46"/>
        <v>42</v>
      </c>
      <c r="I115" s="38">
        <v>38</v>
      </c>
      <c r="J115" s="38">
        <v>0</v>
      </c>
      <c r="K115" s="38">
        <f t="shared" si="47"/>
        <v>38</v>
      </c>
      <c r="L115" s="38">
        <v>24</v>
      </c>
      <c r="M115" s="38">
        <v>0</v>
      </c>
      <c r="N115" s="38">
        <f t="shared" si="48"/>
        <v>24</v>
      </c>
      <c r="O115" s="38">
        <v>5</v>
      </c>
      <c r="P115" s="38">
        <v>0</v>
      </c>
      <c r="Q115" s="38">
        <f t="shared" si="49"/>
        <v>5</v>
      </c>
      <c r="U115" s="2"/>
    </row>
    <row r="116" spans="1:21">
      <c r="A116" s="7"/>
      <c r="B116" s="8" t="s">
        <v>76</v>
      </c>
      <c r="C116" s="38">
        <v>23</v>
      </c>
      <c r="D116" s="38">
        <v>2</v>
      </c>
      <c r="E116" s="38">
        <f t="shared" si="45"/>
        <v>25</v>
      </c>
      <c r="F116" s="38">
        <v>22</v>
      </c>
      <c r="G116" s="38">
        <v>7</v>
      </c>
      <c r="H116" s="38">
        <f t="shared" si="46"/>
        <v>29</v>
      </c>
      <c r="I116" s="38">
        <v>39</v>
      </c>
      <c r="J116" s="38">
        <v>2</v>
      </c>
      <c r="K116" s="38">
        <f t="shared" si="47"/>
        <v>41</v>
      </c>
      <c r="L116" s="38">
        <v>19</v>
      </c>
      <c r="M116" s="38">
        <v>2</v>
      </c>
      <c r="N116" s="38">
        <f t="shared" si="48"/>
        <v>21</v>
      </c>
      <c r="O116" s="38">
        <v>0</v>
      </c>
      <c r="P116" s="38">
        <v>0</v>
      </c>
      <c r="Q116" s="38">
        <f t="shared" si="49"/>
        <v>0</v>
      </c>
      <c r="U116" s="2"/>
    </row>
    <row r="117" spans="1:21">
      <c r="A117" s="7"/>
      <c r="B117" s="8" t="s">
        <v>77</v>
      </c>
      <c r="C117" s="38">
        <v>21</v>
      </c>
      <c r="D117" s="38">
        <v>8</v>
      </c>
      <c r="E117" s="38">
        <f t="shared" si="45"/>
        <v>29</v>
      </c>
      <c r="F117" s="38">
        <v>25</v>
      </c>
      <c r="G117" s="38">
        <v>2</v>
      </c>
      <c r="H117" s="38">
        <f t="shared" si="46"/>
        <v>27</v>
      </c>
      <c r="I117" s="38">
        <v>24</v>
      </c>
      <c r="J117" s="38">
        <v>5</v>
      </c>
      <c r="K117" s="38">
        <f t="shared" si="47"/>
        <v>29</v>
      </c>
      <c r="L117" s="38">
        <v>18</v>
      </c>
      <c r="M117" s="38">
        <v>2</v>
      </c>
      <c r="N117" s="38">
        <f t="shared" si="48"/>
        <v>20</v>
      </c>
      <c r="O117" s="38">
        <v>9</v>
      </c>
      <c r="P117" s="38">
        <v>1</v>
      </c>
      <c r="Q117" s="38">
        <f t="shared" si="49"/>
        <v>10</v>
      </c>
      <c r="U117" s="2"/>
    </row>
    <row r="118" spans="1:21">
      <c r="A118" s="7"/>
      <c r="B118" s="8" t="s">
        <v>25</v>
      </c>
      <c r="C118" s="38">
        <v>42</v>
      </c>
      <c r="D118" s="38">
        <v>2</v>
      </c>
      <c r="E118" s="38">
        <f t="shared" si="45"/>
        <v>44</v>
      </c>
      <c r="F118" s="38">
        <v>34</v>
      </c>
      <c r="G118" s="38">
        <v>2</v>
      </c>
      <c r="H118" s="38">
        <f t="shared" si="46"/>
        <v>36</v>
      </c>
      <c r="I118" s="38">
        <v>40</v>
      </c>
      <c r="J118" s="38">
        <v>1</v>
      </c>
      <c r="K118" s="38">
        <f t="shared" si="47"/>
        <v>41</v>
      </c>
      <c r="L118" s="38">
        <v>7</v>
      </c>
      <c r="M118" s="38">
        <v>0</v>
      </c>
      <c r="N118" s="38">
        <f t="shared" si="48"/>
        <v>7</v>
      </c>
      <c r="O118" s="38">
        <v>7</v>
      </c>
      <c r="P118" s="38">
        <v>0</v>
      </c>
      <c r="Q118" s="38">
        <f t="shared" si="49"/>
        <v>7</v>
      </c>
      <c r="U118" s="2"/>
    </row>
    <row r="119" spans="1:21">
      <c r="A119" s="7"/>
      <c r="B119" s="15" t="s">
        <v>26</v>
      </c>
      <c r="C119" s="38">
        <v>38</v>
      </c>
      <c r="D119" s="38">
        <v>3</v>
      </c>
      <c r="E119" s="38">
        <f t="shared" si="45"/>
        <v>41</v>
      </c>
      <c r="F119" s="38">
        <v>28</v>
      </c>
      <c r="G119" s="38">
        <v>3</v>
      </c>
      <c r="H119" s="38">
        <f t="shared" si="46"/>
        <v>31</v>
      </c>
      <c r="I119" s="38">
        <v>39</v>
      </c>
      <c r="J119" s="38">
        <v>5</v>
      </c>
      <c r="K119" s="38">
        <f t="shared" si="47"/>
        <v>44</v>
      </c>
      <c r="L119" s="38">
        <v>10</v>
      </c>
      <c r="M119" s="38">
        <v>0</v>
      </c>
      <c r="N119" s="38">
        <f t="shared" si="48"/>
        <v>10</v>
      </c>
      <c r="O119" s="38">
        <v>16</v>
      </c>
      <c r="P119" s="38">
        <v>1</v>
      </c>
      <c r="Q119" s="38">
        <f t="shared" si="49"/>
        <v>17</v>
      </c>
      <c r="U119" s="2"/>
    </row>
    <row r="120" spans="1:21">
      <c r="A120" s="7"/>
      <c r="B120" s="8" t="s">
        <v>80</v>
      </c>
      <c r="C120" s="38">
        <v>12</v>
      </c>
      <c r="D120" s="38">
        <v>1</v>
      </c>
      <c r="E120" s="38">
        <f t="shared" si="45"/>
        <v>13</v>
      </c>
      <c r="F120" s="38">
        <v>21</v>
      </c>
      <c r="G120" s="38">
        <v>4</v>
      </c>
      <c r="H120" s="38">
        <f t="shared" si="46"/>
        <v>25</v>
      </c>
      <c r="I120" s="38">
        <v>22</v>
      </c>
      <c r="J120" s="38">
        <v>5</v>
      </c>
      <c r="K120" s="38">
        <f t="shared" si="47"/>
        <v>27</v>
      </c>
      <c r="L120" s="38">
        <v>17</v>
      </c>
      <c r="M120" s="38">
        <v>0</v>
      </c>
      <c r="N120" s="38">
        <f t="shared" si="48"/>
        <v>17</v>
      </c>
      <c r="O120" s="38">
        <v>8</v>
      </c>
      <c r="P120" s="38">
        <v>1</v>
      </c>
      <c r="Q120" s="38">
        <f t="shared" si="49"/>
        <v>9</v>
      </c>
      <c r="U120" s="2"/>
    </row>
    <row r="121" spans="1:21">
      <c r="A121" s="7"/>
      <c r="B121" s="8" t="s">
        <v>83</v>
      </c>
      <c r="C121" s="38">
        <v>32</v>
      </c>
      <c r="D121" s="38">
        <v>5</v>
      </c>
      <c r="E121" s="38">
        <f t="shared" si="45"/>
        <v>37</v>
      </c>
      <c r="F121" s="38">
        <v>32</v>
      </c>
      <c r="G121" s="38">
        <v>0</v>
      </c>
      <c r="H121" s="38">
        <f t="shared" si="46"/>
        <v>32</v>
      </c>
      <c r="I121" s="38">
        <v>35</v>
      </c>
      <c r="J121" s="38">
        <v>0</v>
      </c>
      <c r="K121" s="38">
        <f t="shared" si="47"/>
        <v>35</v>
      </c>
      <c r="L121" s="38">
        <v>1</v>
      </c>
      <c r="M121" s="38">
        <v>0</v>
      </c>
      <c r="N121" s="38">
        <f t="shared" si="48"/>
        <v>1</v>
      </c>
      <c r="O121" s="38">
        <v>2</v>
      </c>
      <c r="P121" s="38">
        <v>0</v>
      </c>
      <c r="Q121" s="38">
        <f t="shared" si="49"/>
        <v>2</v>
      </c>
      <c r="U121" s="2"/>
    </row>
    <row r="122" spans="1:21">
      <c r="A122" s="7"/>
      <c r="B122" s="8" t="s">
        <v>84</v>
      </c>
      <c r="C122" s="38">
        <v>32</v>
      </c>
      <c r="D122" s="38">
        <v>2</v>
      </c>
      <c r="E122" s="38">
        <f t="shared" si="45"/>
        <v>34</v>
      </c>
      <c r="F122" s="38">
        <v>33</v>
      </c>
      <c r="G122" s="38">
        <v>4</v>
      </c>
      <c r="H122" s="38">
        <f t="shared" si="46"/>
        <v>37</v>
      </c>
      <c r="I122" s="38">
        <v>39</v>
      </c>
      <c r="J122" s="38">
        <v>2</v>
      </c>
      <c r="K122" s="38">
        <f t="shared" si="47"/>
        <v>41</v>
      </c>
      <c r="L122" s="38">
        <v>3</v>
      </c>
      <c r="M122" s="38">
        <v>0</v>
      </c>
      <c r="N122" s="38">
        <f t="shared" si="48"/>
        <v>3</v>
      </c>
      <c r="O122" s="38">
        <v>2</v>
      </c>
      <c r="P122" s="38">
        <v>0</v>
      </c>
      <c r="Q122" s="38">
        <f t="shared" si="49"/>
        <v>2</v>
      </c>
      <c r="U122" s="2"/>
    </row>
    <row r="123" spans="1:21" hidden="1">
      <c r="A123" s="3"/>
      <c r="B123" s="8" t="s">
        <v>75</v>
      </c>
      <c r="C123" s="38"/>
      <c r="D123" s="38"/>
      <c r="E123" s="38">
        <f t="shared" si="45"/>
        <v>0</v>
      </c>
      <c r="F123" s="38"/>
      <c r="G123" s="38"/>
      <c r="H123" s="38">
        <f t="shared" si="46"/>
        <v>0</v>
      </c>
      <c r="I123" s="38"/>
      <c r="J123" s="38"/>
      <c r="K123" s="38">
        <f t="shared" si="47"/>
        <v>0</v>
      </c>
      <c r="L123" s="38"/>
      <c r="M123" s="38"/>
      <c r="N123" s="38">
        <f t="shared" si="48"/>
        <v>0</v>
      </c>
      <c r="O123" s="38"/>
      <c r="P123" s="38"/>
      <c r="Q123" s="38">
        <f t="shared" si="49"/>
        <v>0</v>
      </c>
      <c r="U123" s="2"/>
    </row>
    <row r="124" spans="1:21">
      <c r="A124" s="3"/>
      <c r="B124" s="8" t="s">
        <v>211</v>
      </c>
      <c r="C124" s="38">
        <v>0</v>
      </c>
      <c r="D124" s="38">
        <v>0</v>
      </c>
      <c r="E124" s="38">
        <f t="shared" si="45"/>
        <v>0</v>
      </c>
      <c r="F124" s="38">
        <v>0</v>
      </c>
      <c r="G124" s="38">
        <v>0</v>
      </c>
      <c r="H124" s="38">
        <f t="shared" si="46"/>
        <v>0</v>
      </c>
      <c r="I124" s="38">
        <v>0</v>
      </c>
      <c r="J124" s="38">
        <v>0</v>
      </c>
      <c r="K124" s="38">
        <f t="shared" si="47"/>
        <v>0</v>
      </c>
      <c r="L124" s="38">
        <v>0</v>
      </c>
      <c r="M124" s="38">
        <v>0</v>
      </c>
      <c r="N124" s="38">
        <f t="shared" si="48"/>
        <v>0</v>
      </c>
      <c r="O124" s="38">
        <v>7</v>
      </c>
      <c r="P124" s="38">
        <v>1</v>
      </c>
      <c r="Q124" s="38">
        <f t="shared" si="49"/>
        <v>8</v>
      </c>
      <c r="U124" s="2"/>
    </row>
    <row r="125" spans="1:21">
      <c r="A125" s="7"/>
      <c r="B125" s="8" t="s">
        <v>85</v>
      </c>
      <c r="C125" s="38">
        <v>30</v>
      </c>
      <c r="D125" s="38">
        <v>1</v>
      </c>
      <c r="E125" s="38">
        <f t="shared" si="45"/>
        <v>31</v>
      </c>
      <c r="F125" s="38">
        <v>36</v>
      </c>
      <c r="G125" s="38">
        <v>1</v>
      </c>
      <c r="H125" s="38">
        <f t="shared" si="46"/>
        <v>37</v>
      </c>
      <c r="I125" s="38">
        <v>33</v>
      </c>
      <c r="J125" s="38">
        <v>0</v>
      </c>
      <c r="K125" s="38">
        <f t="shared" si="47"/>
        <v>33</v>
      </c>
      <c r="L125" s="38">
        <v>17</v>
      </c>
      <c r="M125" s="38">
        <v>0</v>
      </c>
      <c r="N125" s="38">
        <f t="shared" si="48"/>
        <v>17</v>
      </c>
      <c r="O125" s="38">
        <v>8</v>
      </c>
      <c r="P125" s="38">
        <v>1</v>
      </c>
      <c r="Q125" s="38">
        <f t="shared" si="49"/>
        <v>9</v>
      </c>
      <c r="U125" s="2"/>
    </row>
    <row r="126" spans="1:21">
      <c r="A126" s="7"/>
      <c r="B126" s="8" t="s">
        <v>86</v>
      </c>
      <c r="C126" s="38">
        <v>34</v>
      </c>
      <c r="D126" s="38">
        <v>2</v>
      </c>
      <c r="E126" s="38">
        <f t="shared" si="45"/>
        <v>36</v>
      </c>
      <c r="F126" s="38">
        <v>38</v>
      </c>
      <c r="G126" s="38">
        <v>1</v>
      </c>
      <c r="H126" s="38">
        <f t="shared" si="46"/>
        <v>39</v>
      </c>
      <c r="I126" s="38">
        <v>35</v>
      </c>
      <c r="J126" s="38">
        <v>0</v>
      </c>
      <c r="K126" s="38">
        <f t="shared" si="47"/>
        <v>35</v>
      </c>
      <c r="L126" s="38">
        <v>4</v>
      </c>
      <c r="M126" s="38">
        <v>0</v>
      </c>
      <c r="N126" s="38">
        <f t="shared" si="48"/>
        <v>4</v>
      </c>
      <c r="O126" s="38">
        <v>0</v>
      </c>
      <c r="P126" s="38">
        <v>0</v>
      </c>
      <c r="Q126" s="38">
        <f t="shared" si="49"/>
        <v>0</v>
      </c>
      <c r="U126" s="2"/>
    </row>
    <row r="127" spans="1:21" s="13" customFormat="1">
      <c r="A127" s="10"/>
      <c r="B127" s="11" t="s">
        <v>17</v>
      </c>
      <c r="C127" s="39">
        <f t="shared" ref="C127" si="50">SUM(C114:C126)</f>
        <v>328</v>
      </c>
      <c r="D127" s="39">
        <f t="shared" ref="D127:Q127" si="51">SUM(D114:D126)</f>
        <v>33</v>
      </c>
      <c r="E127" s="39">
        <f t="shared" si="51"/>
        <v>361</v>
      </c>
      <c r="F127" s="39">
        <f t="shared" si="51"/>
        <v>341</v>
      </c>
      <c r="G127" s="39">
        <f t="shared" si="51"/>
        <v>31</v>
      </c>
      <c r="H127" s="39">
        <f t="shared" si="51"/>
        <v>372</v>
      </c>
      <c r="I127" s="39">
        <f t="shared" si="51"/>
        <v>375</v>
      </c>
      <c r="J127" s="39">
        <f t="shared" si="51"/>
        <v>21</v>
      </c>
      <c r="K127" s="39">
        <f t="shared" si="51"/>
        <v>396</v>
      </c>
      <c r="L127" s="39">
        <f t="shared" si="51"/>
        <v>126</v>
      </c>
      <c r="M127" s="39">
        <f t="shared" si="51"/>
        <v>5</v>
      </c>
      <c r="N127" s="39">
        <f t="shared" si="51"/>
        <v>131</v>
      </c>
      <c r="O127" s="39">
        <f t="shared" si="51"/>
        <v>66</v>
      </c>
      <c r="P127" s="39">
        <f t="shared" si="51"/>
        <v>5</v>
      </c>
      <c r="Q127" s="39">
        <f t="shared" si="51"/>
        <v>71</v>
      </c>
      <c r="R127" s="12"/>
      <c r="S127" s="12"/>
      <c r="T127" s="12"/>
    </row>
    <row r="128" spans="1:21" s="13" customFormat="1">
      <c r="A128" s="10"/>
      <c r="B128" s="11" t="s">
        <v>18</v>
      </c>
      <c r="C128" s="39">
        <f t="shared" ref="C128" si="52">C112+C127</f>
        <v>923</v>
      </c>
      <c r="D128" s="39">
        <f t="shared" ref="D128" si="53">D112+D127</f>
        <v>238</v>
      </c>
      <c r="E128" s="39">
        <f t="shared" ref="E128" si="54">E112+E127</f>
        <v>1161</v>
      </c>
      <c r="F128" s="39">
        <f t="shared" ref="F128" si="55">F112+F127</f>
        <v>807</v>
      </c>
      <c r="G128" s="39">
        <f t="shared" ref="G128" si="56">G112+G127</f>
        <v>217</v>
      </c>
      <c r="H128" s="39">
        <f t="shared" ref="H128" si="57">H112+H127</f>
        <v>1024</v>
      </c>
      <c r="I128" s="39">
        <f t="shared" ref="I128" si="58">I112+I127</f>
        <v>786</v>
      </c>
      <c r="J128" s="39">
        <f t="shared" ref="J128" si="59">J112+J127</f>
        <v>205</v>
      </c>
      <c r="K128" s="39">
        <f t="shared" ref="K128" si="60">K112+K127</f>
        <v>991</v>
      </c>
      <c r="L128" s="39">
        <f t="shared" ref="L128" si="61">L112+L127</f>
        <v>474</v>
      </c>
      <c r="M128" s="39">
        <f t="shared" ref="M128" si="62">M112+M127</f>
        <v>167</v>
      </c>
      <c r="N128" s="39">
        <f t="shared" ref="N128" si="63">N112+N127</f>
        <v>641</v>
      </c>
      <c r="O128" s="39">
        <f t="shared" ref="O128" si="64">O112+O127</f>
        <v>301</v>
      </c>
      <c r="P128" s="39">
        <f t="shared" ref="P128" si="65">P112+P127</f>
        <v>50</v>
      </c>
      <c r="Q128" s="39">
        <f t="shared" ref="Q128" si="66">Q112+Q127</f>
        <v>351</v>
      </c>
      <c r="R128" s="12"/>
      <c r="S128" s="12"/>
      <c r="T128" s="12"/>
    </row>
    <row r="129" spans="1:21">
      <c r="A129" s="7"/>
      <c r="B129" s="21" t="s">
        <v>41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U129" s="2"/>
    </row>
    <row r="130" spans="1:21">
      <c r="A130" s="7"/>
      <c r="B130" s="14" t="s">
        <v>88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U130" s="2"/>
    </row>
    <row r="131" spans="1:21">
      <c r="A131" s="7"/>
      <c r="B131" s="8" t="s">
        <v>22</v>
      </c>
      <c r="C131" s="38">
        <v>18</v>
      </c>
      <c r="D131" s="38">
        <v>2</v>
      </c>
      <c r="E131" s="38">
        <f t="shared" ref="E131:E142" si="67">SUM(C131:D131)</f>
        <v>20</v>
      </c>
      <c r="F131" s="38">
        <v>12</v>
      </c>
      <c r="G131" s="38">
        <v>2</v>
      </c>
      <c r="H131" s="38">
        <f t="shared" ref="H131:H142" si="68">SUM(F131:G131)</f>
        <v>14</v>
      </c>
      <c r="I131" s="38">
        <v>24</v>
      </c>
      <c r="J131" s="38">
        <v>3</v>
      </c>
      <c r="K131" s="38">
        <f t="shared" ref="K131:K142" si="69">SUM(I131:J131)</f>
        <v>27</v>
      </c>
      <c r="L131" s="38">
        <v>17</v>
      </c>
      <c r="M131" s="38">
        <v>0</v>
      </c>
      <c r="N131" s="38">
        <f t="shared" ref="N131:N142" si="70">SUM(L131:M131)</f>
        <v>17</v>
      </c>
      <c r="O131" s="38">
        <v>5</v>
      </c>
      <c r="P131" s="38">
        <v>2</v>
      </c>
      <c r="Q131" s="38">
        <f t="shared" ref="Q131:Q142" si="71">SUM(O131:P131)</f>
        <v>7</v>
      </c>
      <c r="U131" s="2"/>
    </row>
    <row r="132" spans="1:21" hidden="1">
      <c r="A132" s="7"/>
      <c r="B132" s="8" t="s">
        <v>89</v>
      </c>
      <c r="C132" s="38"/>
      <c r="D132" s="38"/>
      <c r="E132" s="38">
        <f t="shared" si="67"/>
        <v>0</v>
      </c>
      <c r="F132" s="38"/>
      <c r="G132" s="38"/>
      <c r="H132" s="38">
        <f t="shared" si="68"/>
        <v>0</v>
      </c>
      <c r="I132" s="38"/>
      <c r="J132" s="38"/>
      <c r="K132" s="38">
        <f t="shared" si="69"/>
        <v>0</v>
      </c>
      <c r="L132" s="38"/>
      <c r="M132" s="38"/>
      <c r="N132" s="38">
        <f t="shared" si="70"/>
        <v>0</v>
      </c>
      <c r="O132" s="38"/>
      <c r="P132" s="38"/>
      <c r="Q132" s="38">
        <f t="shared" si="71"/>
        <v>0</v>
      </c>
      <c r="U132" s="2"/>
    </row>
    <row r="133" spans="1:21" hidden="1">
      <c r="A133" s="7"/>
      <c r="B133" s="8" t="s">
        <v>90</v>
      </c>
      <c r="C133" s="38"/>
      <c r="D133" s="38"/>
      <c r="E133" s="38">
        <f t="shared" si="67"/>
        <v>0</v>
      </c>
      <c r="F133" s="38"/>
      <c r="G133" s="38"/>
      <c r="H133" s="38">
        <f t="shared" si="68"/>
        <v>0</v>
      </c>
      <c r="I133" s="38"/>
      <c r="J133" s="38"/>
      <c r="K133" s="38">
        <f t="shared" si="69"/>
        <v>0</v>
      </c>
      <c r="L133" s="38"/>
      <c r="M133" s="38"/>
      <c r="N133" s="38">
        <f t="shared" si="70"/>
        <v>0</v>
      </c>
      <c r="O133" s="38"/>
      <c r="P133" s="38"/>
      <c r="Q133" s="38">
        <f t="shared" si="71"/>
        <v>0</v>
      </c>
      <c r="U133" s="2"/>
    </row>
    <row r="134" spans="1:21">
      <c r="A134" s="7"/>
      <c r="B134" s="8" t="s">
        <v>23</v>
      </c>
      <c r="C134" s="38">
        <v>31</v>
      </c>
      <c r="D134" s="38">
        <v>0</v>
      </c>
      <c r="E134" s="38">
        <f t="shared" si="67"/>
        <v>31</v>
      </c>
      <c r="F134" s="38">
        <v>34</v>
      </c>
      <c r="G134" s="38">
        <v>0</v>
      </c>
      <c r="H134" s="38">
        <f t="shared" si="68"/>
        <v>34</v>
      </c>
      <c r="I134" s="38">
        <v>32</v>
      </c>
      <c r="J134" s="38">
        <v>1</v>
      </c>
      <c r="K134" s="38">
        <f t="shared" si="69"/>
        <v>33</v>
      </c>
      <c r="L134" s="38">
        <v>21</v>
      </c>
      <c r="M134" s="38">
        <v>0</v>
      </c>
      <c r="N134" s="38">
        <f t="shared" si="70"/>
        <v>21</v>
      </c>
      <c r="O134" s="38">
        <v>18</v>
      </c>
      <c r="P134" s="38">
        <v>0</v>
      </c>
      <c r="Q134" s="38">
        <f t="shared" si="71"/>
        <v>18</v>
      </c>
      <c r="U134" s="2"/>
    </row>
    <row r="135" spans="1:21" hidden="1">
      <c r="A135" s="7"/>
      <c r="B135" s="8" t="s">
        <v>69</v>
      </c>
      <c r="C135" s="38"/>
      <c r="D135" s="38"/>
      <c r="E135" s="38">
        <f t="shared" si="67"/>
        <v>0</v>
      </c>
      <c r="F135" s="38"/>
      <c r="G135" s="38"/>
      <c r="H135" s="38">
        <f t="shared" si="68"/>
        <v>0</v>
      </c>
      <c r="I135" s="38"/>
      <c r="J135" s="38"/>
      <c r="K135" s="38">
        <f t="shared" si="69"/>
        <v>0</v>
      </c>
      <c r="L135" s="38"/>
      <c r="M135" s="38"/>
      <c r="N135" s="38">
        <f t="shared" si="70"/>
        <v>0</v>
      </c>
      <c r="O135" s="38"/>
      <c r="P135" s="38"/>
      <c r="Q135" s="38">
        <f t="shared" si="71"/>
        <v>0</v>
      </c>
      <c r="U135" s="2"/>
    </row>
    <row r="136" spans="1:21" hidden="1">
      <c r="A136" s="7"/>
      <c r="B136" s="8" t="s">
        <v>70</v>
      </c>
      <c r="C136" s="38"/>
      <c r="D136" s="38"/>
      <c r="E136" s="38">
        <f t="shared" si="67"/>
        <v>0</v>
      </c>
      <c r="F136" s="38"/>
      <c r="G136" s="38"/>
      <c r="H136" s="38">
        <f t="shared" si="68"/>
        <v>0</v>
      </c>
      <c r="I136" s="38"/>
      <c r="J136" s="38"/>
      <c r="K136" s="38">
        <f t="shared" si="69"/>
        <v>0</v>
      </c>
      <c r="L136" s="38"/>
      <c r="M136" s="38"/>
      <c r="N136" s="38">
        <f t="shared" si="70"/>
        <v>0</v>
      </c>
      <c r="O136" s="38"/>
      <c r="P136" s="38"/>
      <c r="Q136" s="38">
        <f t="shared" si="71"/>
        <v>0</v>
      </c>
      <c r="U136" s="2"/>
    </row>
    <row r="137" spans="1:21">
      <c r="A137" s="7"/>
      <c r="B137" s="8" t="s">
        <v>76</v>
      </c>
      <c r="C137" s="38">
        <v>0</v>
      </c>
      <c r="D137" s="38">
        <v>0</v>
      </c>
      <c r="E137" s="38">
        <f t="shared" si="67"/>
        <v>0</v>
      </c>
      <c r="F137" s="38">
        <v>0</v>
      </c>
      <c r="G137" s="38">
        <v>0</v>
      </c>
      <c r="H137" s="38">
        <f t="shared" si="68"/>
        <v>0</v>
      </c>
      <c r="I137" s="38">
        <v>0</v>
      </c>
      <c r="J137" s="38">
        <v>0</v>
      </c>
      <c r="K137" s="38">
        <f t="shared" si="69"/>
        <v>0</v>
      </c>
      <c r="L137" s="38">
        <v>0</v>
      </c>
      <c r="M137" s="38">
        <v>0</v>
      </c>
      <c r="N137" s="38">
        <f t="shared" si="70"/>
        <v>0</v>
      </c>
      <c r="O137" s="38">
        <v>2</v>
      </c>
      <c r="P137" s="38">
        <v>0</v>
      </c>
      <c r="Q137" s="38">
        <f t="shared" si="71"/>
        <v>2</v>
      </c>
      <c r="U137" s="2"/>
    </row>
    <row r="138" spans="1:21">
      <c r="A138" s="7"/>
      <c r="B138" s="8" t="s">
        <v>25</v>
      </c>
      <c r="C138" s="38">
        <v>37</v>
      </c>
      <c r="D138" s="38">
        <v>2</v>
      </c>
      <c r="E138" s="38">
        <f t="shared" si="67"/>
        <v>39</v>
      </c>
      <c r="F138" s="38">
        <v>38</v>
      </c>
      <c r="G138" s="38">
        <v>3</v>
      </c>
      <c r="H138" s="38">
        <f t="shared" si="68"/>
        <v>41</v>
      </c>
      <c r="I138" s="38">
        <v>32</v>
      </c>
      <c r="J138" s="38">
        <v>1</v>
      </c>
      <c r="K138" s="38">
        <f t="shared" si="69"/>
        <v>33</v>
      </c>
      <c r="L138" s="38">
        <v>28</v>
      </c>
      <c r="M138" s="38">
        <v>0</v>
      </c>
      <c r="N138" s="38">
        <f t="shared" si="70"/>
        <v>28</v>
      </c>
      <c r="O138" s="38">
        <v>18</v>
      </c>
      <c r="P138" s="38">
        <v>1</v>
      </c>
      <c r="Q138" s="38">
        <f t="shared" si="71"/>
        <v>19</v>
      </c>
      <c r="U138" s="2"/>
    </row>
    <row r="139" spans="1:21">
      <c r="A139" s="7"/>
      <c r="B139" s="8" t="s">
        <v>26</v>
      </c>
      <c r="C139" s="38">
        <v>42</v>
      </c>
      <c r="D139" s="38">
        <v>4</v>
      </c>
      <c r="E139" s="38">
        <f t="shared" si="67"/>
        <v>46</v>
      </c>
      <c r="F139" s="38">
        <v>32</v>
      </c>
      <c r="G139" s="38">
        <v>1</v>
      </c>
      <c r="H139" s="38">
        <f t="shared" si="68"/>
        <v>33</v>
      </c>
      <c r="I139" s="38">
        <v>33</v>
      </c>
      <c r="J139" s="38">
        <v>2</v>
      </c>
      <c r="K139" s="38">
        <f t="shared" si="69"/>
        <v>35</v>
      </c>
      <c r="L139" s="38">
        <v>41</v>
      </c>
      <c r="M139" s="38">
        <v>1</v>
      </c>
      <c r="N139" s="38">
        <f t="shared" si="70"/>
        <v>42</v>
      </c>
      <c r="O139" s="38">
        <v>23</v>
      </c>
      <c r="P139" s="38">
        <v>1</v>
      </c>
      <c r="Q139" s="38">
        <f t="shared" si="71"/>
        <v>24</v>
      </c>
      <c r="U139" s="2"/>
    </row>
    <row r="140" spans="1:21">
      <c r="A140" s="7"/>
      <c r="B140" s="8" t="s">
        <v>83</v>
      </c>
      <c r="C140" s="38">
        <v>26</v>
      </c>
      <c r="D140" s="38">
        <v>1</v>
      </c>
      <c r="E140" s="38">
        <f t="shared" si="67"/>
        <v>27</v>
      </c>
      <c r="F140" s="38">
        <v>29</v>
      </c>
      <c r="G140" s="38">
        <v>1</v>
      </c>
      <c r="H140" s="38">
        <f t="shared" si="68"/>
        <v>30</v>
      </c>
      <c r="I140" s="38">
        <v>31</v>
      </c>
      <c r="J140" s="38">
        <v>2</v>
      </c>
      <c r="K140" s="38">
        <f t="shared" si="69"/>
        <v>33</v>
      </c>
      <c r="L140" s="38">
        <v>30</v>
      </c>
      <c r="M140" s="38">
        <v>3</v>
      </c>
      <c r="N140" s="38">
        <f t="shared" si="70"/>
        <v>33</v>
      </c>
      <c r="O140" s="38">
        <v>10</v>
      </c>
      <c r="P140" s="38">
        <v>0</v>
      </c>
      <c r="Q140" s="38">
        <f t="shared" si="71"/>
        <v>10</v>
      </c>
      <c r="U140" s="2"/>
    </row>
    <row r="141" spans="1:21">
      <c r="A141" s="7"/>
      <c r="B141" s="8" t="s">
        <v>85</v>
      </c>
      <c r="C141" s="38">
        <v>17</v>
      </c>
      <c r="D141" s="38">
        <v>0</v>
      </c>
      <c r="E141" s="38">
        <f t="shared" si="67"/>
        <v>17</v>
      </c>
      <c r="F141" s="38">
        <v>31</v>
      </c>
      <c r="G141" s="38">
        <v>1</v>
      </c>
      <c r="H141" s="38">
        <f t="shared" si="68"/>
        <v>32</v>
      </c>
      <c r="I141" s="38">
        <v>29</v>
      </c>
      <c r="J141" s="38">
        <v>0</v>
      </c>
      <c r="K141" s="38">
        <f t="shared" si="69"/>
        <v>29</v>
      </c>
      <c r="L141" s="38">
        <v>26</v>
      </c>
      <c r="M141" s="38">
        <v>1</v>
      </c>
      <c r="N141" s="38">
        <f t="shared" si="70"/>
        <v>27</v>
      </c>
      <c r="O141" s="38">
        <v>8</v>
      </c>
      <c r="P141" s="38">
        <v>0</v>
      </c>
      <c r="Q141" s="38">
        <f t="shared" si="71"/>
        <v>8</v>
      </c>
      <c r="U141" s="2"/>
    </row>
    <row r="142" spans="1:21" hidden="1">
      <c r="A142" s="7"/>
      <c r="B142" s="8" t="s">
        <v>91</v>
      </c>
      <c r="C142" s="38">
        <v>0</v>
      </c>
      <c r="D142" s="38">
        <v>0</v>
      </c>
      <c r="E142" s="38">
        <f t="shared" si="67"/>
        <v>0</v>
      </c>
      <c r="F142" s="38">
        <v>0</v>
      </c>
      <c r="G142" s="38">
        <v>0</v>
      </c>
      <c r="H142" s="38">
        <f t="shared" si="68"/>
        <v>0</v>
      </c>
      <c r="I142" s="38">
        <v>0</v>
      </c>
      <c r="J142" s="38">
        <v>0</v>
      </c>
      <c r="K142" s="38">
        <f t="shared" si="69"/>
        <v>0</v>
      </c>
      <c r="L142" s="38">
        <v>0</v>
      </c>
      <c r="M142" s="38">
        <v>0</v>
      </c>
      <c r="N142" s="38">
        <f t="shared" si="70"/>
        <v>0</v>
      </c>
      <c r="O142" s="38">
        <v>0</v>
      </c>
      <c r="P142" s="38">
        <v>0</v>
      </c>
      <c r="Q142" s="38">
        <f t="shared" si="71"/>
        <v>0</v>
      </c>
      <c r="U142" s="2"/>
    </row>
    <row r="143" spans="1:21" s="13" customFormat="1">
      <c r="A143" s="10"/>
      <c r="B143" s="11" t="s">
        <v>17</v>
      </c>
      <c r="C143" s="39">
        <f t="shared" ref="C143" si="72">SUM(C131:C141)</f>
        <v>171</v>
      </c>
      <c r="D143" s="39">
        <f t="shared" ref="D143:Q143" si="73">SUM(D131:D141)</f>
        <v>9</v>
      </c>
      <c r="E143" s="39">
        <f t="shared" si="73"/>
        <v>180</v>
      </c>
      <c r="F143" s="39">
        <f t="shared" si="73"/>
        <v>176</v>
      </c>
      <c r="G143" s="39">
        <f t="shared" si="73"/>
        <v>8</v>
      </c>
      <c r="H143" s="39">
        <f t="shared" si="73"/>
        <v>184</v>
      </c>
      <c r="I143" s="39">
        <f t="shared" si="73"/>
        <v>181</v>
      </c>
      <c r="J143" s="39">
        <f t="shared" si="73"/>
        <v>9</v>
      </c>
      <c r="K143" s="39">
        <f t="shared" si="73"/>
        <v>190</v>
      </c>
      <c r="L143" s="39">
        <f t="shared" si="73"/>
        <v>163</v>
      </c>
      <c r="M143" s="39">
        <f t="shared" si="73"/>
        <v>5</v>
      </c>
      <c r="N143" s="39">
        <f t="shared" si="73"/>
        <v>168</v>
      </c>
      <c r="O143" s="39">
        <f t="shared" si="73"/>
        <v>84</v>
      </c>
      <c r="P143" s="39">
        <f t="shared" si="73"/>
        <v>4</v>
      </c>
      <c r="Q143" s="39">
        <f t="shared" si="73"/>
        <v>88</v>
      </c>
      <c r="R143" s="12"/>
      <c r="S143" s="12"/>
      <c r="T143" s="12"/>
    </row>
    <row r="144" spans="1:21" s="13" customFormat="1">
      <c r="A144" s="10"/>
      <c r="B144" s="11" t="s">
        <v>49</v>
      </c>
      <c r="C144" s="39">
        <f t="shared" ref="C144" si="74">C143</f>
        <v>171</v>
      </c>
      <c r="D144" s="39">
        <f t="shared" ref="D144:Q144" si="75">D143</f>
        <v>9</v>
      </c>
      <c r="E144" s="39">
        <f t="shared" si="75"/>
        <v>180</v>
      </c>
      <c r="F144" s="39">
        <f t="shared" si="75"/>
        <v>176</v>
      </c>
      <c r="G144" s="39">
        <f t="shared" si="75"/>
        <v>8</v>
      </c>
      <c r="H144" s="39">
        <f t="shared" si="75"/>
        <v>184</v>
      </c>
      <c r="I144" s="39">
        <f t="shared" si="75"/>
        <v>181</v>
      </c>
      <c r="J144" s="39">
        <f t="shared" si="75"/>
        <v>9</v>
      </c>
      <c r="K144" s="39">
        <f t="shared" si="75"/>
        <v>190</v>
      </c>
      <c r="L144" s="39">
        <f t="shared" si="75"/>
        <v>163</v>
      </c>
      <c r="M144" s="39">
        <f t="shared" si="75"/>
        <v>5</v>
      </c>
      <c r="N144" s="39">
        <f t="shared" si="75"/>
        <v>168</v>
      </c>
      <c r="O144" s="39">
        <f t="shared" si="75"/>
        <v>84</v>
      </c>
      <c r="P144" s="39">
        <f t="shared" si="75"/>
        <v>4</v>
      </c>
      <c r="Q144" s="39">
        <f t="shared" si="75"/>
        <v>88</v>
      </c>
      <c r="R144" s="12"/>
      <c r="S144" s="12"/>
      <c r="T144" s="12"/>
    </row>
    <row r="145" spans="1:21" s="13" customFormat="1">
      <c r="A145" s="10"/>
      <c r="B145" s="11" t="s">
        <v>19</v>
      </c>
      <c r="C145" s="39">
        <f t="shared" ref="C145" si="76">C128+C144</f>
        <v>1094</v>
      </c>
      <c r="D145" s="39">
        <f t="shared" ref="D145" si="77">D128+D144</f>
        <v>247</v>
      </c>
      <c r="E145" s="39">
        <f t="shared" ref="E145" si="78">E128+E144</f>
        <v>1341</v>
      </c>
      <c r="F145" s="39">
        <f t="shared" ref="F145" si="79">F128+F144</f>
        <v>983</v>
      </c>
      <c r="G145" s="39">
        <f t="shared" ref="G145" si="80">G128+G144</f>
        <v>225</v>
      </c>
      <c r="H145" s="39">
        <f t="shared" ref="H145" si="81">H128+H144</f>
        <v>1208</v>
      </c>
      <c r="I145" s="39">
        <f t="shared" ref="I145" si="82">I128+I144</f>
        <v>967</v>
      </c>
      <c r="J145" s="39">
        <f t="shared" ref="J145" si="83">J128+J144</f>
        <v>214</v>
      </c>
      <c r="K145" s="39">
        <f t="shared" ref="K145" si="84">K128+K144</f>
        <v>1181</v>
      </c>
      <c r="L145" s="39">
        <f t="shared" ref="L145" si="85">L128+L144</f>
        <v>637</v>
      </c>
      <c r="M145" s="39">
        <f t="shared" ref="M145" si="86">M128+M144</f>
        <v>172</v>
      </c>
      <c r="N145" s="39">
        <f t="shared" ref="N145" si="87">N128+N144</f>
        <v>809</v>
      </c>
      <c r="O145" s="39">
        <f t="shared" ref="O145" si="88">O128+O144</f>
        <v>385</v>
      </c>
      <c r="P145" s="39">
        <f t="shared" ref="P145" si="89">P128+P144</f>
        <v>54</v>
      </c>
      <c r="Q145" s="39">
        <f t="shared" ref="Q145" si="90">Q128+Q144</f>
        <v>439</v>
      </c>
      <c r="R145" s="12"/>
      <c r="S145" s="12"/>
      <c r="T145" s="12"/>
    </row>
    <row r="146" spans="1:21">
      <c r="A146" s="10" t="s">
        <v>92</v>
      </c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U146" s="2"/>
    </row>
    <row r="147" spans="1:21">
      <c r="A147" s="10"/>
      <c r="B147" s="21" t="s">
        <v>11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U147" s="2"/>
    </row>
    <row r="148" spans="1:21">
      <c r="A148" s="7"/>
      <c r="B148" s="14" t="s">
        <v>93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U148" s="2"/>
    </row>
    <row r="149" spans="1:21">
      <c r="A149" s="7"/>
      <c r="B149" s="8" t="s">
        <v>94</v>
      </c>
      <c r="C149" s="38">
        <v>19</v>
      </c>
      <c r="D149" s="38">
        <v>113</v>
      </c>
      <c r="E149" s="38">
        <f t="shared" ref="E149:E157" si="91">SUM(C149:D149)</f>
        <v>132</v>
      </c>
      <c r="F149" s="38">
        <v>13</v>
      </c>
      <c r="G149" s="38">
        <v>82</v>
      </c>
      <c r="H149" s="38">
        <f t="shared" ref="H149:H157" si="92">SUM(F149:G149)</f>
        <v>95</v>
      </c>
      <c r="I149" s="38">
        <v>18</v>
      </c>
      <c r="J149" s="38">
        <v>97</v>
      </c>
      <c r="K149" s="38">
        <f t="shared" ref="K149:K157" si="93">SUM(I149:J149)</f>
        <v>115</v>
      </c>
      <c r="L149" s="38">
        <v>22</v>
      </c>
      <c r="M149" s="38">
        <v>74</v>
      </c>
      <c r="N149" s="38">
        <f t="shared" ref="N149:N157" si="94">SUM(L149:M149)</f>
        <v>96</v>
      </c>
      <c r="O149" s="38">
        <v>1</v>
      </c>
      <c r="P149" s="38">
        <v>5</v>
      </c>
      <c r="Q149" s="38">
        <f t="shared" ref="Q149:Q157" si="95">SUM(O149:P149)</f>
        <v>6</v>
      </c>
      <c r="U149" s="2"/>
    </row>
    <row r="150" spans="1:21">
      <c r="A150" s="7"/>
      <c r="B150" s="8" t="s">
        <v>95</v>
      </c>
      <c r="C150" s="38">
        <v>17</v>
      </c>
      <c r="D150" s="38">
        <v>51</v>
      </c>
      <c r="E150" s="38">
        <f t="shared" si="91"/>
        <v>68</v>
      </c>
      <c r="F150" s="38">
        <v>3</v>
      </c>
      <c r="G150" s="38">
        <v>35</v>
      </c>
      <c r="H150" s="38">
        <f t="shared" si="92"/>
        <v>38</v>
      </c>
      <c r="I150" s="38">
        <v>9</v>
      </c>
      <c r="J150" s="38">
        <v>31</v>
      </c>
      <c r="K150" s="38">
        <f t="shared" si="93"/>
        <v>40</v>
      </c>
      <c r="L150" s="38">
        <v>7</v>
      </c>
      <c r="M150" s="38">
        <v>32</v>
      </c>
      <c r="N150" s="38">
        <f t="shared" si="94"/>
        <v>39</v>
      </c>
      <c r="O150" s="38">
        <v>0</v>
      </c>
      <c r="P150" s="38">
        <v>2</v>
      </c>
      <c r="Q150" s="38">
        <f t="shared" si="95"/>
        <v>2</v>
      </c>
      <c r="U150" s="2"/>
    </row>
    <row r="151" spans="1:21">
      <c r="A151" s="7"/>
      <c r="B151" s="8" t="s">
        <v>96</v>
      </c>
      <c r="C151" s="38">
        <v>27</v>
      </c>
      <c r="D151" s="38">
        <v>44</v>
      </c>
      <c r="E151" s="38">
        <f t="shared" si="91"/>
        <v>71</v>
      </c>
      <c r="F151" s="38">
        <v>17</v>
      </c>
      <c r="G151" s="38">
        <v>25</v>
      </c>
      <c r="H151" s="38">
        <f t="shared" si="92"/>
        <v>42</v>
      </c>
      <c r="I151" s="38">
        <v>8</v>
      </c>
      <c r="J151" s="38">
        <v>40</v>
      </c>
      <c r="K151" s="38">
        <f t="shared" si="93"/>
        <v>48</v>
      </c>
      <c r="L151" s="38">
        <v>11</v>
      </c>
      <c r="M151" s="38">
        <v>31</v>
      </c>
      <c r="N151" s="38">
        <f t="shared" si="94"/>
        <v>42</v>
      </c>
      <c r="O151" s="38">
        <v>2</v>
      </c>
      <c r="P151" s="38">
        <v>1</v>
      </c>
      <c r="Q151" s="38">
        <f t="shared" si="95"/>
        <v>3</v>
      </c>
      <c r="U151" s="2"/>
    </row>
    <row r="152" spans="1:21">
      <c r="A152" s="7"/>
      <c r="B152" s="8" t="s">
        <v>97</v>
      </c>
      <c r="C152" s="38">
        <v>17</v>
      </c>
      <c r="D152" s="38">
        <v>68</v>
      </c>
      <c r="E152" s="38">
        <f t="shared" si="91"/>
        <v>85</v>
      </c>
      <c r="F152" s="38">
        <v>12</v>
      </c>
      <c r="G152" s="38">
        <v>59</v>
      </c>
      <c r="H152" s="38">
        <f t="shared" si="92"/>
        <v>71</v>
      </c>
      <c r="I152" s="38">
        <v>11</v>
      </c>
      <c r="J152" s="38">
        <v>61</v>
      </c>
      <c r="K152" s="38">
        <f t="shared" si="93"/>
        <v>72</v>
      </c>
      <c r="L152" s="38">
        <v>5</v>
      </c>
      <c r="M152" s="38">
        <v>29</v>
      </c>
      <c r="N152" s="38">
        <f t="shared" si="94"/>
        <v>34</v>
      </c>
      <c r="O152" s="38">
        <v>3</v>
      </c>
      <c r="P152" s="38">
        <v>1</v>
      </c>
      <c r="Q152" s="38">
        <f t="shared" si="95"/>
        <v>4</v>
      </c>
      <c r="U152" s="2"/>
    </row>
    <row r="153" spans="1:21">
      <c r="A153" s="7"/>
      <c r="B153" s="8" t="s">
        <v>98</v>
      </c>
      <c r="C153" s="38">
        <v>57</v>
      </c>
      <c r="D153" s="38">
        <v>111</v>
      </c>
      <c r="E153" s="38">
        <f t="shared" si="91"/>
        <v>168</v>
      </c>
      <c r="F153" s="38">
        <v>45</v>
      </c>
      <c r="G153" s="38">
        <v>89</v>
      </c>
      <c r="H153" s="38">
        <f t="shared" si="92"/>
        <v>134</v>
      </c>
      <c r="I153" s="38">
        <v>27</v>
      </c>
      <c r="J153" s="38">
        <v>98</v>
      </c>
      <c r="K153" s="38">
        <f t="shared" si="93"/>
        <v>125</v>
      </c>
      <c r="L153" s="38">
        <v>40</v>
      </c>
      <c r="M153" s="38">
        <v>62</v>
      </c>
      <c r="N153" s="38">
        <f t="shared" si="94"/>
        <v>102</v>
      </c>
      <c r="O153" s="38">
        <v>5</v>
      </c>
      <c r="P153" s="38">
        <v>5</v>
      </c>
      <c r="Q153" s="38">
        <f t="shared" si="95"/>
        <v>10</v>
      </c>
      <c r="U153" s="2"/>
    </row>
    <row r="154" spans="1:21">
      <c r="A154" s="7"/>
      <c r="B154" s="8" t="s">
        <v>99</v>
      </c>
      <c r="C154" s="38">
        <v>28</v>
      </c>
      <c r="D154" s="38">
        <v>116</v>
      </c>
      <c r="E154" s="38">
        <f t="shared" si="91"/>
        <v>144</v>
      </c>
      <c r="F154" s="38">
        <v>21</v>
      </c>
      <c r="G154" s="38">
        <v>88</v>
      </c>
      <c r="H154" s="38">
        <f t="shared" si="92"/>
        <v>109</v>
      </c>
      <c r="I154" s="38">
        <v>24</v>
      </c>
      <c r="J154" s="38">
        <v>81</v>
      </c>
      <c r="K154" s="38">
        <f t="shared" si="93"/>
        <v>105</v>
      </c>
      <c r="L154" s="38">
        <v>24</v>
      </c>
      <c r="M154" s="38">
        <v>89</v>
      </c>
      <c r="N154" s="38">
        <f t="shared" si="94"/>
        <v>113</v>
      </c>
      <c r="O154" s="38">
        <v>5</v>
      </c>
      <c r="P154" s="38">
        <v>1</v>
      </c>
      <c r="Q154" s="38">
        <f t="shared" si="95"/>
        <v>6</v>
      </c>
      <c r="U154" s="2"/>
    </row>
    <row r="155" spans="1:21">
      <c r="A155" s="7"/>
      <c r="B155" s="8" t="s">
        <v>100</v>
      </c>
      <c r="C155" s="38">
        <v>0</v>
      </c>
      <c r="D155" s="38">
        <v>0</v>
      </c>
      <c r="E155" s="38">
        <f t="shared" si="91"/>
        <v>0</v>
      </c>
      <c r="F155" s="38">
        <v>0</v>
      </c>
      <c r="G155" s="38">
        <v>0</v>
      </c>
      <c r="H155" s="38">
        <f t="shared" si="92"/>
        <v>0</v>
      </c>
      <c r="I155" s="38">
        <v>0</v>
      </c>
      <c r="J155" s="38">
        <v>0</v>
      </c>
      <c r="K155" s="38">
        <f t="shared" si="93"/>
        <v>0</v>
      </c>
      <c r="L155" s="38">
        <v>0</v>
      </c>
      <c r="M155" s="38">
        <v>0</v>
      </c>
      <c r="N155" s="38">
        <f t="shared" si="94"/>
        <v>0</v>
      </c>
      <c r="O155" s="38">
        <v>1</v>
      </c>
      <c r="P155" s="38">
        <v>9</v>
      </c>
      <c r="Q155" s="38">
        <f t="shared" si="95"/>
        <v>10</v>
      </c>
      <c r="U155" s="2"/>
    </row>
    <row r="156" spans="1:21">
      <c r="A156" s="7"/>
      <c r="B156" s="15" t="s">
        <v>101</v>
      </c>
      <c r="C156" s="38">
        <v>79</v>
      </c>
      <c r="D156" s="38">
        <v>65</v>
      </c>
      <c r="E156" s="38">
        <f t="shared" si="91"/>
        <v>144</v>
      </c>
      <c r="F156" s="38">
        <v>56</v>
      </c>
      <c r="G156" s="38">
        <v>61</v>
      </c>
      <c r="H156" s="38">
        <f t="shared" si="92"/>
        <v>117</v>
      </c>
      <c r="I156" s="38">
        <v>51</v>
      </c>
      <c r="J156" s="38">
        <v>71</v>
      </c>
      <c r="K156" s="38">
        <f t="shared" si="93"/>
        <v>122</v>
      </c>
      <c r="L156" s="38">
        <v>39</v>
      </c>
      <c r="M156" s="38">
        <v>58</v>
      </c>
      <c r="N156" s="38">
        <f t="shared" si="94"/>
        <v>97</v>
      </c>
      <c r="O156" s="38">
        <v>0</v>
      </c>
      <c r="P156" s="38">
        <v>0</v>
      </c>
      <c r="Q156" s="38">
        <f t="shared" si="95"/>
        <v>0</v>
      </c>
      <c r="U156" s="2"/>
    </row>
    <row r="157" spans="1:21">
      <c r="A157" s="7"/>
      <c r="B157" s="8" t="s">
        <v>103</v>
      </c>
      <c r="C157" s="38">
        <v>0</v>
      </c>
      <c r="D157" s="38">
        <v>0</v>
      </c>
      <c r="E157" s="38">
        <f t="shared" si="91"/>
        <v>0</v>
      </c>
      <c r="F157" s="38">
        <v>0</v>
      </c>
      <c r="G157" s="38">
        <v>0</v>
      </c>
      <c r="H157" s="38">
        <f t="shared" si="92"/>
        <v>0</v>
      </c>
      <c r="I157" s="38">
        <v>0</v>
      </c>
      <c r="J157" s="38">
        <v>0</v>
      </c>
      <c r="K157" s="38">
        <f t="shared" si="93"/>
        <v>0</v>
      </c>
      <c r="L157" s="38">
        <v>0</v>
      </c>
      <c r="M157" s="38">
        <v>1</v>
      </c>
      <c r="N157" s="38">
        <f t="shared" si="94"/>
        <v>1</v>
      </c>
      <c r="O157" s="38">
        <v>1</v>
      </c>
      <c r="P157" s="38">
        <v>4</v>
      </c>
      <c r="Q157" s="38">
        <f t="shared" si="95"/>
        <v>5</v>
      </c>
      <c r="U157" s="2"/>
    </row>
    <row r="158" spans="1:21" s="13" customFormat="1">
      <c r="A158" s="10"/>
      <c r="B158" s="11" t="s">
        <v>17</v>
      </c>
      <c r="C158" s="39">
        <f t="shared" ref="C158" si="96">SUM(C149:C157)</f>
        <v>244</v>
      </c>
      <c r="D158" s="39">
        <f t="shared" ref="D158" si="97">SUM(D149:D157)</f>
        <v>568</v>
      </c>
      <c r="E158" s="39">
        <f t="shared" ref="E158" si="98">SUM(E149:E157)</f>
        <v>812</v>
      </c>
      <c r="F158" s="39">
        <f t="shared" ref="F158" si="99">SUM(F149:F157)</f>
        <v>167</v>
      </c>
      <c r="G158" s="39">
        <f t="shared" ref="G158" si="100">SUM(G149:G157)</f>
        <v>439</v>
      </c>
      <c r="H158" s="39">
        <f t="shared" ref="H158" si="101">SUM(H149:H157)</f>
        <v>606</v>
      </c>
      <c r="I158" s="39">
        <f t="shared" ref="I158" si="102">SUM(I149:I157)</f>
        <v>148</v>
      </c>
      <c r="J158" s="39">
        <f t="shared" ref="J158" si="103">SUM(J149:J157)</f>
        <v>479</v>
      </c>
      <c r="K158" s="39">
        <f t="shared" ref="K158" si="104">SUM(K149:K157)</f>
        <v>627</v>
      </c>
      <c r="L158" s="39">
        <f t="shared" ref="L158" si="105">SUM(L149:L157)</f>
        <v>148</v>
      </c>
      <c r="M158" s="39">
        <f t="shared" ref="M158" si="106">SUM(M149:M157)</f>
        <v>376</v>
      </c>
      <c r="N158" s="39">
        <f t="shared" ref="N158" si="107">SUM(N149:N157)</f>
        <v>524</v>
      </c>
      <c r="O158" s="39">
        <f t="shared" ref="O158" si="108">SUM(O149:O157)</f>
        <v>18</v>
      </c>
      <c r="P158" s="39">
        <f t="shared" ref="P158" si="109">SUM(P149:P157)</f>
        <v>28</v>
      </c>
      <c r="Q158" s="39">
        <f t="shared" ref="Q158" si="110">SUM(Q149:Q157)</f>
        <v>46</v>
      </c>
      <c r="R158" s="12"/>
      <c r="S158" s="12"/>
      <c r="T158" s="12"/>
    </row>
    <row r="159" spans="1:21">
      <c r="A159" s="7"/>
      <c r="B159" s="14" t="s">
        <v>105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U159" s="2"/>
    </row>
    <row r="160" spans="1:21">
      <c r="A160" s="7"/>
      <c r="B160" s="8" t="s">
        <v>95</v>
      </c>
      <c r="C160" s="38">
        <v>1</v>
      </c>
      <c r="D160" s="38">
        <v>31</v>
      </c>
      <c r="E160" s="38">
        <f t="shared" ref="E160:E165" si="111">SUM(C160:D160)</f>
        <v>32</v>
      </c>
      <c r="F160" s="38">
        <v>2</v>
      </c>
      <c r="G160" s="38">
        <v>29</v>
      </c>
      <c r="H160" s="38">
        <f t="shared" ref="H160:H165" si="112">SUM(F160:G160)</f>
        <v>31</v>
      </c>
      <c r="I160" s="38">
        <v>0</v>
      </c>
      <c r="J160" s="38">
        <v>5</v>
      </c>
      <c r="K160" s="38">
        <f t="shared" ref="K160:K165" si="113">SUM(I160:J160)</f>
        <v>5</v>
      </c>
      <c r="L160" s="38">
        <v>0</v>
      </c>
      <c r="M160" s="38">
        <v>1</v>
      </c>
      <c r="N160" s="38">
        <f t="shared" ref="N160:N165" si="114">SUM(L160:M160)</f>
        <v>1</v>
      </c>
      <c r="O160" s="38">
        <v>0</v>
      </c>
      <c r="P160" s="38">
        <v>0</v>
      </c>
      <c r="Q160" s="38">
        <f t="shared" ref="Q160:Q165" si="115">SUM(O160:P160)</f>
        <v>0</v>
      </c>
      <c r="U160" s="2"/>
    </row>
    <row r="161" spans="1:21">
      <c r="A161" s="7"/>
      <c r="B161" s="8" t="s">
        <v>96</v>
      </c>
      <c r="C161" s="38">
        <v>4</v>
      </c>
      <c r="D161" s="38">
        <v>43</v>
      </c>
      <c r="E161" s="38">
        <f t="shared" si="111"/>
        <v>47</v>
      </c>
      <c r="F161" s="38">
        <v>5</v>
      </c>
      <c r="G161" s="38">
        <v>26</v>
      </c>
      <c r="H161" s="38">
        <f t="shared" si="112"/>
        <v>31</v>
      </c>
      <c r="I161" s="38">
        <v>1</v>
      </c>
      <c r="J161" s="38">
        <v>11</v>
      </c>
      <c r="K161" s="38">
        <f t="shared" si="113"/>
        <v>12</v>
      </c>
      <c r="L161" s="38">
        <v>1</v>
      </c>
      <c r="M161" s="38">
        <v>1</v>
      </c>
      <c r="N161" s="38">
        <f t="shared" si="114"/>
        <v>2</v>
      </c>
      <c r="O161" s="38">
        <v>0</v>
      </c>
      <c r="P161" s="38">
        <v>0</v>
      </c>
      <c r="Q161" s="38">
        <f t="shared" si="115"/>
        <v>0</v>
      </c>
      <c r="U161" s="2"/>
    </row>
    <row r="162" spans="1:21">
      <c r="A162" s="7"/>
      <c r="B162" s="15" t="s">
        <v>106</v>
      </c>
      <c r="C162" s="38">
        <v>4</v>
      </c>
      <c r="D162" s="38">
        <v>25</v>
      </c>
      <c r="E162" s="38">
        <f t="shared" si="111"/>
        <v>29</v>
      </c>
      <c r="F162" s="38">
        <v>4</v>
      </c>
      <c r="G162" s="38">
        <v>22</v>
      </c>
      <c r="H162" s="38">
        <f t="shared" si="112"/>
        <v>26</v>
      </c>
      <c r="I162" s="38">
        <v>3</v>
      </c>
      <c r="J162" s="38">
        <v>2</v>
      </c>
      <c r="K162" s="38">
        <f t="shared" si="113"/>
        <v>5</v>
      </c>
      <c r="L162" s="38">
        <v>0</v>
      </c>
      <c r="M162" s="38">
        <v>0</v>
      </c>
      <c r="N162" s="38">
        <f t="shared" si="114"/>
        <v>0</v>
      </c>
      <c r="O162" s="38">
        <v>0</v>
      </c>
      <c r="P162" s="38">
        <v>0</v>
      </c>
      <c r="Q162" s="38">
        <f t="shared" si="115"/>
        <v>0</v>
      </c>
      <c r="U162" s="2"/>
    </row>
    <row r="163" spans="1:21">
      <c r="A163" s="7"/>
      <c r="B163" s="15" t="s">
        <v>107</v>
      </c>
      <c r="C163" s="38">
        <v>11</v>
      </c>
      <c r="D163" s="38">
        <v>8</v>
      </c>
      <c r="E163" s="38">
        <f t="shared" si="111"/>
        <v>19</v>
      </c>
      <c r="F163" s="38">
        <v>10</v>
      </c>
      <c r="G163" s="38">
        <v>14</v>
      </c>
      <c r="H163" s="38">
        <f t="shared" si="112"/>
        <v>24</v>
      </c>
      <c r="I163" s="38">
        <v>23</v>
      </c>
      <c r="J163" s="38">
        <v>20</v>
      </c>
      <c r="K163" s="38">
        <f t="shared" si="113"/>
        <v>43</v>
      </c>
      <c r="L163" s="38">
        <v>1</v>
      </c>
      <c r="M163" s="38">
        <v>0</v>
      </c>
      <c r="N163" s="38">
        <f t="shared" si="114"/>
        <v>1</v>
      </c>
      <c r="O163" s="38">
        <v>1</v>
      </c>
      <c r="P163" s="38">
        <v>0</v>
      </c>
      <c r="Q163" s="38">
        <f t="shared" si="115"/>
        <v>1</v>
      </c>
      <c r="U163" s="2"/>
    </row>
    <row r="164" spans="1:21">
      <c r="A164" s="7"/>
      <c r="B164" s="15" t="s">
        <v>98</v>
      </c>
      <c r="C164" s="38">
        <v>9</v>
      </c>
      <c r="D164" s="38">
        <v>49</v>
      </c>
      <c r="E164" s="38">
        <f t="shared" si="111"/>
        <v>58</v>
      </c>
      <c r="F164" s="38">
        <v>5</v>
      </c>
      <c r="G164" s="38">
        <v>64</v>
      </c>
      <c r="H164" s="38">
        <f t="shared" si="112"/>
        <v>69</v>
      </c>
      <c r="I164" s="38">
        <v>6</v>
      </c>
      <c r="J164" s="38">
        <v>30</v>
      </c>
      <c r="K164" s="38">
        <f t="shared" si="113"/>
        <v>36</v>
      </c>
      <c r="L164" s="38">
        <v>0</v>
      </c>
      <c r="M164" s="38">
        <v>1</v>
      </c>
      <c r="N164" s="38">
        <f t="shared" si="114"/>
        <v>1</v>
      </c>
      <c r="O164" s="38">
        <v>0</v>
      </c>
      <c r="P164" s="38">
        <v>0</v>
      </c>
      <c r="Q164" s="38">
        <f t="shared" si="115"/>
        <v>0</v>
      </c>
      <c r="U164" s="2"/>
    </row>
    <row r="165" spans="1:21">
      <c r="A165" s="7"/>
      <c r="B165" s="8" t="s">
        <v>101</v>
      </c>
      <c r="C165" s="38">
        <v>14</v>
      </c>
      <c r="D165" s="38">
        <v>54</v>
      </c>
      <c r="E165" s="38">
        <f t="shared" si="111"/>
        <v>68</v>
      </c>
      <c r="F165" s="38">
        <v>21</v>
      </c>
      <c r="G165" s="38">
        <v>43</v>
      </c>
      <c r="H165" s="38">
        <f t="shared" si="112"/>
        <v>64</v>
      </c>
      <c r="I165" s="38">
        <v>0</v>
      </c>
      <c r="J165" s="38">
        <v>1</v>
      </c>
      <c r="K165" s="38">
        <f t="shared" si="113"/>
        <v>1</v>
      </c>
      <c r="L165" s="38">
        <v>0</v>
      </c>
      <c r="M165" s="38">
        <v>0</v>
      </c>
      <c r="N165" s="38">
        <f t="shared" si="114"/>
        <v>0</v>
      </c>
      <c r="O165" s="38">
        <v>0</v>
      </c>
      <c r="P165" s="38">
        <v>0</v>
      </c>
      <c r="Q165" s="38">
        <f t="shared" si="115"/>
        <v>0</v>
      </c>
      <c r="U165" s="2"/>
    </row>
    <row r="166" spans="1:21" s="13" customFormat="1">
      <c r="A166" s="10"/>
      <c r="B166" s="11" t="s">
        <v>17</v>
      </c>
      <c r="C166" s="39">
        <f t="shared" ref="C166" si="116">SUM(C160:C165)</f>
        <v>43</v>
      </c>
      <c r="D166" s="39">
        <f t="shared" ref="D166" si="117">SUM(D160:D165)</f>
        <v>210</v>
      </c>
      <c r="E166" s="39">
        <f t="shared" ref="E166" si="118">SUM(E160:E165)</f>
        <v>253</v>
      </c>
      <c r="F166" s="39">
        <f t="shared" ref="F166" si="119">SUM(F160:F165)</f>
        <v>47</v>
      </c>
      <c r="G166" s="39">
        <f t="shared" ref="G166" si="120">SUM(G160:G165)</f>
        <v>198</v>
      </c>
      <c r="H166" s="39">
        <f t="shared" ref="H166" si="121">SUM(H160:H165)</f>
        <v>245</v>
      </c>
      <c r="I166" s="39">
        <f t="shared" ref="I166" si="122">SUM(I160:I165)</f>
        <v>33</v>
      </c>
      <c r="J166" s="39">
        <f t="shared" ref="J166" si="123">SUM(J160:J165)</f>
        <v>69</v>
      </c>
      <c r="K166" s="39">
        <f t="shared" ref="K166" si="124">SUM(K160:K165)</f>
        <v>102</v>
      </c>
      <c r="L166" s="39">
        <f t="shared" ref="L166" si="125">SUM(L160:L165)</f>
        <v>2</v>
      </c>
      <c r="M166" s="39">
        <f t="shared" ref="M166" si="126">SUM(M160:M165)</f>
        <v>3</v>
      </c>
      <c r="N166" s="39">
        <f t="shared" ref="N166" si="127">SUM(N160:N165)</f>
        <v>5</v>
      </c>
      <c r="O166" s="39">
        <f t="shared" ref="O166" si="128">SUM(O160:O165)</f>
        <v>1</v>
      </c>
      <c r="P166" s="39">
        <f t="shared" ref="P166" si="129">SUM(P160:P165)</f>
        <v>0</v>
      </c>
      <c r="Q166" s="39">
        <f t="shared" ref="Q166" si="130">SUM(Q160:Q165)</f>
        <v>1</v>
      </c>
      <c r="R166" s="12"/>
      <c r="S166" s="12"/>
      <c r="T166" s="12"/>
    </row>
    <row r="167" spans="1:21">
      <c r="A167" s="7"/>
      <c r="B167" s="14" t="s">
        <v>108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U167" s="2"/>
    </row>
    <row r="168" spans="1:21">
      <c r="A168" s="7"/>
      <c r="B168" s="8" t="s">
        <v>109</v>
      </c>
      <c r="C168" s="38">
        <v>0</v>
      </c>
      <c r="D168" s="38">
        <v>0</v>
      </c>
      <c r="E168" s="38">
        <f>SUM(C168:D168)</f>
        <v>0</v>
      </c>
      <c r="F168" s="38">
        <v>0</v>
      </c>
      <c r="G168" s="38">
        <v>0</v>
      </c>
      <c r="H168" s="38">
        <f>SUM(F168:G168)</f>
        <v>0</v>
      </c>
      <c r="I168" s="38">
        <v>0</v>
      </c>
      <c r="J168" s="38">
        <v>0</v>
      </c>
      <c r="K168" s="38">
        <f>SUM(I168:J168)</f>
        <v>0</v>
      </c>
      <c r="L168" s="38">
        <v>0</v>
      </c>
      <c r="M168" s="38">
        <v>0</v>
      </c>
      <c r="N168" s="38">
        <f>SUM(L168:M168)</f>
        <v>0</v>
      </c>
      <c r="O168" s="38">
        <v>1</v>
      </c>
      <c r="P168" s="38">
        <v>2</v>
      </c>
      <c r="Q168" s="38">
        <f>SUM(O168:P168)</f>
        <v>3</v>
      </c>
      <c r="U168" s="2"/>
    </row>
    <row r="169" spans="1:21">
      <c r="A169" s="3"/>
      <c r="B169" s="18" t="s">
        <v>110</v>
      </c>
      <c r="C169" s="38">
        <v>44</v>
      </c>
      <c r="D169" s="38">
        <v>67</v>
      </c>
      <c r="E169" s="38">
        <f>SUM(C169:D169)</f>
        <v>111</v>
      </c>
      <c r="F169" s="38">
        <v>27</v>
      </c>
      <c r="G169" s="38">
        <v>41</v>
      </c>
      <c r="H169" s="38">
        <f>SUM(F169:G169)</f>
        <v>68</v>
      </c>
      <c r="I169" s="38">
        <v>33</v>
      </c>
      <c r="J169" s="38">
        <v>38</v>
      </c>
      <c r="K169" s="38">
        <f>SUM(I169:J169)</f>
        <v>71</v>
      </c>
      <c r="L169" s="38">
        <v>28</v>
      </c>
      <c r="M169" s="38">
        <v>43</v>
      </c>
      <c r="N169" s="38">
        <f>SUM(L169:M169)</f>
        <v>71</v>
      </c>
      <c r="O169" s="38">
        <v>3</v>
      </c>
      <c r="P169" s="38">
        <v>2</v>
      </c>
      <c r="Q169" s="38">
        <f>SUM(O169:P169)</f>
        <v>5</v>
      </c>
      <c r="U169" s="2"/>
    </row>
    <row r="170" spans="1:21">
      <c r="A170" s="3"/>
      <c r="B170" s="18" t="s">
        <v>111</v>
      </c>
      <c r="C170" s="38">
        <v>18</v>
      </c>
      <c r="D170" s="38">
        <v>34</v>
      </c>
      <c r="E170" s="38">
        <f>SUM(C170:D170)</f>
        <v>52</v>
      </c>
      <c r="F170" s="38">
        <v>13</v>
      </c>
      <c r="G170" s="38">
        <v>32</v>
      </c>
      <c r="H170" s="38">
        <f>SUM(F170:G170)</f>
        <v>45</v>
      </c>
      <c r="I170" s="38">
        <v>8</v>
      </c>
      <c r="J170" s="38">
        <v>32</v>
      </c>
      <c r="K170" s="38">
        <f>SUM(I170:J170)</f>
        <v>40</v>
      </c>
      <c r="L170" s="38">
        <v>11</v>
      </c>
      <c r="M170" s="38">
        <v>24</v>
      </c>
      <c r="N170" s="38">
        <f>SUM(L170:M170)</f>
        <v>35</v>
      </c>
      <c r="O170" s="38">
        <v>1</v>
      </c>
      <c r="P170" s="38">
        <v>1</v>
      </c>
      <c r="Q170" s="38">
        <f>SUM(O170:P170)</f>
        <v>2</v>
      </c>
      <c r="U170" s="2"/>
    </row>
    <row r="171" spans="1:21" s="13" customFormat="1">
      <c r="A171" s="3"/>
      <c r="B171" s="9" t="s">
        <v>17</v>
      </c>
      <c r="C171" s="39">
        <f t="shared" ref="C171:Q171" si="131">SUM(C168:C170)</f>
        <v>62</v>
      </c>
      <c r="D171" s="39">
        <f t="shared" si="131"/>
        <v>101</v>
      </c>
      <c r="E171" s="39">
        <f t="shared" si="131"/>
        <v>163</v>
      </c>
      <c r="F171" s="39">
        <f t="shared" si="131"/>
        <v>40</v>
      </c>
      <c r="G171" s="39">
        <f t="shared" si="131"/>
        <v>73</v>
      </c>
      <c r="H171" s="39">
        <f t="shared" si="131"/>
        <v>113</v>
      </c>
      <c r="I171" s="39">
        <f t="shared" si="131"/>
        <v>41</v>
      </c>
      <c r="J171" s="39">
        <f t="shared" si="131"/>
        <v>70</v>
      </c>
      <c r="K171" s="39">
        <f t="shared" si="131"/>
        <v>111</v>
      </c>
      <c r="L171" s="39">
        <f t="shared" si="131"/>
        <v>39</v>
      </c>
      <c r="M171" s="39">
        <f t="shared" si="131"/>
        <v>67</v>
      </c>
      <c r="N171" s="39">
        <f t="shared" si="131"/>
        <v>106</v>
      </c>
      <c r="O171" s="39">
        <f t="shared" si="131"/>
        <v>5</v>
      </c>
      <c r="P171" s="39">
        <f t="shared" si="131"/>
        <v>5</v>
      </c>
      <c r="Q171" s="39">
        <f t="shared" si="131"/>
        <v>10</v>
      </c>
      <c r="R171" s="12"/>
      <c r="S171" s="12"/>
      <c r="T171" s="12"/>
    </row>
    <row r="172" spans="1:21">
      <c r="A172" s="3"/>
      <c r="B172" s="4" t="s">
        <v>112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U172" s="2"/>
    </row>
    <row r="173" spans="1:21">
      <c r="A173" s="6"/>
      <c r="B173" s="8" t="s">
        <v>113</v>
      </c>
      <c r="C173" s="38">
        <v>0</v>
      </c>
      <c r="D173" s="38">
        <v>0</v>
      </c>
      <c r="E173" s="38">
        <f t="shared" ref="E173:E180" si="132">SUM(C173:D173)</f>
        <v>0</v>
      </c>
      <c r="F173" s="38">
        <v>0</v>
      </c>
      <c r="G173" s="38">
        <v>0</v>
      </c>
      <c r="H173" s="38">
        <f t="shared" ref="H173:H180" si="133">SUM(F173:G173)</f>
        <v>0</v>
      </c>
      <c r="I173" s="38">
        <v>0</v>
      </c>
      <c r="J173" s="38">
        <v>0</v>
      </c>
      <c r="K173" s="38">
        <f t="shared" ref="K173:K180" si="134">SUM(I173:J173)</f>
        <v>0</v>
      </c>
      <c r="L173" s="38">
        <v>2</v>
      </c>
      <c r="M173" s="38">
        <v>20</v>
      </c>
      <c r="N173" s="38">
        <f t="shared" ref="N173:N180" si="135">SUM(L173:M173)</f>
        <v>22</v>
      </c>
      <c r="O173" s="38">
        <v>0</v>
      </c>
      <c r="P173" s="38">
        <v>0</v>
      </c>
      <c r="Q173" s="38">
        <f t="shared" ref="Q173:Q180" si="136">SUM(O173:P173)</f>
        <v>0</v>
      </c>
      <c r="U173" s="2"/>
    </row>
    <row r="174" spans="1:21">
      <c r="A174" s="7"/>
      <c r="B174" s="18" t="s">
        <v>114</v>
      </c>
      <c r="C174" s="38">
        <v>0</v>
      </c>
      <c r="D174" s="38">
        <v>0</v>
      </c>
      <c r="E174" s="38">
        <f t="shared" si="132"/>
        <v>0</v>
      </c>
      <c r="F174" s="38">
        <v>0</v>
      </c>
      <c r="G174" s="38">
        <v>0</v>
      </c>
      <c r="H174" s="38">
        <f t="shared" si="133"/>
        <v>0</v>
      </c>
      <c r="I174" s="38">
        <v>0</v>
      </c>
      <c r="J174" s="38">
        <v>0</v>
      </c>
      <c r="K174" s="38">
        <f t="shared" si="134"/>
        <v>0</v>
      </c>
      <c r="L174" s="38">
        <v>4</v>
      </c>
      <c r="M174" s="38">
        <v>3</v>
      </c>
      <c r="N174" s="38">
        <f t="shared" si="135"/>
        <v>7</v>
      </c>
      <c r="O174" s="38">
        <v>0</v>
      </c>
      <c r="P174" s="38">
        <v>0</v>
      </c>
      <c r="Q174" s="38">
        <f t="shared" si="136"/>
        <v>0</v>
      </c>
      <c r="U174" s="2"/>
    </row>
    <row r="175" spans="1:21">
      <c r="A175" s="7"/>
      <c r="B175" s="8" t="s">
        <v>115</v>
      </c>
      <c r="C175" s="38">
        <v>0</v>
      </c>
      <c r="D175" s="38">
        <v>0</v>
      </c>
      <c r="E175" s="38">
        <f t="shared" si="132"/>
        <v>0</v>
      </c>
      <c r="F175" s="38">
        <v>0</v>
      </c>
      <c r="G175" s="38">
        <v>0</v>
      </c>
      <c r="H175" s="38">
        <f t="shared" si="133"/>
        <v>0</v>
      </c>
      <c r="I175" s="38">
        <v>0</v>
      </c>
      <c r="J175" s="38">
        <v>0</v>
      </c>
      <c r="K175" s="38">
        <f t="shared" si="134"/>
        <v>0</v>
      </c>
      <c r="L175" s="38">
        <v>8</v>
      </c>
      <c r="M175" s="38">
        <v>27</v>
      </c>
      <c r="N175" s="38">
        <f t="shared" si="135"/>
        <v>35</v>
      </c>
      <c r="O175" s="38">
        <v>0</v>
      </c>
      <c r="P175" s="38">
        <v>1</v>
      </c>
      <c r="Q175" s="38">
        <f t="shared" si="136"/>
        <v>1</v>
      </c>
      <c r="U175" s="2"/>
    </row>
    <row r="176" spans="1:21">
      <c r="A176" s="7"/>
      <c r="B176" s="8" t="s">
        <v>116</v>
      </c>
      <c r="C176" s="38">
        <v>0</v>
      </c>
      <c r="D176" s="38">
        <v>0</v>
      </c>
      <c r="E176" s="38">
        <f t="shared" si="132"/>
        <v>0</v>
      </c>
      <c r="F176" s="38">
        <v>0</v>
      </c>
      <c r="G176" s="38">
        <v>0</v>
      </c>
      <c r="H176" s="38">
        <f t="shared" si="133"/>
        <v>0</v>
      </c>
      <c r="I176" s="38">
        <v>0</v>
      </c>
      <c r="J176" s="38">
        <v>0</v>
      </c>
      <c r="K176" s="38">
        <f t="shared" si="134"/>
        <v>0</v>
      </c>
      <c r="L176" s="38">
        <v>5</v>
      </c>
      <c r="M176" s="38">
        <v>5</v>
      </c>
      <c r="N176" s="38">
        <f t="shared" si="135"/>
        <v>10</v>
      </c>
      <c r="O176" s="38">
        <v>0</v>
      </c>
      <c r="P176" s="38">
        <v>0</v>
      </c>
      <c r="Q176" s="38">
        <f t="shared" si="136"/>
        <v>0</v>
      </c>
      <c r="U176" s="2"/>
    </row>
    <row r="177" spans="1:21">
      <c r="A177" s="6"/>
      <c r="B177" s="8" t="s">
        <v>117</v>
      </c>
      <c r="C177" s="38">
        <v>5</v>
      </c>
      <c r="D177" s="38">
        <v>2</v>
      </c>
      <c r="E177" s="38">
        <f t="shared" si="132"/>
        <v>7</v>
      </c>
      <c r="F177" s="38">
        <v>7</v>
      </c>
      <c r="G177" s="38">
        <v>2</v>
      </c>
      <c r="H177" s="38">
        <f t="shared" si="133"/>
        <v>9</v>
      </c>
      <c r="I177" s="38">
        <v>3</v>
      </c>
      <c r="J177" s="38">
        <v>1</v>
      </c>
      <c r="K177" s="38">
        <f t="shared" si="134"/>
        <v>4</v>
      </c>
      <c r="L177" s="38">
        <v>0</v>
      </c>
      <c r="M177" s="38">
        <v>0</v>
      </c>
      <c r="N177" s="38">
        <f t="shared" si="135"/>
        <v>0</v>
      </c>
      <c r="O177" s="38">
        <v>0</v>
      </c>
      <c r="P177" s="38">
        <v>0</v>
      </c>
      <c r="Q177" s="38">
        <f t="shared" si="136"/>
        <v>0</v>
      </c>
      <c r="U177" s="2"/>
    </row>
    <row r="178" spans="1:21">
      <c r="A178" s="7"/>
      <c r="B178" s="18" t="s">
        <v>118</v>
      </c>
      <c r="C178" s="38">
        <v>4</v>
      </c>
      <c r="D178" s="38">
        <v>16</v>
      </c>
      <c r="E178" s="38">
        <f t="shared" si="132"/>
        <v>20</v>
      </c>
      <c r="F178" s="38">
        <v>1</v>
      </c>
      <c r="G178" s="38">
        <v>13</v>
      </c>
      <c r="H178" s="38">
        <f t="shared" si="133"/>
        <v>14</v>
      </c>
      <c r="I178" s="38">
        <v>0</v>
      </c>
      <c r="J178" s="38">
        <v>12</v>
      </c>
      <c r="K178" s="38">
        <f t="shared" si="134"/>
        <v>12</v>
      </c>
      <c r="L178" s="38">
        <v>0</v>
      </c>
      <c r="M178" s="38">
        <v>0</v>
      </c>
      <c r="N178" s="38">
        <f t="shared" si="135"/>
        <v>0</v>
      </c>
      <c r="O178" s="38">
        <v>0</v>
      </c>
      <c r="P178" s="38">
        <v>0</v>
      </c>
      <c r="Q178" s="38">
        <f t="shared" si="136"/>
        <v>0</v>
      </c>
      <c r="U178" s="2"/>
    </row>
    <row r="179" spans="1:21">
      <c r="A179" s="7"/>
      <c r="B179" s="8" t="s">
        <v>119</v>
      </c>
      <c r="C179" s="38">
        <v>16</v>
      </c>
      <c r="D179" s="38">
        <v>59</v>
      </c>
      <c r="E179" s="38">
        <f t="shared" si="132"/>
        <v>75</v>
      </c>
      <c r="F179" s="38">
        <v>18</v>
      </c>
      <c r="G179" s="38">
        <v>31</v>
      </c>
      <c r="H179" s="38">
        <f t="shared" si="133"/>
        <v>49</v>
      </c>
      <c r="I179" s="38">
        <v>19</v>
      </c>
      <c r="J179" s="38">
        <v>27</v>
      </c>
      <c r="K179" s="38">
        <f t="shared" si="134"/>
        <v>46</v>
      </c>
      <c r="L179" s="38">
        <v>0</v>
      </c>
      <c r="M179" s="38">
        <v>0</v>
      </c>
      <c r="N179" s="38">
        <f t="shared" si="135"/>
        <v>0</v>
      </c>
      <c r="O179" s="38">
        <v>0</v>
      </c>
      <c r="P179" s="38">
        <v>0</v>
      </c>
      <c r="Q179" s="38">
        <f t="shared" si="136"/>
        <v>0</v>
      </c>
      <c r="U179" s="2"/>
    </row>
    <row r="180" spans="1:21">
      <c r="A180" s="7"/>
      <c r="B180" s="8" t="s">
        <v>120</v>
      </c>
      <c r="C180" s="38">
        <v>8</v>
      </c>
      <c r="D180" s="38">
        <v>11</v>
      </c>
      <c r="E180" s="38">
        <f t="shared" si="132"/>
        <v>19</v>
      </c>
      <c r="F180" s="38">
        <v>3</v>
      </c>
      <c r="G180" s="38">
        <v>15</v>
      </c>
      <c r="H180" s="38">
        <f t="shared" si="133"/>
        <v>18</v>
      </c>
      <c r="I180" s="38">
        <v>3</v>
      </c>
      <c r="J180" s="38">
        <v>9</v>
      </c>
      <c r="K180" s="38">
        <f t="shared" si="134"/>
        <v>12</v>
      </c>
      <c r="L180" s="38">
        <v>0</v>
      </c>
      <c r="M180" s="38">
        <v>0</v>
      </c>
      <c r="N180" s="38">
        <f t="shared" si="135"/>
        <v>0</v>
      </c>
      <c r="O180" s="38">
        <v>0</v>
      </c>
      <c r="P180" s="38">
        <v>0</v>
      </c>
      <c r="Q180" s="38">
        <f t="shared" si="136"/>
        <v>0</v>
      </c>
      <c r="U180" s="2"/>
    </row>
    <row r="181" spans="1:21" s="13" customFormat="1">
      <c r="A181" s="10"/>
      <c r="B181" s="11" t="s">
        <v>17</v>
      </c>
      <c r="C181" s="39">
        <f>SUM(C173:C180)</f>
        <v>33</v>
      </c>
      <c r="D181" s="39">
        <f t="shared" ref="D181:Q181" si="137">SUM(D173:D180)</f>
        <v>88</v>
      </c>
      <c r="E181" s="39">
        <f t="shared" si="137"/>
        <v>121</v>
      </c>
      <c r="F181" s="39">
        <f t="shared" si="137"/>
        <v>29</v>
      </c>
      <c r="G181" s="39">
        <f t="shared" si="137"/>
        <v>61</v>
      </c>
      <c r="H181" s="39">
        <f t="shared" si="137"/>
        <v>90</v>
      </c>
      <c r="I181" s="39">
        <f t="shared" si="137"/>
        <v>25</v>
      </c>
      <c r="J181" s="39">
        <f t="shared" si="137"/>
        <v>49</v>
      </c>
      <c r="K181" s="39">
        <f t="shared" si="137"/>
        <v>74</v>
      </c>
      <c r="L181" s="39">
        <f t="shared" si="137"/>
        <v>19</v>
      </c>
      <c r="M181" s="39">
        <f t="shared" si="137"/>
        <v>55</v>
      </c>
      <c r="N181" s="39">
        <f t="shared" si="137"/>
        <v>74</v>
      </c>
      <c r="O181" s="39">
        <f t="shared" si="137"/>
        <v>0</v>
      </c>
      <c r="P181" s="39">
        <f t="shared" si="137"/>
        <v>1</v>
      </c>
      <c r="Q181" s="39">
        <f t="shared" si="137"/>
        <v>1</v>
      </c>
      <c r="R181" s="12"/>
      <c r="S181" s="12"/>
      <c r="T181" s="12"/>
    </row>
    <row r="182" spans="1:21">
      <c r="A182" s="7"/>
      <c r="B182" s="19" t="s">
        <v>121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U182" s="2"/>
    </row>
    <row r="183" spans="1:21">
      <c r="A183" s="7"/>
      <c r="B183" s="16" t="s">
        <v>122</v>
      </c>
      <c r="C183" s="38">
        <v>35</v>
      </c>
      <c r="D183" s="38">
        <v>139</v>
      </c>
      <c r="E183" s="38">
        <f>SUM(C183:D183)</f>
        <v>174</v>
      </c>
      <c r="F183" s="38">
        <v>18</v>
      </c>
      <c r="G183" s="38">
        <v>108</v>
      </c>
      <c r="H183" s="38">
        <f>SUM(F183:G183)</f>
        <v>126</v>
      </c>
      <c r="I183" s="38">
        <v>22</v>
      </c>
      <c r="J183" s="38">
        <v>86</v>
      </c>
      <c r="K183" s="38">
        <f>SUM(I183:J183)</f>
        <v>108</v>
      </c>
      <c r="L183" s="38">
        <v>19</v>
      </c>
      <c r="M183" s="38">
        <v>84</v>
      </c>
      <c r="N183" s="38">
        <f>SUM(L183:M183)</f>
        <v>103</v>
      </c>
      <c r="O183" s="38">
        <v>0</v>
      </c>
      <c r="P183" s="38">
        <v>0</v>
      </c>
      <c r="Q183" s="38">
        <f>SUM(O183:P183)</f>
        <v>0</v>
      </c>
      <c r="U183" s="2"/>
    </row>
    <row r="184" spans="1:21" s="13" customFormat="1">
      <c r="A184" s="10"/>
      <c r="B184" s="11" t="s">
        <v>17</v>
      </c>
      <c r="C184" s="39">
        <f>SUM(C183)</f>
        <v>35</v>
      </c>
      <c r="D184" s="39">
        <f t="shared" ref="D184:Q184" si="138">SUM(D183)</f>
        <v>139</v>
      </c>
      <c r="E184" s="39">
        <f t="shared" si="138"/>
        <v>174</v>
      </c>
      <c r="F184" s="39">
        <f t="shared" si="138"/>
        <v>18</v>
      </c>
      <c r="G184" s="39">
        <f t="shared" si="138"/>
        <v>108</v>
      </c>
      <c r="H184" s="39">
        <f t="shared" si="138"/>
        <v>126</v>
      </c>
      <c r="I184" s="39">
        <f t="shared" si="138"/>
        <v>22</v>
      </c>
      <c r="J184" s="39">
        <f t="shared" si="138"/>
        <v>86</v>
      </c>
      <c r="K184" s="39">
        <f t="shared" si="138"/>
        <v>108</v>
      </c>
      <c r="L184" s="39">
        <f t="shared" si="138"/>
        <v>19</v>
      </c>
      <c r="M184" s="39">
        <f t="shared" si="138"/>
        <v>84</v>
      </c>
      <c r="N184" s="39">
        <f t="shared" si="138"/>
        <v>103</v>
      </c>
      <c r="O184" s="39">
        <f t="shared" si="138"/>
        <v>0</v>
      </c>
      <c r="P184" s="39">
        <f t="shared" si="138"/>
        <v>0</v>
      </c>
      <c r="Q184" s="39">
        <f t="shared" si="138"/>
        <v>0</v>
      </c>
      <c r="R184" s="12"/>
      <c r="S184" s="12"/>
      <c r="T184" s="12"/>
    </row>
    <row r="185" spans="1:21">
      <c r="A185" s="7"/>
      <c r="B185" s="19" t="s">
        <v>123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U185" s="2"/>
    </row>
    <row r="186" spans="1:21">
      <c r="A186" s="7"/>
      <c r="B186" s="16" t="s">
        <v>122</v>
      </c>
      <c r="C186" s="38">
        <v>7</v>
      </c>
      <c r="D186" s="38">
        <v>93</v>
      </c>
      <c r="E186" s="38">
        <f>SUM(C186:D186)</f>
        <v>100</v>
      </c>
      <c r="F186" s="38">
        <v>9</v>
      </c>
      <c r="G186" s="38">
        <v>111</v>
      </c>
      <c r="H186" s="38">
        <f>SUM(F186:G186)</f>
        <v>120</v>
      </c>
      <c r="I186" s="38">
        <v>1</v>
      </c>
      <c r="J186" s="38">
        <v>25</v>
      </c>
      <c r="K186" s="38">
        <f>I186+J186</f>
        <v>26</v>
      </c>
      <c r="L186" s="38">
        <v>0</v>
      </c>
      <c r="M186" s="38">
        <v>0</v>
      </c>
      <c r="N186" s="38">
        <f>L186+M186</f>
        <v>0</v>
      </c>
      <c r="O186" s="38">
        <v>0</v>
      </c>
      <c r="P186" s="38">
        <v>0</v>
      </c>
      <c r="Q186" s="38">
        <f>O186+P186</f>
        <v>0</v>
      </c>
      <c r="U186" s="2"/>
    </row>
    <row r="187" spans="1:21" s="13" customFormat="1">
      <c r="A187" s="10"/>
      <c r="B187" s="11" t="s">
        <v>17</v>
      </c>
      <c r="C187" s="39">
        <f t="shared" ref="C187" si="139">SUM(C186)</f>
        <v>7</v>
      </c>
      <c r="D187" s="39">
        <f t="shared" ref="D187:Q187" si="140">SUM(D186)</f>
        <v>93</v>
      </c>
      <c r="E187" s="39">
        <f t="shared" si="140"/>
        <v>100</v>
      </c>
      <c r="F187" s="39">
        <f t="shared" si="140"/>
        <v>9</v>
      </c>
      <c r="G187" s="39">
        <f t="shared" si="140"/>
        <v>111</v>
      </c>
      <c r="H187" s="39">
        <f t="shared" si="140"/>
        <v>120</v>
      </c>
      <c r="I187" s="39">
        <f t="shared" si="140"/>
        <v>1</v>
      </c>
      <c r="J187" s="39">
        <f t="shared" si="140"/>
        <v>25</v>
      </c>
      <c r="K187" s="39">
        <f t="shared" si="140"/>
        <v>26</v>
      </c>
      <c r="L187" s="39">
        <f t="shared" si="140"/>
        <v>0</v>
      </c>
      <c r="M187" s="39">
        <f t="shared" si="140"/>
        <v>0</v>
      </c>
      <c r="N187" s="39">
        <f t="shared" si="140"/>
        <v>0</v>
      </c>
      <c r="O187" s="39">
        <f t="shared" si="140"/>
        <v>0</v>
      </c>
      <c r="P187" s="39">
        <f t="shared" si="140"/>
        <v>0</v>
      </c>
      <c r="Q187" s="39">
        <f t="shared" si="140"/>
        <v>0</v>
      </c>
      <c r="R187" s="12"/>
      <c r="S187" s="12"/>
      <c r="T187" s="12"/>
    </row>
    <row r="188" spans="1:21" s="13" customFormat="1">
      <c r="A188" s="10"/>
      <c r="B188" s="11" t="s">
        <v>124</v>
      </c>
      <c r="C188" s="39">
        <f t="shared" ref="C188" si="141">C158+C166+C171+C181+C187+C184</f>
        <v>424</v>
      </c>
      <c r="D188" s="39">
        <f t="shared" ref="D188" si="142">D158+D166+D171+D181+D187+D184</f>
        <v>1199</v>
      </c>
      <c r="E188" s="39">
        <f t="shared" ref="E188" si="143">E158+E166+E171+E181+E187+E184</f>
        <v>1623</v>
      </c>
      <c r="F188" s="39">
        <f t="shared" ref="F188" si="144">F158+F166+F171+F181+F187+F184</f>
        <v>310</v>
      </c>
      <c r="G188" s="39">
        <f t="shared" ref="G188" si="145">G158+G166+G171+G181+G187+G184</f>
        <v>990</v>
      </c>
      <c r="H188" s="39">
        <f t="shared" ref="H188" si="146">H158+H166+H171+H181+H187+H184</f>
        <v>1300</v>
      </c>
      <c r="I188" s="39">
        <f t="shared" ref="I188" si="147">I158+I166+I171+I181+I187+I184</f>
        <v>270</v>
      </c>
      <c r="J188" s="39">
        <f t="shared" ref="J188" si="148">J158+J166+J171+J181+J187+J184</f>
        <v>778</v>
      </c>
      <c r="K188" s="39">
        <f t="shared" ref="K188" si="149">K158+K166+K171+K181+K187+K184</f>
        <v>1048</v>
      </c>
      <c r="L188" s="39">
        <f t="shared" ref="L188" si="150">L158+L166+L171+L181+L187+L184</f>
        <v>227</v>
      </c>
      <c r="M188" s="39">
        <f t="shared" ref="M188" si="151">M158+M166+M171+M181+M187+M184</f>
        <v>585</v>
      </c>
      <c r="N188" s="39">
        <f t="shared" ref="N188" si="152">N158+N166+N171+N181+N187+N184</f>
        <v>812</v>
      </c>
      <c r="O188" s="39">
        <f t="shared" ref="O188" si="153">O158+O166+O171+O181+O187+O184</f>
        <v>24</v>
      </c>
      <c r="P188" s="39">
        <f t="shared" ref="P188" si="154">P158+P166+P171+P181+P187+P184</f>
        <v>34</v>
      </c>
      <c r="Q188" s="39">
        <f t="shared" ref="Q188" si="155">Q158+Q166+Q171+Q181+Q187+Q184</f>
        <v>58</v>
      </c>
      <c r="R188" s="12"/>
      <c r="S188" s="12"/>
      <c r="T188" s="12"/>
    </row>
    <row r="189" spans="1:21">
      <c r="A189" s="7"/>
      <c r="B189" s="20" t="s">
        <v>41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U189" s="2"/>
    </row>
    <row r="190" spans="1:21">
      <c r="A190" s="7"/>
      <c r="B190" s="14" t="s">
        <v>125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U190" s="2"/>
    </row>
    <row r="191" spans="1:21" hidden="1">
      <c r="A191" s="7"/>
      <c r="B191" s="16" t="s">
        <v>126</v>
      </c>
      <c r="C191" s="38">
        <v>0</v>
      </c>
      <c r="D191" s="38">
        <v>0</v>
      </c>
      <c r="E191" s="38">
        <f t="shared" ref="E191:E202" si="156">SUM(C191:D191)</f>
        <v>0</v>
      </c>
      <c r="F191" s="38">
        <v>0</v>
      </c>
      <c r="G191" s="38">
        <v>0</v>
      </c>
      <c r="H191" s="38">
        <f t="shared" ref="H191:H202" si="157">SUM(F191:G191)</f>
        <v>0</v>
      </c>
      <c r="I191" s="38">
        <v>0</v>
      </c>
      <c r="J191" s="38">
        <v>0</v>
      </c>
      <c r="K191" s="38">
        <f t="shared" ref="K191:K202" si="158">SUM(I191:J191)</f>
        <v>0</v>
      </c>
      <c r="L191" s="38">
        <v>0</v>
      </c>
      <c r="M191" s="38">
        <v>0</v>
      </c>
      <c r="N191" s="38">
        <f t="shared" ref="N191:N202" si="159">SUM(L191:M191)</f>
        <v>0</v>
      </c>
      <c r="O191" s="38">
        <v>0</v>
      </c>
      <c r="P191" s="38">
        <v>0</v>
      </c>
      <c r="Q191" s="38">
        <f t="shared" ref="Q191:Q202" si="160">SUM(O191:P191)</f>
        <v>0</v>
      </c>
      <c r="U191" s="2"/>
    </row>
    <row r="192" spans="1:21" hidden="1">
      <c r="A192" s="7"/>
      <c r="B192" s="15" t="s">
        <v>127</v>
      </c>
      <c r="C192" s="38">
        <v>0</v>
      </c>
      <c r="D192" s="38">
        <v>0</v>
      </c>
      <c r="E192" s="38">
        <f t="shared" si="156"/>
        <v>0</v>
      </c>
      <c r="F192" s="38">
        <v>0</v>
      </c>
      <c r="G192" s="38">
        <v>0</v>
      </c>
      <c r="H192" s="38">
        <f t="shared" si="157"/>
        <v>0</v>
      </c>
      <c r="I192" s="38">
        <v>0</v>
      </c>
      <c r="J192" s="38">
        <v>0</v>
      </c>
      <c r="K192" s="38">
        <f t="shared" si="158"/>
        <v>0</v>
      </c>
      <c r="L192" s="38">
        <v>0</v>
      </c>
      <c r="M192" s="38">
        <v>0</v>
      </c>
      <c r="N192" s="38">
        <f t="shared" si="159"/>
        <v>0</v>
      </c>
      <c r="O192" s="38">
        <v>0</v>
      </c>
      <c r="P192" s="38">
        <v>0</v>
      </c>
      <c r="Q192" s="38">
        <f t="shared" si="160"/>
        <v>0</v>
      </c>
      <c r="U192" s="2"/>
    </row>
    <row r="193" spans="1:21" hidden="1">
      <c r="A193" s="7"/>
      <c r="B193" s="15" t="s">
        <v>128</v>
      </c>
      <c r="C193" s="38">
        <v>0</v>
      </c>
      <c r="D193" s="38">
        <v>0</v>
      </c>
      <c r="E193" s="38">
        <f t="shared" si="156"/>
        <v>0</v>
      </c>
      <c r="F193" s="38">
        <v>0</v>
      </c>
      <c r="G193" s="38">
        <v>0</v>
      </c>
      <c r="H193" s="38">
        <f t="shared" si="157"/>
        <v>0</v>
      </c>
      <c r="I193" s="38">
        <v>0</v>
      </c>
      <c r="J193" s="38">
        <v>0</v>
      </c>
      <c r="K193" s="38">
        <f t="shared" si="158"/>
        <v>0</v>
      </c>
      <c r="L193" s="38">
        <v>0</v>
      </c>
      <c r="M193" s="38">
        <v>0</v>
      </c>
      <c r="N193" s="38">
        <f t="shared" si="159"/>
        <v>0</v>
      </c>
      <c r="O193" s="38">
        <v>0</v>
      </c>
      <c r="P193" s="38">
        <v>0</v>
      </c>
      <c r="Q193" s="38">
        <f t="shared" si="160"/>
        <v>0</v>
      </c>
      <c r="U193" s="2"/>
    </row>
    <row r="194" spans="1:21" hidden="1">
      <c r="A194" s="7"/>
      <c r="B194" s="15" t="s">
        <v>129</v>
      </c>
      <c r="C194" s="38">
        <v>0</v>
      </c>
      <c r="D194" s="38">
        <v>0</v>
      </c>
      <c r="E194" s="38">
        <f t="shared" si="156"/>
        <v>0</v>
      </c>
      <c r="F194" s="38">
        <v>0</v>
      </c>
      <c r="G194" s="38">
        <v>0</v>
      </c>
      <c r="H194" s="38">
        <f t="shared" si="157"/>
        <v>0</v>
      </c>
      <c r="I194" s="38">
        <v>0</v>
      </c>
      <c r="J194" s="38">
        <v>0</v>
      </c>
      <c r="K194" s="38">
        <f t="shared" si="158"/>
        <v>0</v>
      </c>
      <c r="L194" s="38">
        <v>0</v>
      </c>
      <c r="M194" s="38">
        <v>0</v>
      </c>
      <c r="N194" s="38">
        <f t="shared" si="159"/>
        <v>0</v>
      </c>
      <c r="O194" s="38">
        <v>0</v>
      </c>
      <c r="P194" s="38">
        <v>0</v>
      </c>
      <c r="Q194" s="38">
        <f t="shared" si="160"/>
        <v>0</v>
      </c>
      <c r="U194" s="2"/>
    </row>
    <row r="195" spans="1:21">
      <c r="A195" s="7"/>
      <c r="B195" s="16" t="s">
        <v>95</v>
      </c>
      <c r="C195" s="38">
        <v>0</v>
      </c>
      <c r="D195" s="38">
        <v>0</v>
      </c>
      <c r="E195" s="38">
        <f t="shared" si="156"/>
        <v>0</v>
      </c>
      <c r="F195" s="38">
        <v>0</v>
      </c>
      <c r="G195" s="38">
        <v>0</v>
      </c>
      <c r="H195" s="38">
        <f t="shared" si="157"/>
        <v>0</v>
      </c>
      <c r="I195" s="38">
        <v>0</v>
      </c>
      <c r="J195" s="38">
        <v>0</v>
      </c>
      <c r="K195" s="38">
        <f t="shared" si="158"/>
        <v>0</v>
      </c>
      <c r="L195" s="38">
        <v>0</v>
      </c>
      <c r="M195" s="38">
        <v>0</v>
      </c>
      <c r="N195" s="38">
        <f t="shared" si="159"/>
        <v>0</v>
      </c>
      <c r="O195" s="38">
        <v>0</v>
      </c>
      <c r="P195" s="38">
        <v>1</v>
      </c>
      <c r="Q195" s="38">
        <f t="shared" si="160"/>
        <v>1</v>
      </c>
      <c r="U195" s="2"/>
    </row>
    <row r="196" spans="1:21" hidden="1">
      <c r="A196" s="7"/>
      <c r="B196" s="15" t="s">
        <v>130</v>
      </c>
      <c r="C196" s="38"/>
      <c r="D196" s="38"/>
      <c r="E196" s="38">
        <f t="shared" si="156"/>
        <v>0</v>
      </c>
      <c r="F196" s="38"/>
      <c r="G196" s="38"/>
      <c r="H196" s="38">
        <f t="shared" si="157"/>
        <v>0</v>
      </c>
      <c r="I196" s="38">
        <v>0</v>
      </c>
      <c r="J196" s="38">
        <v>0</v>
      </c>
      <c r="K196" s="38">
        <f t="shared" si="158"/>
        <v>0</v>
      </c>
      <c r="L196" s="38">
        <v>0</v>
      </c>
      <c r="M196" s="38">
        <v>0</v>
      </c>
      <c r="N196" s="38">
        <f t="shared" si="159"/>
        <v>0</v>
      </c>
      <c r="O196" s="38"/>
      <c r="P196" s="38"/>
      <c r="Q196" s="38">
        <f t="shared" si="160"/>
        <v>0</v>
      </c>
      <c r="U196" s="2"/>
    </row>
    <row r="197" spans="1:21">
      <c r="A197" s="7"/>
      <c r="B197" s="16" t="s">
        <v>96</v>
      </c>
      <c r="C197" s="38">
        <v>0</v>
      </c>
      <c r="D197" s="38">
        <v>0</v>
      </c>
      <c r="E197" s="38">
        <f t="shared" si="156"/>
        <v>0</v>
      </c>
      <c r="F197" s="38">
        <v>0</v>
      </c>
      <c r="G197" s="38">
        <v>0</v>
      </c>
      <c r="H197" s="38">
        <f t="shared" si="157"/>
        <v>0</v>
      </c>
      <c r="I197" s="38">
        <v>0</v>
      </c>
      <c r="J197" s="38">
        <v>0</v>
      </c>
      <c r="K197" s="38">
        <f t="shared" si="158"/>
        <v>0</v>
      </c>
      <c r="L197" s="38">
        <v>0</v>
      </c>
      <c r="M197" s="38">
        <v>0</v>
      </c>
      <c r="N197" s="38">
        <f t="shared" si="159"/>
        <v>0</v>
      </c>
      <c r="O197" s="38">
        <v>0</v>
      </c>
      <c r="P197" s="38">
        <v>0</v>
      </c>
      <c r="Q197" s="38">
        <f t="shared" si="160"/>
        <v>0</v>
      </c>
      <c r="U197" s="2"/>
    </row>
    <row r="198" spans="1:21">
      <c r="A198" s="7"/>
      <c r="B198" s="16" t="s">
        <v>98</v>
      </c>
      <c r="C198" s="38">
        <v>20</v>
      </c>
      <c r="D198" s="38">
        <v>38</v>
      </c>
      <c r="E198" s="38">
        <f t="shared" si="156"/>
        <v>58</v>
      </c>
      <c r="F198" s="38">
        <v>19</v>
      </c>
      <c r="G198" s="38">
        <v>49</v>
      </c>
      <c r="H198" s="38">
        <f t="shared" si="157"/>
        <v>68</v>
      </c>
      <c r="I198" s="38">
        <v>0</v>
      </c>
      <c r="J198" s="38">
        <v>0</v>
      </c>
      <c r="K198" s="38">
        <f t="shared" si="158"/>
        <v>0</v>
      </c>
      <c r="L198" s="38">
        <v>0</v>
      </c>
      <c r="M198" s="38">
        <v>0</v>
      </c>
      <c r="N198" s="38">
        <f t="shared" si="159"/>
        <v>0</v>
      </c>
      <c r="O198" s="38">
        <v>0</v>
      </c>
      <c r="P198" s="38">
        <v>2</v>
      </c>
      <c r="Q198" s="38">
        <f t="shared" si="160"/>
        <v>2</v>
      </c>
      <c r="U198" s="2"/>
    </row>
    <row r="199" spans="1:21">
      <c r="A199" s="7"/>
      <c r="B199" s="16" t="s">
        <v>99</v>
      </c>
      <c r="C199" s="38">
        <v>0</v>
      </c>
      <c r="D199" s="38">
        <v>0</v>
      </c>
      <c r="E199" s="38">
        <f t="shared" si="156"/>
        <v>0</v>
      </c>
      <c r="F199" s="38">
        <v>0</v>
      </c>
      <c r="G199" s="38">
        <v>0</v>
      </c>
      <c r="H199" s="38">
        <f t="shared" si="157"/>
        <v>0</v>
      </c>
      <c r="I199" s="38">
        <v>0</v>
      </c>
      <c r="J199" s="38">
        <v>0</v>
      </c>
      <c r="K199" s="38">
        <f t="shared" si="158"/>
        <v>0</v>
      </c>
      <c r="L199" s="38">
        <v>0</v>
      </c>
      <c r="M199" s="38">
        <v>0</v>
      </c>
      <c r="N199" s="38">
        <f t="shared" si="159"/>
        <v>0</v>
      </c>
      <c r="O199" s="38">
        <v>0</v>
      </c>
      <c r="P199" s="38">
        <v>1</v>
      </c>
      <c r="Q199" s="38">
        <f t="shared" si="160"/>
        <v>1</v>
      </c>
      <c r="U199" s="2"/>
    </row>
    <row r="200" spans="1:21">
      <c r="A200" s="7"/>
      <c r="B200" s="16" t="s">
        <v>102</v>
      </c>
      <c r="C200" s="38">
        <v>0</v>
      </c>
      <c r="D200" s="38">
        <v>0</v>
      </c>
      <c r="E200" s="38">
        <f t="shared" si="156"/>
        <v>0</v>
      </c>
      <c r="F200" s="38">
        <v>0</v>
      </c>
      <c r="G200" s="38">
        <v>0</v>
      </c>
      <c r="H200" s="38">
        <f t="shared" si="157"/>
        <v>0</v>
      </c>
      <c r="I200" s="38">
        <v>0</v>
      </c>
      <c r="J200" s="38">
        <v>0</v>
      </c>
      <c r="K200" s="38">
        <f t="shared" si="158"/>
        <v>0</v>
      </c>
      <c r="L200" s="38">
        <v>0</v>
      </c>
      <c r="M200" s="38">
        <v>0</v>
      </c>
      <c r="N200" s="38">
        <f t="shared" si="159"/>
        <v>0</v>
      </c>
      <c r="O200" s="38">
        <v>0</v>
      </c>
      <c r="P200" s="38">
        <v>0</v>
      </c>
      <c r="Q200" s="38">
        <f t="shared" si="160"/>
        <v>0</v>
      </c>
      <c r="U200" s="2"/>
    </row>
    <row r="201" spans="1:21">
      <c r="A201" s="7"/>
      <c r="B201" s="16" t="s">
        <v>103</v>
      </c>
      <c r="C201" s="38">
        <v>0</v>
      </c>
      <c r="D201" s="38">
        <v>0</v>
      </c>
      <c r="E201" s="38">
        <f t="shared" si="156"/>
        <v>0</v>
      </c>
      <c r="F201" s="38">
        <v>0</v>
      </c>
      <c r="G201" s="38">
        <v>0</v>
      </c>
      <c r="H201" s="38">
        <f t="shared" si="157"/>
        <v>0</v>
      </c>
      <c r="I201" s="38">
        <v>0</v>
      </c>
      <c r="J201" s="38">
        <v>0</v>
      </c>
      <c r="K201" s="38">
        <f t="shared" si="158"/>
        <v>0</v>
      </c>
      <c r="L201" s="38">
        <v>0</v>
      </c>
      <c r="M201" s="38">
        <v>0</v>
      </c>
      <c r="N201" s="38">
        <f t="shared" si="159"/>
        <v>0</v>
      </c>
      <c r="O201" s="38">
        <v>0</v>
      </c>
      <c r="P201" s="38">
        <v>0</v>
      </c>
      <c r="Q201" s="38">
        <f t="shared" si="160"/>
        <v>0</v>
      </c>
      <c r="U201" s="2"/>
    </row>
    <row r="202" spans="1:21">
      <c r="A202" s="7"/>
      <c r="B202" s="16" t="s">
        <v>104</v>
      </c>
      <c r="C202" s="38">
        <v>0</v>
      </c>
      <c r="D202" s="38">
        <v>0</v>
      </c>
      <c r="E202" s="38">
        <f t="shared" si="156"/>
        <v>0</v>
      </c>
      <c r="F202" s="38">
        <v>0</v>
      </c>
      <c r="G202" s="38">
        <v>0</v>
      </c>
      <c r="H202" s="38">
        <f t="shared" si="157"/>
        <v>0</v>
      </c>
      <c r="I202" s="38">
        <v>0</v>
      </c>
      <c r="J202" s="38">
        <v>0</v>
      </c>
      <c r="K202" s="38">
        <f t="shared" si="158"/>
        <v>0</v>
      </c>
      <c r="L202" s="38">
        <v>0</v>
      </c>
      <c r="M202" s="38">
        <v>0</v>
      </c>
      <c r="N202" s="38">
        <f t="shared" si="159"/>
        <v>0</v>
      </c>
      <c r="O202" s="38">
        <v>1</v>
      </c>
      <c r="P202" s="38">
        <v>1</v>
      </c>
      <c r="Q202" s="38">
        <f t="shared" si="160"/>
        <v>2</v>
      </c>
      <c r="U202" s="2"/>
    </row>
    <row r="203" spans="1:21" s="13" customFormat="1">
      <c r="A203" s="10"/>
      <c r="B203" s="11" t="s">
        <v>17</v>
      </c>
      <c r="C203" s="39">
        <f t="shared" ref="C203" si="161">SUM(C195:C202)</f>
        <v>20</v>
      </c>
      <c r="D203" s="39">
        <f t="shared" ref="D203" si="162">SUM(D195:D202)</f>
        <v>38</v>
      </c>
      <c r="E203" s="39">
        <f t="shared" ref="E203" si="163">SUM(E195:E202)</f>
        <v>58</v>
      </c>
      <c r="F203" s="39">
        <f t="shared" ref="F203" si="164">SUM(F195:F202)</f>
        <v>19</v>
      </c>
      <c r="G203" s="39">
        <f t="shared" ref="G203" si="165">SUM(G195:G202)</f>
        <v>49</v>
      </c>
      <c r="H203" s="39">
        <f t="shared" ref="H203" si="166">SUM(H195:H202)</f>
        <v>68</v>
      </c>
      <c r="I203" s="39">
        <f t="shared" ref="I203" si="167">SUM(I195:I202)</f>
        <v>0</v>
      </c>
      <c r="J203" s="39">
        <f t="shared" ref="J203" si="168">SUM(J195:J202)</f>
        <v>0</v>
      </c>
      <c r="K203" s="39">
        <f t="shared" ref="K203" si="169">SUM(K195:K202)</f>
        <v>0</v>
      </c>
      <c r="L203" s="39">
        <f t="shared" ref="L203" si="170">SUM(L195:L202)</f>
        <v>0</v>
      </c>
      <c r="M203" s="39">
        <f t="shared" ref="M203" si="171">SUM(M195:M202)</f>
        <v>0</v>
      </c>
      <c r="N203" s="39">
        <f t="shared" ref="N203" si="172">SUM(N195:N202)</f>
        <v>0</v>
      </c>
      <c r="O203" s="39">
        <f t="shared" ref="O203" si="173">SUM(O195:O202)</f>
        <v>1</v>
      </c>
      <c r="P203" s="39">
        <f t="shared" ref="P203" si="174">SUM(P195:P202)</f>
        <v>5</v>
      </c>
      <c r="Q203" s="39">
        <f t="shared" ref="Q203" si="175">SUM(Q195:Q202)</f>
        <v>6</v>
      </c>
      <c r="R203" s="12"/>
      <c r="S203" s="12"/>
      <c r="T203" s="12"/>
    </row>
    <row r="204" spans="1:21">
      <c r="A204" s="7"/>
      <c r="B204" s="14" t="s">
        <v>131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U204" s="2"/>
    </row>
    <row r="205" spans="1:21">
      <c r="A205" s="7"/>
      <c r="B205" s="8" t="s">
        <v>96</v>
      </c>
      <c r="C205" s="38">
        <v>6</v>
      </c>
      <c r="D205" s="38">
        <v>29</v>
      </c>
      <c r="E205" s="38">
        <f t="shared" ref="E205:E211" si="176">SUM(C205:D205)</f>
        <v>35</v>
      </c>
      <c r="F205" s="38">
        <v>6</v>
      </c>
      <c r="G205" s="38">
        <v>19</v>
      </c>
      <c r="H205" s="38">
        <f t="shared" ref="H205:H211" si="177">SUM(F205:G205)</f>
        <v>25</v>
      </c>
      <c r="I205" s="38">
        <v>2</v>
      </c>
      <c r="J205" s="38">
        <v>20</v>
      </c>
      <c r="K205" s="38">
        <f t="shared" ref="K205:K211" si="178">SUM(I205:J205)</f>
        <v>22</v>
      </c>
      <c r="L205" s="38">
        <v>1</v>
      </c>
      <c r="M205" s="38">
        <v>1</v>
      </c>
      <c r="N205" s="38">
        <f t="shared" ref="N205:N211" si="179">SUM(L205:M205)</f>
        <v>2</v>
      </c>
      <c r="O205" s="38">
        <v>0</v>
      </c>
      <c r="P205" s="38">
        <v>0</v>
      </c>
      <c r="Q205" s="38">
        <f t="shared" ref="Q205:Q211" si="180">SUM(O205:P205)</f>
        <v>0</v>
      </c>
      <c r="U205" s="2"/>
    </row>
    <row r="206" spans="1:21" hidden="1">
      <c r="A206" s="7"/>
      <c r="B206" s="8" t="s">
        <v>126</v>
      </c>
      <c r="C206" s="38"/>
      <c r="D206" s="38"/>
      <c r="E206" s="38">
        <f t="shared" si="176"/>
        <v>0</v>
      </c>
      <c r="F206" s="38"/>
      <c r="G206" s="38"/>
      <c r="H206" s="38">
        <f t="shared" si="177"/>
        <v>0</v>
      </c>
      <c r="I206" s="38"/>
      <c r="J206" s="38"/>
      <c r="K206" s="38">
        <f t="shared" si="178"/>
        <v>0</v>
      </c>
      <c r="L206" s="38"/>
      <c r="M206" s="38"/>
      <c r="N206" s="38">
        <f t="shared" si="179"/>
        <v>0</v>
      </c>
      <c r="O206" s="38">
        <v>0</v>
      </c>
      <c r="P206" s="38">
        <v>0</v>
      </c>
      <c r="Q206" s="38">
        <f t="shared" si="180"/>
        <v>0</v>
      </c>
      <c r="U206" s="2"/>
    </row>
    <row r="207" spans="1:21">
      <c r="A207" s="7"/>
      <c r="B207" s="15" t="s">
        <v>106</v>
      </c>
      <c r="C207" s="38">
        <v>2</v>
      </c>
      <c r="D207" s="38">
        <v>13</v>
      </c>
      <c r="E207" s="38">
        <f t="shared" si="176"/>
        <v>15</v>
      </c>
      <c r="F207" s="38">
        <v>2</v>
      </c>
      <c r="G207" s="38">
        <v>7</v>
      </c>
      <c r="H207" s="38">
        <f t="shared" si="177"/>
        <v>9</v>
      </c>
      <c r="I207" s="38">
        <v>1</v>
      </c>
      <c r="J207" s="38">
        <v>3</v>
      </c>
      <c r="K207" s="38">
        <f t="shared" si="178"/>
        <v>4</v>
      </c>
      <c r="L207" s="38">
        <v>0</v>
      </c>
      <c r="M207" s="38">
        <v>0</v>
      </c>
      <c r="N207" s="38">
        <f t="shared" si="179"/>
        <v>0</v>
      </c>
      <c r="O207" s="38">
        <v>0</v>
      </c>
      <c r="P207" s="38">
        <v>0</v>
      </c>
      <c r="Q207" s="38">
        <f t="shared" si="180"/>
        <v>0</v>
      </c>
      <c r="U207" s="2"/>
    </row>
    <row r="208" spans="1:21">
      <c r="A208" s="7"/>
      <c r="B208" s="15" t="s">
        <v>107</v>
      </c>
      <c r="C208" s="38">
        <v>17</v>
      </c>
      <c r="D208" s="38">
        <v>2</v>
      </c>
      <c r="E208" s="38">
        <f t="shared" si="176"/>
        <v>19</v>
      </c>
      <c r="F208" s="38">
        <v>15</v>
      </c>
      <c r="G208" s="38">
        <v>3</v>
      </c>
      <c r="H208" s="38">
        <f t="shared" si="177"/>
        <v>18</v>
      </c>
      <c r="I208" s="38">
        <v>9</v>
      </c>
      <c r="J208" s="38">
        <v>2</v>
      </c>
      <c r="K208" s="38">
        <f t="shared" si="178"/>
        <v>11</v>
      </c>
      <c r="L208" s="38">
        <v>0</v>
      </c>
      <c r="M208" s="38">
        <v>0</v>
      </c>
      <c r="N208" s="38">
        <f t="shared" si="179"/>
        <v>0</v>
      </c>
      <c r="O208" s="38">
        <v>0</v>
      </c>
      <c r="P208" s="38">
        <v>0</v>
      </c>
      <c r="Q208" s="38">
        <f t="shared" si="180"/>
        <v>0</v>
      </c>
      <c r="U208" s="2"/>
    </row>
    <row r="209" spans="1:21">
      <c r="A209" s="7"/>
      <c r="B209" s="8" t="s">
        <v>98</v>
      </c>
      <c r="C209" s="38">
        <v>3</v>
      </c>
      <c r="D209" s="38">
        <v>15</v>
      </c>
      <c r="E209" s="38">
        <f t="shared" si="176"/>
        <v>18</v>
      </c>
      <c r="F209" s="38">
        <v>3</v>
      </c>
      <c r="G209" s="38">
        <v>21</v>
      </c>
      <c r="H209" s="38">
        <f t="shared" si="177"/>
        <v>24</v>
      </c>
      <c r="I209" s="38">
        <v>1</v>
      </c>
      <c r="J209" s="38">
        <v>5</v>
      </c>
      <c r="K209" s="38">
        <f t="shared" si="178"/>
        <v>6</v>
      </c>
      <c r="L209" s="38">
        <v>0</v>
      </c>
      <c r="M209" s="38">
        <v>2</v>
      </c>
      <c r="N209" s="38">
        <f t="shared" si="179"/>
        <v>2</v>
      </c>
      <c r="O209" s="38">
        <v>0</v>
      </c>
      <c r="P209" s="38">
        <v>0</v>
      </c>
      <c r="Q209" s="38">
        <f t="shared" si="180"/>
        <v>0</v>
      </c>
      <c r="U209" s="2"/>
    </row>
    <row r="210" spans="1:21" hidden="1">
      <c r="A210" s="7"/>
      <c r="B210" s="15" t="s">
        <v>94</v>
      </c>
      <c r="C210" s="38"/>
      <c r="D210" s="38"/>
      <c r="E210" s="38">
        <f t="shared" si="176"/>
        <v>0</v>
      </c>
      <c r="F210" s="38"/>
      <c r="G210" s="38"/>
      <c r="H210" s="38">
        <f t="shared" si="177"/>
        <v>0</v>
      </c>
      <c r="I210" s="38"/>
      <c r="J210" s="38"/>
      <c r="K210" s="38">
        <f t="shared" si="178"/>
        <v>0</v>
      </c>
      <c r="L210" s="38"/>
      <c r="M210" s="38"/>
      <c r="N210" s="38">
        <f t="shared" si="179"/>
        <v>0</v>
      </c>
      <c r="O210" s="38">
        <v>0</v>
      </c>
      <c r="P210" s="38">
        <v>0</v>
      </c>
      <c r="Q210" s="38">
        <f t="shared" si="180"/>
        <v>0</v>
      </c>
      <c r="U210" s="2"/>
    </row>
    <row r="211" spans="1:21">
      <c r="A211" s="7"/>
      <c r="B211" s="15" t="s">
        <v>101</v>
      </c>
      <c r="C211" s="38">
        <v>9</v>
      </c>
      <c r="D211" s="38">
        <v>23</v>
      </c>
      <c r="E211" s="38">
        <f t="shared" si="176"/>
        <v>32</v>
      </c>
      <c r="F211" s="38">
        <v>11</v>
      </c>
      <c r="G211" s="38">
        <v>25</v>
      </c>
      <c r="H211" s="38">
        <f t="shared" si="177"/>
        <v>36</v>
      </c>
      <c r="I211" s="38">
        <v>7</v>
      </c>
      <c r="J211" s="38">
        <v>9</v>
      </c>
      <c r="K211" s="38">
        <f t="shared" si="178"/>
        <v>16</v>
      </c>
      <c r="L211" s="38">
        <v>0</v>
      </c>
      <c r="M211" s="38">
        <v>0</v>
      </c>
      <c r="N211" s="38">
        <f t="shared" si="179"/>
        <v>0</v>
      </c>
      <c r="O211" s="38">
        <v>0</v>
      </c>
      <c r="P211" s="38">
        <v>0</v>
      </c>
      <c r="Q211" s="38">
        <f t="shared" si="180"/>
        <v>0</v>
      </c>
      <c r="U211" s="2"/>
    </row>
    <row r="212" spans="1:21" s="13" customFormat="1">
      <c r="A212" s="10"/>
      <c r="B212" s="11" t="s">
        <v>17</v>
      </c>
      <c r="C212" s="39">
        <f t="shared" ref="C212" si="181">SUM(C205:C211)</f>
        <v>37</v>
      </c>
      <c r="D212" s="39">
        <f t="shared" ref="D212" si="182">SUM(D205:D211)</f>
        <v>82</v>
      </c>
      <c r="E212" s="39">
        <f t="shared" ref="E212" si="183">SUM(E205:E211)</f>
        <v>119</v>
      </c>
      <c r="F212" s="39">
        <f t="shared" ref="F212" si="184">SUM(F205:F211)</f>
        <v>37</v>
      </c>
      <c r="G212" s="39">
        <f t="shared" ref="G212" si="185">SUM(G205:G211)</f>
        <v>75</v>
      </c>
      <c r="H212" s="39">
        <f t="shared" ref="H212" si="186">SUM(H205:H211)</f>
        <v>112</v>
      </c>
      <c r="I212" s="39">
        <f t="shared" ref="I212" si="187">SUM(I205:I211)</f>
        <v>20</v>
      </c>
      <c r="J212" s="39">
        <f t="shared" ref="J212" si="188">SUM(J205:J211)</f>
        <v>39</v>
      </c>
      <c r="K212" s="39">
        <f t="shared" ref="K212" si="189">SUM(K205:K211)</f>
        <v>59</v>
      </c>
      <c r="L212" s="39">
        <f t="shared" ref="L212" si="190">SUM(L205:L211)</f>
        <v>1</v>
      </c>
      <c r="M212" s="39">
        <f t="shared" ref="M212" si="191">SUM(M205:M211)</f>
        <v>3</v>
      </c>
      <c r="N212" s="39">
        <f t="shared" ref="N212" si="192">SUM(N205:N211)</f>
        <v>4</v>
      </c>
      <c r="O212" s="39">
        <f t="shared" ref="O212" si="193">SUM(O205:O211)</f>
        <v>0</v>
      </c>
      <c r="P212" s="39">
        <f t="shared" ref="P212" si="194">SUM(P205:P211)</f>
        <v>0</v>
      </c>
      <c r="Q212" s="39">
        <f t="shared" ref="Q212" si="195">SUM(Q205:Q211)</f>
        <v>0</v>
      </c>
      <c r="R212" s="12"/>
      <c r="S212" s="12"/>
      <c r="T212" s="12"/>
    </row>
    <row r="213" spans="1:21" s="13" customFormat="1" hidden="1">
      <c r="A213" s="10"/>
      <c r="B213" s="14" t="s">
        <v>132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12"/>
      <c r="S213" s="12"/>
      <c r="T213" s="12"/>
    </row>
    <row r="214" spans="1:21" s="13" customFormat="1" hidden="1">
      <c r="A214" s="10"/>
      <c r="B214" s="14" t="s">
        <v>109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12"/>
      <c r="S214" s="12"/>
      <c r="T214" s="12"/>
    </row>
    <row r="215" spans="1:21" s="13" customFormat="1" hidden="1">
      <c r="A215" s="10"/>
      <c r="B215" s="11" t="s">
        <v>17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12"/>
      <c r="S215" s="12"/>
      <c r="T215" s="12"/>
    </row>
    <row r="216" spans="1:21" s="13" customFormat="1">
      <c r="A216" s="10"/>
      <c r="B216" s="11" t="s">
        <v>133</v>
      </c>
      <c r="C216" s="39">
        <f t="shared" ref="C216" si="196">C203+C212</f>
        <v>57</v>
      </c>
      <c r="D216" s="39">
        <f t="shared" ref="D216:Q216" si="197">D203+D212</f>
        <v>120</v>
      </c>
      <c r="E216" s="39">
        <f t="shared" si="197"/>
        <v>177</v>
      </c>
      <c r="F216" s="39">
        <f t="shared" si="197"/>
        <v>56</v>
      </c>
      <c r="G216" s="39">
        <f t="shared" si="197"/>
        <v>124</v>
      </c>
      <c r="H216" s="39">
        <f t="shared" si="197"/>
        <v>180</v>
      </c>
      <c r="I216" s="39">
        <f t="shared" si="197"/>
        <v>20</v>
      </c>
      <c r="J216" s="39">
        <f t="shared" si="197"/>
        <v>39</v>
      </c>
      <c r="K216" s="39">
        <f t="shared" si="197"/>
        <v>59</v>
      </c>
      <c r="L216" s="39">
        <f t="shared" si="197"/>
        <v>1</v>
      </c>
      <c r="M216" s="39">
        <f t="shared" si="197"/>
        <v>3</v>
      </c>
      <c r="N216" s="39">
        <f t="shared" si="197"/>
        <v>4</v>
      </c>
      <c r="O216" s="39">
        <f t="shared" si="197"/>
        <v>1</v>
      </c>
      <c r="P216" s="39">
        <f t="shared" si="197"/>
        <v>5</v>
      </c>
      <c r="Q216" s="39">
        <f t="shared" si="197"/>
        <v>6</v>
      </c>
      <c r="R216" s="12"/>
      <c r="S216" s="12"/>
      <c r="T216" s="12"/>
    </row>
    <row r="217" spans="1:21" s="13" customFormat="1">
      <c r="A217" s="10"/>
      <c r="B217" s="11" t="s">
        <v>19</v>
      </c>
      <c r="C217" s="39">
        <f t="shared" ref="C217" si="198">C188+C216</f>
        <v>481</v>
      </c>
      <c r="D217" s="39">
        <f t="shared" ref="D217" si="199">D188+D216</f>
        <v>1319</v>
      </c>
      <c r="E217" s="39">
        <f t="shared" ref="E217" si="200">E188+E216</f>
        <v>1800</v>
      </c>
      <c r="F217" s="39">
        <f t="shared" ref="F217" si="201">F188+F216</f>
        <v>366</v>
      </c>
      <c r="G217" s="39">
        <f t="shared" ref="G217" si="202">G188+G216</f>
        <v>1114</v>
      </c>
      <c r="H217" s="39">
        <f t="shared" ref="H217" si="203">H188+H216</f>
        <v>1480</v>
      </c>
      <c r="I217" s="39">
        <f t="shared" ref="I217" si="204">I188+I216</f>
        <v>290</v>
      </c>
      <c r="J217" s="39">
        <f t="shared" ref="J217" si="205">J188+J216</f>
        <v>817</v>
      </c>
      <c r="K217" s="39">
        <f t="shared" ref="K217" si="206">K188+K216</f>
        <v>1107</v>
      </c>
      <c r="L217" s="39">
        <f t="shared" ref="L217" si="207">L188+L216</f>
        <v>228</v>
      </c>
      <c r="M217" s="39">
        <f t="shared" ref="M217" si="208">M188+M216</f>
        <v>588</v>
      </c>
      <c r="N217" s="39">
        <f t="shared" ref="N217" si="209">N188+N216</f>
        <v>816</v>
      </c>
      <c r="O217" s="39">
        <f t="shared" ref="O217" si="210">O188+O216</f>
        <v>25</v>
      </c>
      <c r="P217" s="39">
        <f t="shared" ref="P217" si="211">P188+P216</f>
        <v>39</v>
      </c>
      <c r="Q217" s="39">
        <f t="shared" ref="Q217" si="212">Q188+Q216</f>
        <v>64</v>
      </c>
      <c r="R217" s="12"/>
      <c r="S217" s="12"/>
      <c r="T217" s="12"/>
    </row>
    <row r="218" spans="1:21">
      <c r="A218" s="10" t="s">
        <v>134</v>
      </c>
      <c r="B218" s="14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U218" s="2"/>
    </row>
    <row r="219" spans="1:21">
      <c r="A219" s="10"/>
      <c r="B219" s="21" t="s">
        <v>11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U219" s="2"/>
    </row>
    <row r="220" spans="1:21">
      <c r="A220" s="7"/>
      <c r="B220" s="14" t="s">
        <v>135</v>
      </c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U220" s="2"/>
    </row>
    <row r="221" spans="1:21">
      <c r="A221" s="7"/>
      <c r="B221" s="8" t="s">
        <v>136</v>
      </c>
      <c r="C221" s="38">
        <v>11</v>
      </c>
      <c r="D221" s="38">
        <v>20</v>
      </c>
      <c r="E221" s="38">
        <f t="shared" ref="E221:E230" si="213">SUM(C221:D221)</f>
        <v>31</v>
      </c>
      <c r="F221" s="38">
        <v>9</v>
      </c>
      <c r="G221" s="38">
        <v>29</v>
      </c>
      <c r="H221" s="38">
        <f t="shared" ref="H221:H230" si="214">SUM(F221:G221)</f>
        <v>38</v>
      </c>
      <c r="I221" s="38">
        <v>17</v>
      </c>
      <c r="J221" s="38">
        <v>28</v>
      </c>
      <c r="K221" s="38">
        <f t="shared" ref="K221:K230" si="215">SUM(I221:J221)</f>
        <v>45</v>
      </c>
      <c r="L221" s="38">
        <v>10</v>
      </c>
      <c r="M221" s="38">
        <v>24</v>
      </c>
      <c r="N221" s="38">
        <f t="shared" ref="N221:N230" si="216">SUM(L221:M221)</f>
        <v>34</v>
      </c>
      <c r="O221" s="38">
        <v>2</v>
      </c>
      <c r="P221" s="38">
        <v>0</v>
      </c>
      <c r="Q221" s="38">
        <f t="shared" ref="Q221:Q230" si="217">SUM(O221:P221)</f>
        <v>2</v>
      </c>
      <c r="U221" s="2"/>
    </row>
    <row r="222" spans="1:21">
      <c r="A222" s="7"/>
      <c r="B222" s="8" t="s">
        <v>137</v>
      </c>
      <c r="C222" s="38">
        <v>0</v>
      </c>
      <c r="D222" s="38">
        <v>0</v>
      </c>
      <c r="E222" s="38">
        <f t="shared" si="213"/>
        <v>0</v>
      </c>
      <c r="F222" s="38">
        <v>0</v>
      </c>
      <c r="G222" s="38">
        <v>0</v>
      </c>
      <c r="H222" s="38">
        <f t="shared" si="214"/>
        <v>0</v>
      </c>
      <c r="I222" s="38">
        <v>0</v>
      </c>
      <c r="J222" s="38">
        <v>0</v>
      </c>
      <c r="K222" s="38">
        <f t="shared" si="215"/>
        <v>0</v>
      </c>
      <c r="L222" s="38">
        <v>0</v>
      </c>
      <c r="M222" s="38">
        <v>0</v>
      </c>
      <c r="N222" s="38">
        <f t="shared" si="216"/>
        <v>0</v>
      </c>
      <c r="O222" s="38">
        <v>0</v>
      </c>
      <c r="P222" s="38">
        <v>0</v>
      </c>
      <c r="Q222" s="38">
        <f t="shared" si="217"/>
        <v>0</v>
      </c>
      <c r="U222" s="2"/>
    </row>
    <row r="223" spans="1:21">
      <c r="A223" s="7"/>
      <c r="B223" s="8" t="s">
        <v>138</v>
      </c>
      <c r="C223" s="38">
        <v>0</v>
      </c>
      <c r="D223" s="38">
        <v>0</v>
      </c>
      <c r="E223" s="38">
        <f t="shared" si="213"/>
        <v>0</v>
      </c>
      <c r="F223" s="38">
        <v>0</v>
      </c>
      <c r="G223" s="38">
        <v>0</v>
      </c>
      <c r="H223" s="38">
        <f t="shared" si="214"/>
        <v>0</v>
      </c>
      <c r="I223" s="38">
        <v>0</v>
      </c>
      <c r="J223" s="38">
        <v>0</v>
      </c>
      <c r="K223" s="38">
        <f t="shared" si="215"/>
        <v>0</v>
      </c>
      <c r="L223" s="38">
        <v>0</v>
      </c>
      <c r="M223" s="38">
        <v>0</v>
      </c>
      <c r="N223" s="38">
        <f t="shared" si="216"/>
        <v>0</v>
      </c>
      <c r="O223" s="38">
        <v>0</v>
      </c>
      <c r="P223" s="38">
        <v>0</v>
      </c>
      <c r="Q223" s="38">
        <f t="shared" si="217"/>
        <v>0</v>
      </c>
      <c r="U223" s="2"/>
    </row>
    <row r="224" spans="1:21">
      <c r="A224" s="7"/>
      <c r="B224" s="8" t="s">
        <v>139</v>
      </c>
      <c r="C224" s="38">
        <v>0</v>
      </c>
      <c r="D224" s="38">
        <v>0</v>
      </c>
      <c r="E224" s="38">
        <f t="shared" si="213"/>
        <v>0</v>
      </c>
      <c r="F224" s="38">
        <v>0</v>
      </c>
      <c r="G224" s="38">
        <v>0</v>
      </c>
      <c r="H224" s="38">
        <f t="shared" si="214"/>
        <v>0</v>
      </c>
      <c r="I224" s="38">
        <v>0</v>
      </c>
      <c r="J224" s="38">
        <v>0</v>
      </c>
      <c r="K224" s="38">
        <f t="shared" si="215"/>
        <v>0</v>
      </c>
      <c r="L224" s="38">
        <v>0</v>
      </c>
      <c r="M224" s="38">
        <v>0</v>
      </c>
      <c r="N224" s="38">
        <f t="shared" si="216"/>
        <v>0</v>
      </c>
      <c r="O224" s="38">
        <v>0</v>
      </c>
      <c r="P224" s="38">
        <v>0</v>
      </c>
      <c r="Q224" s="38">
        <f t="shared" si="217"/>
        <v>0</v>
      </c>
      <c r="U224" s="2"/>
    </row>
    <row r="225" spans="1:21">
      <c r="A225" s="7"/>
      <c r="B225" s="15" t="s">
        <v>140</v>
      </c>
      <c r="C225" s="38">
        <v>11</v>
      </c>
      <c r="D225" s="38">
        <v>36</v>
      </c>
      <c r="E225" s="38">
        <f t="shared" si="213"/>
        <v>47</v>
      </c>
      <c r="F225" s="38">
        <v>11</v>
      </c>
      <c r="G225" s="38">
        <v>30</v>
      </c>
      <c r="H225" s="38">
        <f t="shared" si="214"/>
        <v>41</v>
      </c>
      <c r="I225" s="38">
        <v>1</v>
      </c>
      <c r="J225" s="38">
        <v>20</v>
      </c>
      <c r="K225" s="38">
        <f t="shared" si="215"/>
        <v>21</v>
      </c>
      <c r="L225" s="38">
        <v>4</v>
      </c>
      <c r="M225" s="38">
        <v>33</v>
      </c>
      <c r="N225" s="38">
        <f t="shared" si="216"/>
        <v>37</v>
      </c>
      <c r="O225" s="38">
        <v>1</v>
      </c>
      <c r="P225" s="38">
        <v>6</v>
      </c>
      <c r="Q225" s="38">
        <f t="shared" si="217"/>
        <v>7</v>
      </c>
      <c r="U225" s="2"/>
    </row>
    <row r="226" spans="1:21">
      <c r="A226" s="7"/>
      <c r="B226" s="8" t="s">
        <v>141</v>
      </c>
      <c r="C226" s="38">
        <v>0</v>
      </c>
      <c r="D226" s="38">
        <v>0</v>
      </c>
      <c r="E226" s="38">
        <f t="shared" si="213"/>
        <v>0</v>
      </c>
      <c r="F226" s="38">
        <v>0</v>
      </c>
      <c r="G226" s="38">
        <v>0</v>
      </c>
      <c r="H226" s="38">
        <f t="shared" si="214"/>
        <v>0</v>
      </c>
      <c r="I226" s="38">
        <v>0</v>
      </c>
      <c r="J226" s="38">
        <v>0</v>
      </c>
      <c r="K226" s="38">
        <f t="shared" si="215"/>
        <v>0</v>
      </c>
      <c r="L226" s="38">
        <v>0</v>
      </c>
      <c r="M226" s="38">
        <v>0</v>
      </c>
      <c r="N226" s="38">
        <f t="shared" si="216"/>
        <v>0</v>
      </c>
      <c r="O226" s="38">
        <v>0</v>
      </c>
      <c r="P226" s="38">
        <v>3</v>
      </c>
      <c r="Q226" s="38">
        <f t="shared" si="217"/>
        <v>3</v>
      </c>
      <c r="U226" s="2"/>
    </row>
    <row r="227" spans="1:21">
      <c r="A227" s="7"/>
      <c r="B227" s="8" t="s">
        <v>142</v>
      </c>
      <c r="C227" s="38">
        <v>7</v>
      </c>
      <c r="D227" s="38">
        <v>25</v>
      </c>
      <c r="E227" s="38">
        <f t="shared" si="213"/>
        <v>32</v>
      </c>
      <c r="F227" s="38">
        <v>12</v>
      </c>
      <c r="G227" s="38">
        <v>22</v>
      </c>
      <c r="H227" s="38">
        <f t="shared" si="214"/>
        <v>34</v>
      </c>
      <c r="I227" s="38">
        <v>14</v>
      </c>
      <c r="J227" s="38">
        <v>51</v>
      </c>
      <c r="K227" s="38">
        <f t="shared" si="215"/>
        <v>65</v>
      </c>
      <c r="L227" s="38">
        <v>18</v>
      </c>
      <c r="M227" s="38">
        <v>28</v>
      </c>
      <c r="N227" s="38">
        <f t="shared" si="216"/>
        <v>46</v>
      </c>
      <c r="O227" s="38">
        <v>0</v>
      </c>
      <c r="P227" s="38">
        <v>0</v>
      </c>
      <c r="Q227" s="38">
        <f t="shared" si="217"/>
        <v>0</v>
      </c>
      <c r="U227" s="2"/>
    </row>
    <row r="228" spans="1:21">
      <c r="A228" s="7"/>
      <c r="B228" s="8" t="s">
        <v>143</v>
      </c>
      <c r="C228" s="38">
        <v>22</v>
      </c>
      <c r="D228" s="38">
        <v>72</v>
      </c>
      <c r="E228" s="38">
        <f t="shared" si="213"/>
        <v>94</v>
      </c>
      <c r="F228" s="38">
        <v>6</v>
      </c>
      <c r="G228" s="38">
        <v>53</v>
      </c>
      <c r="H228" s="38">
        <f t="shared" si="214"/>
        <v>59</v>
      </c>
      <c r="I228" s="38">
        <v>17</v>
      </c>
      <c r="J228" s="38">
        <v>80</v>
      </c>
      <c r="K228" s="38">
        <f t="shared" si="215"/>
        <v>97</v>
      </c>
      <c r="L228" s="38">
        <v>17</v>
      </c>
      <c r="M228" s="38">
        <v>57</v>
      </c>
      <c r="N228" s="38">
        <f t="shared" si="216"/>
        <v>74</v>
      </c>
      <c r="O228" s="38">
        <v>6</v>
      </c>
      <c r="P228" s="38">
        <v>6</v>
      </c>
      <c r="Q228" s="38">
        <f t="shared" si="217"/>
        <v>12</v>
      </c>
      <c r="U228" s="2"/>
    </row>
    <row r="229" spans="1:21">
      <c r="A229" s="7"/>
      <c r="B229" s="8" t="s">
        <v>144</v>
      </c>
      <c r="C229" s="38">
        <v>0</v>
      </c>
      <c r="D229" s="38">
        <v>0</v>
      </c>
      <c r="E229" s="38">
        <f t="shared" si="213"/>
        <v>0</v>
      </c>
      <c r="F229" s="38">
        <v>0</v>
      </c>
      <c r="G229" s="38">
        <v>0</v>
      </c>
      <c r="H229" s="38">
        <f t="shared" si="214"/>
        <v>0</v>
      </c>
      <c r="I229" s="38">
        <v>0</v>
      </c>
      <c r="J229" s="38">
        <v>0</v>
      </c>
      <c r="K229" s="38">
        <f t="shared" si="215"/>
        <v>0</v>
      </c>
      <c r="L229" s="38">
        <v>0</v>
      </c>
      <c r="M229" s="38">
        <v>0</v>
      </c>
      <c r="N229" s="38">
        <f t="shared" si="216"/>
        <v>0</v>
      </c>
      <c r="O229" s="38">
        <v>0</v>
      </c>
      <c r="P229" s="38">
        <v>0</v>
      </c>
      <c r="Q229" s="38">
        <f t="shared" si="217"/>
        <v>0</v>
      </c>
      <c r="U229" s="2"/>
    </row>
    <row r="230" spans="1:21">
      <c r="A230" s="7"/>
      <c r="B230" s="8" t="s">
        <v>145</v>
      </c>
      <c r="C230" s="38">
        <v>23</v>
      </c>
      <c r="D230" s="38">
        <v>39</v>
      </c>
      <c r="E230" s="38">
        <f t="shared" si="213"/>
        <v>62</v>
      </c>
      <c r="F230" s="38">
        <v>17</v>
      </c>
      <c r="G230" s="38">
        <v>37</v>
      </c>
      <c r="H230" s="38">
        <f t="shared" si="214"/>
        <v>54</v>
      </c>
      <c r="I230" s="38">
        <v>17</v>
      </c>
      <c r="J230" s="38">
        <v>60</v>
      </c>
      <c r="K230" s="38">
        <f t="shared" si="215"/>
        <v>77</v>
      </c>
      <c r="L230" s="38">
        <v>24</v>
      </c>
      <c r="M230" s="38">
        <v>43</v>
      </c>
      <c r="N230" s="38">
        <f t="shared" si="216"/>
        <v>67</v>
      </c>
      <c r="O230" s="38">
        <v>1</v>
      </c>
      <c r="P230" s="38">
        <v>5</v>
      </c>
      <c r="Q230" s="38">
        <f t="shared" si="217"/>
        <v>6</v>
      </c>
      <c r="U230" s="2"/>
    </row>
    <row r="231" spans="1:21" s="13" customFormat="1">
      <c r="A231" s="10"/>
      <c r="B231" s="11" t="s">
        <v>17</v>
      </c>
      <c r="C231" s="39">
        <f>SUM(C221:C230)</f>
        <v>74</v>
      </c>
      <c r="D231" s="39">
        <f t="shared" ref="D231:Q231" si="218">SUM(D221:D230)</f>
        <v>192</v>
      </c>
      <c r="E231" s="39">
        <f t="shared" si="218"/>
        <v>266</v>
      </c>
      <c r="F231" s="39">
        <f t="shared" si="218"/>
        <v>55</v>
      </c>
      <c r="G231" s="39">
        <f t="shared" si="218"/>
        <v>171</v>
      </c>
      <c r="H231" s="39">
        <f t="shared" si="218"/>
        <v>226</v>
      </c>
      <c r="I231" s="39">
        <f t="shared" si="218"/>
        <v>66</v>
      </c>
      <c r="J231" s="39">
        <f t="shared" si="218"/>
        <v>239</v>
      </c>
      <c r="K231" s="39">
        <f t="shared" si="218"/>
        <v>305</v>
      </c>
      <c r="L231" s="39">
        <f t="shared" si="218"/>
        <v>73</v>
      </c>
      <c r="M231" s="39">
        <f t="shared" si="218"/>
        <v>185</v>
      </c>
      <c r="N231" s="39">
        <f t="shared" si="218"/>
        <v>258</v>
      </c>
      <c r="O231" s="39">
        <f t="shared" si="218"/>
        <v>10</v>
      </c>
      <c r="P231" s="39">
        <f t="shared" si="218"/>
        <v>20</v>
      </c>
      <c r="Q231" s="39">
        <f t="shared" si="218"/>
        <v>30</v>
      </c>
      <c r="R231" s="12"/>
      <c r="S231" s="12"/>
      <c r="T231" s="12"/>
    </row>
    <row r="232" spans="1:21">
      <c r="A232" s="3"/>
      <c r="B232" s="4" t="s">
        <v>146</v>
      </c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U232" s="2"/>
    </row>
    <row r="233" spans="1:21">
      <c r="A233" s="3"/>
      <c r="B233" s="8" t="s">
        <v>136</v>
      </c>
      <c r="C233" s="38">
        <v>8</v>
      </c>
      <c r="D233" s="38">
        <v>6</v>
      </c>
      <c r="E233" s="38">
        <f>SUM(C233:D233)</f>
        <v>14</v>
      </c>
      <c r="F233" s="38">
        <v>1</v>
      </c>
      <c r="G233" s="38">
        <v>9</v>
      </c>
      <c r="H233" s="38">
        <f>SUM(F233:G233)</f>
        <v>10</v>
      </c>
      <c r="I233" s="38">
        <v>1</v>
      </c>
      <c r="J233" s="38">
        <v>0</v>
      </c>
      <c r="K233" s="38">
        <f>SUM(I233:J233)</f>
        <v>1</v>
      </c>
      <c r="L233" s="38">
        <v>0</v>
      </c>
      <c r="M233" s="38">
        <v>0</v>
      </c>
      <c r="N233" s="38">
        <f>SUM(L233:M233)</f>
        <v>0</v>
      </c>
      <c r="O233" s="38">
        <v>0</v>
      </c>
      <c r="P233" s="38">
        <v>0</v>
      </c>
      <c r="Q233" s="38">
        <f>SUM(O233:P233)</f>
        <v>0</v>
      </c>
      <c r="U233" s="2"/>
    </row>
    <row r="234" spans="1:21" hidden="1">
      <c r="A234" s="7"/>
      <c r="B234" s="8" t="s">
        <v>141</v>
      </c>
      <c r="C234" s="38"/>
      <c r="D234" s="38"/>
      <c r="E234" s="38">
        <f>SUM(C234:D234)</f>
        <v>0</v>
      </c>
      <c r="F234" s="38"/>
      <c r="G234" s="38"/>
      <c r="H234" s="38">
        <f>SUM(F234:G234)</f>
        <v>0</v>
      </c>
      <c r="I234" s="38">
        <v>0</v>
      </c>
      <c r="J234" s="38">
        <v>0</v>
      </c>
      <c r="K234" s="38">
        <f>SUM(I234:J234)</f>
        <v>0</v>
      </c>
      <c r="L234" s="38"/>
      <c r="M234" s="38"/>
      <c r="N234" s="38">
        <f>SUM(L234:M234)</f>
        <v>0</v>
      </c>
      <c r="O234" s="38"/>
      <c r="P234" s="38"/>
      <c r="Q234" s="38">
        <f>SUM(O234:P234)</f>
        <v>0</v>
      </c>
      <c r="U234" s="2"/>
    </row>
    <row r="235" spans="1:21">
      <c r="A235" s="7"/>
      <c r="B235" s="15" t="s">
        <v>140</v>
      </c>
      <c r="C235" s="38">
        <v>3</v>
      </c>
      <c r="D235" s="38">
        <v>21</v>
      </c>
      <c r="E235" s="38">
        <f>SUM(C235:D235)</f>
        <v>24</v>
      </c>
      <c r="F235" s="38">
        <v>1</v>
      </c>
      <c r="G235" s="38">
        <v>20</v>
      </c>
      <c r="H235" s="38">
        <f>SUM(F235:G235)</f>
        <v>21</v>
      </c>
      <c r="I235" s="38">
        <v>0</v>
      </c>
      <c r="J235" s="38">
        <v>1</v>
      </c>
      <c r="K235" s="38">
        <f>SUM(I235:J235)</f>
        <v>1</v>
      </c>
      <c r="L235" s="38">
        <v>0</v>
      </c>
      <c r="M235" s="38">
        <v>0</v>
      </c>
      <c r="N235" s="38">
        <f>SUM(L235:M235)</f>
        <v>0</v>
      </c>
      <c r="O235" s="38">
        <v>0</v>
      </c>
      <c r="P235" s="38">
        <v>0</v>
      </c>
      <c r="Q235" s="38">
        <f>SUM(O235:P235)</f>
        <v>0</v>
      </c>
      <c r="U235" s="2"/>
    </row>
    <row r="236" spans="1:21">
      <c r="A236" s="7"/>
      <c r="B236" s="8" t="s">
        <v>143</v>
      </c>
      <c r="C236" s="38">
        <v>6</v>
      </c>
      <c r="D236" s="38">
        <v>59</v>
      </c>
      <c r="E236" s="38">
        <f>SUM(C236:D236)</f>
        <v>65</v>
      </c>
      <c r="F236" s="38">
        <v>11</v>
      </c>
      <c r="G236" s="38">
        <v>33</v>
      </c>
      <c r="H236" s="38">
        <f>SUM(F236:G236)</f>
        <v>44</v>
      </c>
      <c r="I236" s="38">
        <v>6</v>
      </c>
      <c r="J236" s="38">
        <v>13</v>
      </c>
      <c r="K236" s="38">
        <f>SUM(I236:J236)</f>
        <v>19</v>
      </c>
      <c r="L236" s="38">
        <v>0</v>
      </c>
      <c r="M236" s="38">
        <v>0</v>
      </c>
      <c r="N236" s="38">
        <f>SUM(L236:M236)</f>
        <v>0</v>
      </c>
      <c r="O236" s="38">
        <v>0</v>
      </c>
      <c r="P236" s="38">
        <v>0</v>
      </c>
      <c r="Q236" s="38">
        <f>SUM(O236:P236)</f>
        <v>0</v>
      </c>
      <c r="U236" s="2"/>
    </row>
    <row r="237" spans="1:21" s="13" customFormat="1">
      <c r="A237" s="10"/>
      <c r="B237" s="11" t="s">
        <v>17</v>
      </c>
      <c r="C237" s="39">
        <f t="shared" ref="C237:Q237" si="219">SUM(C233:C236)</f>
        <v>17</v>
      </c>
      <c r="D237" s="39">
        <f t="shared" si="219"/>
        <v>86</v>
      </c>
      <c r="E237" s="39">
        <f t="shared" si="219"/>
        <v>103</v>
      </c>
      <c r="F237" s="39">
        <f t="shared" si="219"/>
        <v>13</v>
      </c>
      <c r="G237" s="39">
        <f t="shared" si="219"/>
        <v>62</v>
      </c>
      <c r="H237" s="39">
        <f t="shared" si="219"/>
        <v>75</v>
      </c>
      <c r="I237" s="39">
        <f t="shared" si="219"/>
        <v>7</v>
      </c>
      <c r="J237" s="39">
        <f t="shared" si="219"/>
        <v>14</v>
      </c>
      <c r="K237" s="39">
        <f t="shared" si="219"/>
        <v>21</v>
      </c>
      <c r="L237" s="39">
        <f t="shared" si="219"/>
        <v>0</v>
      </c>
      <c r="M237" s="39">
        <f t="shared" si="219"/>
        <v>0</v>
      </c>
      <c r="N237" s="39">
        <f t="shared" si="219"/>
        <v>0</v>
      </c>
      <c r="O237" s="39">
        <f t="shared" si="219"/>
        <v>0</v>
      </c>
      <c r="P237" s="39">
        <f t="shared" si="219"/>
        <v>0</v>
      </c>
      <c r="Q237" s="39">
        <f t="shared" si="219"/>
        <v>0</v>
      </c>
      <c r="R237" s="12"/>
      <c r="S237" s="12"/>
      <c r="T237" s="12"/>
    </row>
    <row r="238" spans="1:21">
      <c r="A238" s="7"/>
      <c r="B238" s="14" t="s">
        <v>32</v>
      </c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U238" s="2"/>
    </row>
    <row r="239" spans="1:21">
      <c r="A239" s="3"/>
      <c r="B239" s="18" t="s">
        <v>147</v>
      </c>
      <c r="C239" s="38">
        <v>2</v>
      </c>
      <c r="D239" s="38">
        <v>44</v>
      </c>
      <c r="E239" s="38">
        <f>SUM(C239:D239)</f>
        <v>46</v>
      </c>
      <c r="F239" s="38">
        <v>2</v>
      </c>
      <c r="G239" s="38">
        <v>41</v>
      </c>
      <c r="H239" s="38">
        <f>SUM(F239:G239)</f>
        <v>43</v>
      </c>
      <c r="I239" s="38">
        <v>2</v>
      </c>
      <c r="J239" s="38">
        <v>74</v>
      </c>
      <c r="K239" s="38">
        <f>SUM(I239:J239)</f>
        <v>76</v>
      </c>
      <c r="L239" s="38">
        <v>1</v>
      </c>
      <c r="M239" s="38">
        <v>49</v>
      </c>
      <c r="N239" s="38">
        <f>SUM(L239:M239)</f>
        <v>50</v>
      </c>
      <c r="O239" s="38">
        <v>0</v>
      </c>
      <c r="P239" s="38">
        <v>0</v>
      </c>
      <c r="Q239" s="38">
        <f>SUM(O239:P239)</f>
        <v>0</v>
      </c>
      <c r="U239" s="2"/>
    </row>
    <row r="240" spans="1:21" s="13" customFormat="1">
      <c r="A240" s="3"/>
      <c r="B240" s="9" t="s">
        <v>17</v>
      </c>
      <c r="C240" s="39">
        <f t="shared" ref="C240" si="220">SUM(C239)</f>
        <v>2</v>
      </c>
      <c r="D240" s="39">
        <f t="shared" ref="D240:Q240" si="221">SUM(D239)</f>
        <v>44</v>
      </c>
      <c r="E240" s="39">
        <f t="shared" si="221"/>
        <v>46</v>
      </c>
      <c r="F240" s="39">
        <f t="shared" si="221"/>
        <v>2</v>
      </c>
      <c r="G240" s="39">
        <f t="shared" si="221"/>
        <v>41</v>
      </c>
      <c r="H240" s="39">
        <f t="shared" si="221"/>
        <v>43</v>
      </c>
      <c r="I240" s="39">
        <f t="shared" si="221"/>
        <v>2</v>
      </c>
      <c r="J240" s="39">
        <f t="shared" si="221"/>
        <v>74</v>
      </c>
      <c r="K240" s="39">
        <f t="shared" si="221"/>
        <v>76</v>
      </c>
      <c r="L240" s="39">
        <f t="shared" si="221"/>
        <v>1</v>
      </c>
      <c r="M240" s="39">
        <f t="shared" si="221"/>
        <v>49</v>
      </c>
      <c r="N240" s="39">
        <f t="shared" si="221"/>
        <v>50</v>
      </c>
      <c r="O240" s="39">
        <f t="shared" si="221"/>
        <v>0</v>
      </c>
      <c r="P240" s="39">
        <f t="shared" si="221"/>
        <v>0</v>
      </c>
      <c r="Q240" s="39">
        <f t="shared" si="221"/>
        <v>0</v>
      </c>
      <c r="R240" s="12"/>
      <c r="S240" s="12"/>
      <c r="T240" s="12"/>
    </row>
    <row r="241" spans="1:21" s="13" customFormat="1">
      <c r="A241" s="10"/>
      <c r="B241" s="11" t="s">
        <v>18</v>
      </c>
      <c r="C241" s="39">
        <f>C231+C237+C240</f>
        <v>93</v>
      </c>
      <c r="D241" s="39">
        <f t="shared" ref="D241:Q241" si="222">D231+D237+D240</f>
        <v>322</v>
      </c>
      <c r="E241" s="39">
        <f t="shared" si="222"/>
        <v>415</v>
      </c>
      <c r="F241" s="39">
        <f t="shared" si="222"/>
        <v>70</v>
      </c>
      <c r="G241" s="39">
        <f t="shared" si="222"/>
        <v>274</v>
      </c>
      <c r="H241" s="39">
        <f t="shared" si="222"/>
        <v>344</v>
      </c>
      <c r="I241" s="39">
        <f t="shared" si="222"/>
        <v>75</v>
      </c>
      <c r="J241" s="39">
        <f t="shared" si="222"/>
        <v>327</v>
      </c>
      <c r="K241" s="39">
        <f t="shared" si="222"/>
        <v>402</v>
      </c>
      <c r="L241" s="39">
        <f t="shared" si="222"/>
        <v>74</v>
      </c>
      <c r="M241" s="39">
        <f t="shared" si="222"/>
        <v>234</v>
      </c>
      <c r="N241" s="39">
        <f t="shared" si="222"/>
        <v>308</v>
      </c>
      <c r="O241" s="39">
        <f t="shared" si="222"/>
        <v>10</v>
      </c>
      <c r="P241" s="39">
        <f t="shared" si="222"/>
        <v>20</v>
      </c>
      <c r="Q241" s="39">
        <f t="shared" si="222"/>
        <v>30</v>
      </c>
      <c r="R241" s="12"/>
      <c r="S241" s="12"/>
      <c r="T241" s="12"/>
    </row>
    <row r="242" spans="1:21" s="13" customFormat="1" hidden="1">
      <c r="A242" s="10"/>
      <c r="B242" s="21" t="s">
        <v>41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12"/>
      <c r="S242" s="12"/>
      <c r="T242" s="12"/>
    </row>
    <row r="243" spans="1:21" s="13" customFormat="1" hidden="1">
      <c r="A243" s="10"/>
      <c r="B243" s="14" t="s">
        <v>148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12"/>
      <c r="S243" s="12"/>
      <c r="T243" s="12"/>
    </row>
    <row r="244" spans="1:21" s="13" customFormat="1" hidden="1">
      <c r="A244" s="10"/>
      <c r="B244" s="19" t="s">
        <v>149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12"/>
      <c r="S244" s="12"/>
      <c r="T244" s="12"/>
    </row>
    <row r="245" spans="1:21" s="13" customFormat="1" hidden="1">
      <c r="A245" s="10"/>
      <c r="B245" s="11" t="s">
        <v>17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12"/>
      <c r="S245" s="12"/>
      <c r="T245" s="12"/>
    </row>
    <row r="246" spans="1:21" s="13" customFormat="1" hidden="1">
      <c r="A246" s="10"/>
      <c r="B246" s="11" t="s">
        <v>133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12"/>
      <c r="S246" s="12"/>
      <c r="T246" s="12"/>
    </row>
    <row r="247" spans="1:21" s="13" customFormat="1">
      <c r="A247" s="10"/>
      <c r="B247" s="11" t="s">
        <v>19</v>
      </c>
      <c r="C247" s="39">
        <f t="shared" ref="C247" si="223">C241</f>
        <v>93</v>
      </c>
      <c r="D247" s="39">
        <f t="shared" ref="D247:Q247" si="224">D241</f>
        <v>322</v>
      </c>
      <c r="E247" s="39">
        <f t="shared" si="224"/>
        <v>415</v>
      </c>
      <c r="F247" s="39">
        <f t="shared" si="224"/>
        <v>70</v>
      </c>
      <c r="G247" s="39">
        <f t="shared" si="224"/>
        <v>274</v>
      </c>
      <c r="H247" s="39">
        <f t="shared" si="224"/>
        <v>344</v>
      </c>
      <c r="I247" s="39">
        <f t="shared" si="224"/>
        <v>75</v>
      </c>
      <c r="J247" s="39">
        <f t="shared" si="224"/>
        <v>327</v>
      </c>
      <c r="K247" s="39">
        <f t="shared" si="224"/>
        <v>402</v>
      </c>
      <c r="L247" s="39">
        <f t="shared" si="224"/>
        <v>74</v>
      </c>
      <c r="M247" s="39">
        <f t="shared" si="224"/>
        <v>234</v>
      </c>
      <c r="N247" s="39">
        <f t="shared" si="224"/>
        <v>308</v>
      </c>
      <c r="O247" s="39">
        <f t="shared" si="224"/>
        <v>10</v>
      </c>
      <c r="P247" s="39">
        <f t="shared" si="224"/>
        <v>20</v>
      </c>
      <c r="Q247" s="39">
        <f t="shared" si="224"/>
        <v>30</v>
      </c>
      <c r="R247" s="12"/>
      <c r="S247" s="12"/>
      <c r="T247" s="12"/>
    </row>
    <row r="248" spans="1:21">
      <c r="A248" s="10" t="s">
        <v>150</v>
      </c>
      <c r="B248" s="19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U248" s="2"/>
    </row>
    <row r="249" spans="1:21">
      <c r="A249" s="10"/>
      <c r="B249" s="20" t="s">
        <v>11</v>
      </c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U249" s="2"/>
    </row>
    <row r="250" spans="1:21">
      <c r="A250" s="3"/>
      <c r="B250" s="4" t="s">
        <v>151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U250" s="2"/>
    </row>
    <row r="251" spans="1:21">
      <c r="A251" s="3"/>
      <c r="B251" s="8" t="s">
        <v>152</v>
      </c>
      <c r="C251" s="38">
        <v>10</v>
      </c>
      <c r="D251" s="38">
        <v>16</v>
      </c>
      <c r="E251" s="38">
        <f t="shared" ref="E251:E262" si="225">SUM(C251:D251)</f>
        <v>26</v>
      </c>
      <c r="F251" s="38">
        <v>5</v>
      </c>
      <c r="G251" s="38">
        <v>11</v>
      </c>
      <c r="H251" s="38">
        <f t="shared" ref="H251:H262" si="226">SUM(F251:G251)</f>
        <v>16</v>
      </c>
      <c r="I251" s="38">
        <v>9</v>
      </c>
      <c r="J251" s="38">
        <v>15</v>
      </c>
      <c r="K251" s="38">
        <f t="shared" ref="K251:K262" si="227">SUM(I251:J251)</f>
        <v>24</v>
      </c>
      <c r="L251" s="38">
        <v>10</v>
      </c>
      <c r="M251" s="38">
        <v>15</v>
      </c>
      <c r="N251" s="38">
        <f t="shared" ref="N251:N262" si="228">SUM(L251:M251)</f>
        <v>25</v>
      </c>
      <c r="O251" s="38">
        <v>0</v>
      </c>
      <c r="P251" s="38">
        <v>0</v>
      </c>
      <c r="Q251" s="38">
        <f t="shared" ref="Q251:Q262" si="229">SUM(O251:P251)</f>
        <v>0</v>
      </c>
      <c r="U251" s="2"/>
    </row>
    <row r="252" spans="1:21">
      <c r="A252" s="6"/>
      <c r="B252" s="8" t="s">
        <v>153</v>
      </c>
      <c r="C252" s="38">
        <v>10</v>
      </c>
      <c r="D252" s="38">
        <v>6</v>
      </c>
      <c r="E252" s="38">
        <f t="shared" si="225"/>
        <v>16</v>
      </c>
      <c r="F252" s="38">
        <v>7</v>
      </c>
      <c r="G252" s="38">
        <v>6</v>
      </c>
      <c r="H252" s="38">
        <f t="shared" si="226"/>
        <v>13</v>
      </c>
      <c r="I252" s="38">
        <v>7</v>
      </c>
      <c r="J252" s="38">
        <v>9</v>
      </c>
      <c r="K252" s="38">
        <f t="shared" si="227"/>
        <v>16</v>
      </c>
      <c r="L252" s="38">
        <v>3</v>
      </c>
      <c r="M252" s="38">
        <v>10</v>
      </c>
      <c r="N252" s="38">
        <f t="shared" si="228"/>
        <v>13</v>
      </c>
      <c r="O252" s="38">
        <v>3</v>
      </c>
      <c r="P252" s="38">
        <v>1</v>
      </c>
      <c r="Q252" s="38">
        <f t="shared" si="229"/>
        <v>4</v>
      </c>
      <c r="U252" s="2"/>
    </row>
    <row r="253" spans="1:21">
      <c r="A253" s="7"/>
      <c r="B253" s="8" t="s">
        <v>154</v>
      </c>
      <c r="C253" s="38">
        <v>10</v>
      </c>
      <c r="D253" s="38">
        <v>11</v>
      </c>
      <c r="E253" s="38">
        <f t="shared" si="225"/>
        <v>21</v>
      </c>
      <c r="F253" s="38">
        <v>3</v>
      </c>
      <c r="G253" s="38">
        <v>9</v>
      </c>
      <c r="H253" s="38">
        <f t="shared" si="226"/>
        <v>12</v>
      </c>
      <c r="I253" s="38">
        <v>7</v>
      </c>
      <c r="J253" s="38">
        <v>10</v>
      </c>
      <c r="K253" s="38">
        <f t="shared" si="227"/>
        <v>17</v>
      </c>
      <c r="L253" s="38">
        <v>11</v>
      </c>
      <c r="M253" s="38">
        <v>7</v>
      </c>
      <c r="N253" s="38">
        <f t="shared" si="228"/>
        <v>18</v>
      </c>
      <c r="O253" s="38">
        <v>1</v>
      </c>
      <c r="P253" s="38">
        <v>1</v>
      </c>
      <c r="Q253" s="38">
        <f t="shared" si="229"/>
        <v>2</v>
      </c>
      <c r="U253" s="2"/>
    </row>
    <row r="254" spans="1:21">
      <c r="A254" s="7"/>
      <c r="B254" s="15" t="s">
        <v>155</v>
      </c>
      <c r="C254" s="38">
        <v>12</v>
      </c>
      <c r="D254" s="38">
        <v>14</v>
      </c>
      <c r="E254" s="38">
        <f t="shared" si="225"/>
        <v>26</v>
      </c>
      <c r="F254" s="38">
        <v>11</v>
      </c>
      <c r="G254" s="38">
        <v>10</v>
      </c>
      <c r="H254" s="38">
        <f t="shared" si="226"/>
        <v>21</v>
      </c>
      <c r="I254" s="38">
        <v>9</v>
      </c>
      <c r="J254" s="38">
        <v>8</v>
      </c>
      <c r="K254" s="38">
        <f t="shared" si="227"/>
        <v>17</v>
      </c>
      <c r="L254" s="38">
        <v>13</v>
      </c>
      <c r="M254" s="38">
        <v>6</v>
      </c>
      <c r="N254" s="38">
        <f t="shared" si="228"/>
        <v>19</v>
      </c>
      <c r="O254" s="38">
        <v>2</v>
      </c>
      <c r="P254" s="38">
        <v>0</v>
      </c>
      <c r="Q254" s="38">
        <f t="shared" si="229"/>
        <v>2</v>
      </c>
      <c r="U254" s="2"/>
    </row>
    <row r="255" spans="1:21">
      <c r="A255" s="7"/>
      <c r="B255" s="8" t="s">
        <v>156</v>
      </c>
      <c r="C255" s="38">
        <v>31</v>
      </c>
      <c r="D255" s="38">
        <v>0</v>
      </c>
      <c r="E255" s="38">
        <f t="shared" si="225"/>
        <v>31</v>
      </c>
      <c r="F255" s="38">
        <v>18</v>
      </c>
      <c r="G255" s="38">
        <v>3</v>
      </c>
      <c r="H255" s="38">
        <f t="shared" si="226"/>
        <v>21</v>
      </c>
      <c r="I255" s="38">
        <v>15</v>
      </c>
      <c r="J255" s="38">
        <v>3</v>
      </c>
      <c r="K255" s="38">
        <f t="shared" si="227"/>
        <v>18</v>
      </c>
      <c r="L255" s="38">
        <v>20</v>
      </c>
      <c r="M255" s="38">
        <v>2</v>
      </c>
      <c r="N255" s="38">
        <f t="shared" si="228"/>
        <v>22</v>
      </c>
      <c r="O255" s="38">
        <v>11</v>
      </c>
      <c r="P255" s="38">
        <v>3</v>
      </c>
      <c r="Q255" s="38">
        <f t="shared" si="229"/>
        <v>14</v>
      </c>
      <c r="U255" s="2"/>
    </row>
    <row r="256" spans="1:21">
      <c r="A256" s="7"/>
      <c r="B256" s="18" t="s">
        <v>157</v>
      </c>
      <c r="C256" s="38">
        <v>15</v>
      </c>
      <c r="D256" s="38">
        <v>3</v>
      </c>
      <c r="E256" s="38">
        <f t="shared" si="225"/>
        <v>18</v>
      </c>
      <c r="F256" s="38">
        <v>7</v>
      </c>
      <c r="G256" s="38">
        <v>3</v>
      </c>
      <c r="H256" s="38">
        <f t="shared" si="226"/>
        <v>10</v>
      </c>
      <c r="I256" s="38">
        <v>9</v>
      </c>
      <c r="J256" s="38">
        <v>6</v>
      </c>
      <c r="K256" s="38">
        <f t="shared" si="227"/>
        <v>15</v>
      </c>
      <c r="L256" s="38">
        <v>10</v>
      </c>
      <c r="M256" s="38">
        <v>2</v>
      </c>
      <c r="N256" s="38">
        <f t="shared" si="228"/>
        <v>12</v>
      </c>
      <c r="O256" s="38">
        <v>3</v>
      </c>
      <c r="P256" s="38">
        <v>0</v>
      </c>
      <c r="Q256" s="38">
        <f t="shared" si="229"/>
        <v>3</v>
      </c>
      <c r="U256" s="2"/>
    </row>
    <row r="257" spans="1:21">
      <c r="A257" s="7"/>
      <c r="B257" s="8" t="s">
        <v>158</v>
      </c>
      <c r="C257" s="38">
        <v>10</v>
      </c>
      <c r="D257" s="38">
        <v>9</v>
      </c>
      <c r="E257" s="38">
        <f t="shared" si="225"/>
        <v>19</v>
      </c>
      <c r="F257" s="38">
        <v>7</v>
      </c>
      <c r="G257" s="38">
        <v>5</v>
      </c>
      <c r="H257" s="38">
        <f t="shared" si="226"/>
        <v>12</v>
      </c>
      <c r="I257" s="38">
        <v>7</v>
      </c>
      <c r="J257" s="38">
        <v>9</v>
      </c>
      <c r="K257" s="38">
        <f t="shared" si="227"/>
        <v>16</v>
      </c>
      <c r="L257" s="38">
        <v>7</v>
      </c>
      <c r="M257" s="38">
        <v>10</v>
      </c>
      <c r="N257" s="38">
        <f t="shared" si="228"/>
        <v>17</v>
      </c>
      <c r="O257" s="38">
        <v>3</v>
      </c>
      <c r="P257" s="38">
        <v>0</v>
      </c>
      <c r="Q257" s="38">
        <f t="shared" si="229"/>
        <v>3</v>
      </c>
      <c r="U257" s="2"/>
    </row>
    <row r="258" spans="1:21">
      <c r="A258" s="7"/>
      <c r="B258" s="8" t="s">
        <v>159</v>
      </c>
      <c r="C258" s="38">
        <v>10</v>
      </c>
      <c r="D258" s="38">
        <v>7</v>
      </c>
      <c r="E258" s="38">
        <f t="shared" si="225"/>
        <v>17</v>
      </c>
      <c r="F258" s="38">
        <v>8</v>
      </c>
      <c r="G258" s="38">
        <v>8</v>
      </c>
      <c r="H258" s="38">
        <f t="shared" si="226"/>
        <v>16</v>
      </c>
      <c r="I258" s="38">
        <v>6</v>
      </c>
      <c r="J258" s="38">
        <v>5</v>
      </c>
      <c r="K258" s="38">
        <f t="shared" si="227"/>
        <v>11</v>
      </c>
      <c r="L258" s="38">
        <v>4</v>
      </c>
      <c r="M258" s="38">
        <v>11</v>
      </c>
      <c r="N258" s="38">
        <f t="shared" si="228"/>
        <v>15</v>
      </c>
      <c r="O258" s="38">
        <v>5</v>
      </c>
      <c r="P258" s="38">
        <v>2</v>
      </c>
      <c r="Q258" s="38">
        <f t="shared" si="229"/>
        <v>7</v>
      </c>
      <c r="U258" s="2"/>
    </row>
    <row r="259" spans="1:21">
      <c r="A259" s="7"/>
      <c r="B259" s="8" t="s">
        <v>160</v>
      </c>
      <c r="C259" s="38">
        <v>12</v>
      </c>
      <c r="D259" s="38">
        <v>8</v>
      </c>
      <c r="E259" s="38">
        <f t="shared" si="225"/>
        <v>20</v>
      </c>
      <c r="F259" s="38">
        <v>7</v>
      </c>
      <c r="G259" s="38">
        <v>7</v>
      </c>
      <c r="H259" s="38">
        <f t="shared" si="226"/>
        <v>14</v>
      </c>
      <c r="I259" s="38">
        <v>8</v>
      </c>
      <c r="J259" s="38">
        <v>6</v>
      </c>
      <c r="K259" s="38">
        <f t="shared" si="227"/>
        <v>14</v>
      </c>
      <c r="L259" s="38">
        <v>5</v>
      </c>
      <c r="M259" s="38">
        <v>5</v>
      </c>
      <c r="N259" s="38">
        <f t="shared" si="228"/>
        <v>10</v>
      </c>
      <c r="O259" s="38">
        <v>3</v>
      </c>
      <c r="P259" s="38">
        <v>0</v>
      </c>
      <c r="Q259" s="38">
        <f t="shared" si="229"/>
        <v>3</v>
      </c>
      <c r="U259" s="2"/>
    </row>
    <row r="260" spans="1:21">
      <c r="A260" s="7"/>
      <c r="B260" s="8" t="s">
        <v>161</v>
      </c>
      <c r="C260" s="38">
        <v>6</v>
      </c>
      <c r="D260" s="38">
        <v>26</v>
      </c>
      <c r="E260" s="38">
        <f t="shared" si="225"/>
        <v>32</v>
      </c>
      <c r="F260" s="38">
        <v>3</v>
      </c>
      <c r="G260" s="38">
        <v>13</v>
      </c>
      <c r="H260" s="38">
        <f t="shared" si="226"/>
        <v>16</v>
      </c>
      <c r="I260" s="38">
        <v>12</v>
      </c>
      <c r="J260" s="38">
        <v>29</v>
      </c>
      <c r="K260" s="38">
        <f t="shared" si="227"/>
        <v>41</v>
      </c>
      <c r="L260" s="38">
        <v>7</v>
      </c>
      <c r="M260" s="38">
        <v>17</v>
      </c>
      <c r="N260" s="38">
        <f t="shared" si="228"/>
        <v>24</v>
      </c>
      <c r="O260" s="38">
        <v>1</v>
      </c>
      <c r="P260" s="38">
        <v>0</v>
      </c>
      <c r="Q260" s="38">
        <f t="shared" si="229"/>
        <v>1</v>
      </c>
      <c r="U260" s="2"/>
    </row>
    <row r="261" spans="1:21">
      <c r="A261" s="7"/>
      <c r="B261" s="8" t="s">
        <v>162</v>
      </c>
      <c r="C261" s="38">
        <v>12</v>
      </c>
      <c r="D261" s="38">
        <v>16</v>
      </c>
      <c r="E261" s="38">
        <f t="shared" si="225"/>
        <v>28</v>
      </c>
      <c r="F261" s="38">
        <v>7</v>
      </c>
      <c r="G261" s="38">
        <v>12</v>
      </c>
      <c r="H261" s="38">
        <f t="shared" si="226"/>
        <v>19</v>
      </c>
      <c r="I261" s="38">
        <v>11</v>
      </c>
      <c r="J261" s="38">
        <v>17</v>
      </c>
      <c r="K261" s="38">
        <f t="shared" si="227"/>
        <v>28</v>
      </c>
      <c r="L261" s="38">
        <v>12</v>
      </c>
      <c r="M261" s="38">
        <v>15</v>
      </c>
      <c r="N261" s="38">
        <f t="shared" si="228"/>
        <v>27</v>
      </c>
      <c r="O261" s="38">
        <v>1</v>
      </c>
      <c r="P261" s="38">
        <v>2</v>
      </c>
      <c r="Q261" s="38">
        <f t="shared" si="229"/>
        <v>3</v>
      </c>
      <c r="U261" s="2"/>
    </row>
    <row r="262" spans="1:21">
      <c r="A262" s="7"/>
      <c r="B262" s="8" t="s">
        <v>163</v>
      </c>
      <c r="C262" s="38">
        <v>5</v>
      </c>
      <c r="D262" s="38">
        <v>22</v>
      </c>
      <c r="E262" s="38">
        <f t="shared" si="225"/>
        <v>27</v>
      </c>
      <c r="F262" s="38">
        <v>6</v>
      </c>
      <c r="G262" s="38">
        <v>14</v>
      </c>
      <c r="H262" s="38">
        <f t="shared" si="226"/>
        <v>20</v>
      </c>
      <c r="I262" s="38">
        <v>11</v>
      </c>
      <c r="J262" s="38">
        <v>21</v>
      </c>
      <c r="K262" s="38">
        <f t="shared" si="227"/>
        <v>32</v>
      </c>
      <c r="L262" s="38">
        <v>10</v>
      </c>
      <c r="M262" s="38">
        <v>15</v>
      </c>
      <c r="N262" s="38">
        <f t="shared" si="228"/>
        <v>25</v>
      </c>
      <c r="O262" s="38">
        <v>7</v>
      </c>
      <c r="P262" s="38">
        <v>3</v>
      </c>
      <c r="Q262" s="38">
        <f t="shared" si="229"/>
        <v>10</v>
      </c>
      <c r="U262" s="2"/>
    </row>
    <row r="263" spans="1:21" s="13" customFormat="1">
      <c r="A263" s="10"/>
      <c r="B263" s="11" t="s">
        <v>17</v>
      </c>
      <c r="C263" s="39">
        <f t="shared" ref="C263:Q263" si="230">SUM(C251:C262)</f>
        <v>143</v>
      </c>
      <c r="D263" s="39">
        <f t="shared" si="230"/>
        <v>138</v>
      </c>
      <c r="E263" s="39">
        <f t="shared" si="230"/>
        <v>281</v>
      </c>
      <c r="F263" s="39">
        <f t="shared" si="230"/>
        <v>89</v>
      </c>
      <c r="G263" s="39">
        <f t="shared" si="230"/>
        <v>101</v>
      </c>
      <c r="H263" s="39">
        <f t="shared" si="230"/>
        <v>190</v>
      </c>
      <c r="I263" s="39">
        <f t="shared" si="230"/>
        <v>111</v>
      </c>
      <c r="J263" s="39">
        <f t="shared" si="230"/>
        <v>138</v>
      </c>
      <c r="K263" s="39">
        <f t="shared" si="230"/>
        <v>249</v>
      </c>
      <c r="L263" s="39">
        <f t="shared" si="230"/>
        <v>112</v>
      </c>
      <c r="M263" s="39">
        <f t="shared" si="230"/>
        <v>115</v>
      </c>
      <c r="N263" s="39">
        <f t="shared" si="230"/>
        <v>227</v>
      </c>
      <c r="O263" s="39">
        <f t="shared" si="230"/>
        <v>40</v>
      </c>
      <c r="P263" s="39">
        <f t="shared" si="230"/>
        <v>12</v>
      </c>
      <c r="Q263" s="39">
        <f t="shared" si="230"/>
        <v>52</v>
      </c>
      <c r="R263" s="12"/>
      <c r="S263" s="12"/>
      <c r="T263" s="12"/>
    </row>
    <row r="264" spans="1:21">
      <c r="A264" s="7"/>
      <c r="B264" s="14" t="s">
        <v>32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U264" s="2"/>
    </row>
    <row r="265" spans="1:21">
      <c r="A265" s="7"/>
      <c r="B265" s="8" t="s">
        <v>164</v>
      </c>
      <c r="C265" s="38">
        <v>0</v>
      </c>
      <c r="D265" s="38">
        <v>0</v>
      </c>
      <c r="E265" s="38">
        <f t="shared" ref="E265:E272" si="231">SUM(C265:D265)</f>
        <v>0</v>
      </c>
      <c r="F265" s="38">
        <v>0</v>
      </c>
      <c r="G265" s="38">
        <v>3</v>
      </c>
      <c r="H265" s="38">
        <f t="shared" ref="H265:H272" si="232">SUM(F265:G265)</f>
        <v>3</v>
      </c>
      <c r="I265" s="38">
        <v>0</v>
      </c>
      <c r="J265" s="38">
        <v>1</v>
      </c>
      <c r="K265" s="38">
        <f t="shared" ref="K265:K272" si="233">SUM(I265:J265)</f>
        <v>1</v>
      </c>
      <c r="L265" s="38">
        <v>1</v>
      </c>
      <c r="M265" s="38">
        <v>1</v>
      </c>
      <c r="N265" s="38">
        <f t="shared" ref="N265:N272" si="234">SUM(L265:M265)</f>
        <v>2</v>
      </c>
      <c r="O265" s="38">
        <v>0</v>
      </c>
      <c r="P265" s="38">
        <v>0</v>
      </c>
      <c r="Q265" s="38">
        <f t="shared" ref="Q265:Q272" si="235">SUM(O265:P265)</f>
        <v>0</v>
      </c>
      <c r="U265" s="2"/>
    </row>
    <row r="266" spans="1:21">
      <c r="A266" s="7"/>
      <c r="B266" s="8" t="s">
        <v>166</v>
      </c>
      <c r="C266" s="38">
        <v>15</v>
      </c>
      <c r="D266" s="38">
        <v>11</v>
      </c>
      <c r="E266" s="38">
        <f t="shared" si="231"/>
        <v>26</v>
      </c>
      <c r="F266" s="38">
        <v>0</v>
      </c>
      <c r="G266" s="38">
        <v>0</v>
      </c>
      <c r="H266" s="38">
        <f t="shared" si="232"/>
        <v>0</v>
      </c>
      <c r="I266" s="38">
        <v>0</v>
      </c>
      <c r="J266" s="38">
        <v>0</v>
      </c>
      <c r="K266" s="38">
        <f t="shared" si="233"/>
        <v>0</v>
      </c>
      <c r="L266" s="38">
        <v>0</v>
      </c>
      <c r="M266" s="38">
        <v>0</v>
      </c>
      <c r="N266" s="38">
        <f t="shared" si="234"/>
        <v>0</v>
      </c>
      <c r="O266" s="38">
        <v>0</v>
      </c>
      <c r="P266" s="38">
        <v>0</v>
      </c>
      <c r="Q266" s="38">
        <f t="shared" si="235"/>
        <v>0</v>
      </c>
      <c r="U266" s="2"/>
    </row>
    <row r="267" spans="1:21">
      <c r="A267" s="7"/>
      <c r="B267" s="8" t="s">
        <v>167</v>
      </c>
      <c r="C267" s="38">
        <v>32</v>
      </c>
      <c r="D267" s="38">
        <v>13</v>
      </c>
      <c r="E267" s="38">
        <f t="shared" si="231"/>
        <v>45</v>
      </c>
      <c r="F267" s="38">
        <v>0</v>
      </c>
      <c r="G267" s="38">
        <v>0</v>
      </c>
      <c r="H267" s="38">
        <f t="shared" si="232"/>
        <v>0</v>
      </c>
      <c r="I267" s="38">
        <v>0</v>
      </c>
      <c r="J267" s="38">
        <v>0</v>
      </c>
      <c r="K267" s="38">
        <f t="shared" si="233"/>
        <v>0</v>
      </c>
      <c r="L267" s="38">
        <v>0</v>
      </c>
      <c r="M267" s="38">
        <v>0</v>
      </c>
      <c r="N267" s="38">
        <f t="shared" si="234"/>
        <v>0</v>
      </c>
      <c r="O267" s="38">
        <v>0</v>
      </c>
      <c r="P267" s="38">
        <v>0</v>
      </c>
      <c r="Q267" s="38">
        <f t="shared" si="235"/>
        <v>0</v>
      </c>
      <c r="U267" s="2"/>
    </row>
    <row r="268" spans="1:21">
      <c r="A268" s="7"/>
      <c r="B268" s="8" t="s">
        <v>168</v>
      </c>
      <c r="C268" s="38">
        <v>0</v>
      </c>
      <c r="D268" s="38">
        <v>0</v>
      </c>
      <c r="E268" s="38">
        <f t="shared" si="231"/>
        <v>0</v>
      </c>
      <c r="F268" s="38">
        <v>9</v>
      </c>
      <c r="G268" s="38">
        <v>10</v>
      </c>
      <c r="H268" s="38">
        <f t="shared" si="232"/>
        <v>19</v>
      </c>
      <c r="I268" s="38">
        <v>4</v>
      </c>
      <c r="J268" s="38">
        <v>6</v>
      </c>
      <c r="K268" s="38">
        <f t="shared" si="233"/>
        <v>10</v>
      </c>
      <c r="L268" s="38">
        <v>5</v>
      </c>
      <c r="M268" s="38">
        <v>10</v>
      </c>
      <c r="N268" s="38">
        <f t="shared" si="234"/>
        <v>15</v>
      </c>
      <c r="O268" s="38">
        <v>0</v>
      </c>
      <c r="P268" s="38">
        <v>0</v>
      </c>
      <c r="Q268" s="38">
        <f t="shared" si="235"/>
        <v>0</v>
      </c>
      <c r="U268" s="2"/>
    </row>
    <row r="269" spans="1:21">
      <c r="A269" s="7"/>
      <c r="B269" s="8" t="s">
        <v>169</v>
      </c>
      <c r="C269" s="38">
        <v>0</v>
      </c>
      <c r="D269" s="38">
        <v>0</v>
      </c>
      <c r="E269" s="38">
        <f t="shared" si="231"/>
        <v>0</v>
      </c>
      <c r="F269" s="38">
        <v>10</v>
      </c>
      <c r="G269" s="38">
        <v>1</v>
      </c>
      <c r="H269" s="38">
        <f t="shared" si="232"/>
        <v>11</v>
      </c>
      <c r="I269" s="38">
        <v>9</v>
      </c>
      <c r="J269" s="38">
        <v>3</v>
      </c>
      <c r="K269" s="38">
        <f t="shared" si="233"/>
        <v>12</v>
      </c>
      <c r="L269" s="38">
        <v>15</v>
      </c>
      <c r="M269" s="38">
        <v>7</v>
      </c>
      <c r="N269" s="38">
        <f t="shared" si="234"/>
        <v>22</v>
      </c>
      <c r="O269" s="38">
        <v>0</v>
      </c>
      <c r="P269" s="38">
        <v>0</v>
      </c>
      <c r="Q269" s="38">
        <f t="shared" si="235"/>
        <v>0</v>
      </c>
      <c r="U269" s="2"/>
    </row>
    <row r="270" spans="1:21">
      <c r="A270" s="7"/>
      <c r="B270" s="8" t="s">
        <v>170</v>
      </c>
      <c r="C270" s="38">
        <v>0</v>
      </c>
      <c r="D270" s="38">
        <v>0</v>
      </c>
      <c r="E270" s="38">
        <f t="shared" si="231"/>
        <v>0</v>
      </c>
      <c r="F270" s="38">
        <v>17</v>
      </c>
      <c r="G270" s="38">
        <v>51</v>
      </c>
      <c r="H270" s="38">
        <f t="shared" si="232"/>
        <v>68</v>
      </c>
      <c r="I270" s="38">
        <v>16</v>
      </c>
      <c r="J270" s="38">
        <v>57</v>
      </c>
      <c r="K270" s="38">
        <f t="shared" si="233"/>
        <v>73</v>
      </c>
      <c r="L270" s="38">
        <v>9</v>
      </c>
      <c r="M270" s="38">
        <v>70</v>
      </c>
      <c r="N270" s="38">
        <f t="shared" si="234"/>
        <v>79</v>
      </c>
      <c r="O270" s="38">
        <v>0</v>
      </c>
      <c r="P270" s="38">
        <v>0</v>
      </c>
      <c r="Q270" s="38">
        <f t="shared" si="235"/>
        <v>0</v>
      </c>
      <c r="U270" s="2"/>
    </row>
    <row r="271" spans="1:21">
      <c r="A271" s="7"/>
      <c r="B271" s="8" t="s">
        <v>171</v>
      </c>
      <c r="C271" s="38">
        <v>21</v>
      </c>
      <c r="D271" s="38">
        <v>50</v>
      </c>
      <c r="E271" s="38">
        <f t="shared" si="231"/>
        <v>71</v>
      </c>
      <c r="F271" s="38">
        <v>0</v>
      </c>
      <c r="G271" s="38">
        <v>0</v>
      </c>
      <c r="H271" s="38">
        <f t="shared" si="232"/>
        <v>0</v>
      </c>
      <c r="I271" s="38">
        <v>0</v>
      </c>
      <c r="J271" s="38">
        <v>0</v>
      </c>
      <c r="K271" s="38">
        <f t="shared" si="233"/>
        <v>0</v>
      </c>
      <c r="L271" s="38">
        <v>0</v>
      </c>
      <c r="M271" s="38">
        <v>0</v>
      </c>
      <c r="N271" s="38">
        <f t="shared" si="234"/>
        <v>0</v>
      </c>
      <c r="O271" s="38">
        <v>0</v>
      </c>
      <c r="P271" s="38">
        <v>0</v>
      </c>
      <c r="Q271" s="38">
        <f t="shared" si="235"/>
        <v>0</v>
      </c>
      <c r="U271" s="2"/>
    </row>
    <row r="272" spans="1:21">
      <c r="A272" s="7"/>
      <c r="B272" s="8" t="s">
        <v>172</v>
      </c>
      <c r="C272" s="38">
        <v>0</v>
      </c>
      <c r="D272" s="38">
        <v>0</v>
      </c>
      <c r="E272" s="38">
        <f t="shared" si="231"/>
        <v>0</v>
      </c>
      <c r="F272" s="38">
        <v>2</v>
      </c>
      <c r="G272" s="38">
        <v>3</v>
      </c>
      <c r="H272" s="38">
        <f t="shared" si="232"/>
        <v>5</v>
      </c>
      <c r="I272" s="38">
        <v>2</v>
      </c>
      <c r="J272" s="38">
        <v>3</v>
      </c>
      <c r="K272" s="38">
        <f t="shared" si="233"/>
        <v>5</v>
      </c>
      <c r="L272" s="38">
        <v>0</v>
      </c>
      <c r="M272" s="38">
        <v>2</v>
      </c>
      <c r="N272" s="38">
        <f t="shared" si="234"/>
        <v>2</v>
      </c>
      <c r="O272" s="38">
        <v>0</v>
      </c>
      <c r="P272" s="38">
        <v>0</v>
      </c>
      <c r="Q272" s="38">
        <f t="shared" si="235"/>
        <v>0</v>
      </c>
      <c r="U272" s="2"/>
    </row>
    <row r="273" spans="1:21" s="13" customFormat="1">
      <c r="A273" s="10"/>
      <c r="B273" s="11" t="s">
        <v>17</v>
      </c>
      <c r="C273" s="39">
        <f t="shared" ref="C273" si="236">SUM(C265:C272)</f>
        <v>68</v>
      </c>
      <c r="D273" s="39">
        <f t="shared" ref="D273:Q273" si="237">SUM(D265:D272)</f>
        <v>74</v>
      </c>
      <c r="E273" s="39">
        <f t="shared" si="237"/>
        <v>142</v>
      </c>
      <c r="F273" s="39">
        <f t="shared" si="237"/>
        <v>38</v>
      </c>
      <c r="G273" s="39">
        <f t="shared" si="237"/>
        <v>68</v>
      </c>
      <c r="H273" s="39">
        <f t="shared" si="237"/>
        <v>106</v>
      </c>
      <c r="I273" s="39">
        <f t="shared" si="237"/>
        <v>31</v>
      </c>
      <c r="J273" s="39">
        <f t="shared" si="237"/>
        <v>70</v>
      </c>
      <c r="K273" s="39">
        <f t="shared" si="237"/>
        <v>101</v>
      </c>
      <c r="L273" s="39">
        <f t="shared" si="237"/>
        <v>30</v>
      </c>
      <c r="M273" s="39">
        <f t="shared" si="237"/>
        <v>90</v>
      </c>
      <c r="N273" s="39">
        <f t="shared" si="237"/>
        <v>120</v>
      </c>
      <c r="O273" s="39">
        <f t="shared" si="237"/>
        <v>0</v>
      </c>
      <c r="P273" s="39">
        <f t="shared" si="237"/>
        <v>0</v>
      </c>
      <c r="Q273" s="39">
        <f t="shared" si="237"/>
        <v>0</v>
      </c>
      <c r="R273" s="12"/>
      <c r="S273" s="12"/>
      <c r="T273" s="12"/>
    </row>
    <row r="274" spans="1:21" s="13" customFormat="1">
      <c r="A274" s="10"/>
      <c r="B274" s="11" t="s">
        <v>18</v>
      </c>
      <c r="C274" s="39">
        <f>C263+C273</f>
        <v>211</v>
      </c>
      <c r="D274" s="39">
        <f t="shared" ref="D274:Q274" si="238">D263+D273</f>
        <v>212</v>
      </c>
      <c r="E274" s="39">
        <f t="shared" si="238"/>
        <v>423</v>
      </c>
      <c r="F274" s="39">
        <f t="shared" si="238"/>
        <v>127</v>
      </c>
      <c r="G274" s="39">
        <f t="shared" si="238"/>
        <v>169</v>
      </c>
      <c r="H274" s="39">
        <f t="shared" si="238"/>
        <v>296</v>
      </c>
      <c r="I274" s="39">
        <f t="shared" si="238"/>
        <v>142</v>
      </c>
      <c r="J274" s="39">
        <f t="shared" si="238"/>
        <v>208</v>
      </c>
      <c r="K274" s="39">
        <f t="shared" si="238"/>
        <v>350</v>
      </c>
      <c r="L274" s="39">
        <f t="shared" si="238"/>
        <v>142</v>
      </c>
      <c r="M274" s="39">
        <f t="shared" si="238"/>
        <v>205</v>
      </c>
      <c r="N274" s="39">
        <f t="shared" si="238"/>
        <v>347</v>
      </c>
      <c r="O274" s="39">
        <f t="shared" si="238"/>
        <v>40</v>
      </c>
      <c r="P274" s="39">
        <f t="shared" si="238"/>
        <v>12</v>
      </c>
      <c r="Q274" s="39">
        <f t="shared" si="238"/>
        <v>52</v>
      </c>
      <c r="R274" s="12"/>
      <c r="S274" s="12"/>
      <c r="T274" s="12"/>
    </row>
    <row r="275" spans="1:21" s="13" customFormat="1">
      <c r="A275" s="3"/>
      <c r="B275" s="9" t="s">
        <v>19</v>
      </c>
      <c r="C275" s="39">
        <f t="shared" ref="C275" si="239">C274</f>
        <v>211</v>
      </c>
      <c r="D275" s="39">
        <f t="shared" ref="D275:Q275" si="240">D274</f>
        <v>212</v>
      </c>
      <c r="E275" s="39">
        <f t="shared" si="240"/>
        <v>423</v>
      </c>
      <c r="F275" s="39">
        <f t="shared" si="240"/>
        <v>127</v>
      </c>
      <c r="G275" s="39">
        <f t="shared" si="240"/>
        <v>169</v>
      </c>
      <c r="H275" s="39">
        <f t="shared" si="240"/>
        <v>296</v>
      </c>
      <c r="I275" s="39">
        <f t="shared" si="240"/>
        <v>142</v>
      </c>
      <c r="J275" s="39">
        <f t="shared" si="240"/>
        <v>208</v>
      </c>
      <c r="K275" s="39">
        <f t="shared" si="240"/>
        <v>350</v>
      </c>
      <c r="L275" s="39">
        <f t="shared" si="240"/>
        <v>142</v>
      </c>
      <c r="M275" s="39">
        <f t="shared" si="240"/>
        <v>205</v>
      </c>
      <c r="N275" s="39">
        <f t="shared" si="240"/>
        <v>347</v>
      </c>
      <c r="O275" s="39">
        <f t="shared" si="240"/>
        <v>40</v>
      </c>
      <c r="P275" s="39">
        <f t="shared" si="240"/>
        <v>12</v>
      </c>
      <c r="Q275" s="39">
        <f t="shared" si="240"/>
        <v>52</v>
      </c>
      <c r="R275" s="12"/>
      <c r="S275" s="12"/>
      <c r="T275" s="12"/>
    </row>
    <row r="276" spans="1:21">
      <c r="A276" s="3" t="s">
        <v>173</v>
      </c>
      <c r="B276" s="4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U276" s="2"/>
    </row>
    <row r="277" spans="1:21">
      <c r="A277" s="3"/>
      <c r="B277" s="5" t="s">
        <v>11</v>
      </c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U277" s="2"/>
    </row>
    <row r="278" spans="1:21">
      <c r="A278" s="6"/>
      <c r="B278" s="4" t="s">
        <v>174</v>
      </c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U278" s="2"/>
    </row>
    <row r="279" spans="1:21">
      <c r="A279" s="7"/>
      <c r="B279" s="18" t="s">
        <v>175</v>
      </c>
      <c r="C279" s="38">
        <v>10</v>
      </c>
      <c r="D279" s="38">
        <v>28</v>
      </c>
      <c r="E279" s="38">
        <f>SUM(C279:D279)</f>
        <v>38</v>
      </c>
      <c r="F279" s="38">
        <v>12</v>
      </c>
      <c r="G279" s="38">
        <v>22</v>
      </c>
      <c r="H279" s="38">
        <f>SUM(F279:G279)</f>
        <v>34</v>
      </c>
      <c r="I279" s="38">
        <v>13</v>
      </c>
      <c r="J279" s="38">
        <v>35</v>
      </c>
      <c r="K279" s="38">
        <f>SUM(I279:J279)</f>
        <v>48</v>
      </c>
      <c r="L279" s="38">
        <v>11</v>
      </c>
      <c r="M279" s="38">
        <v>19</v>
      </c>
      <c r="N279" s="38">
        <f>SUM(L279:M279)</f>
        <v>30</v>
      </c>
      <c r="O279" s="38">
        <v>0</v>
      </c>
      <c r="P279" s="38">
        <v>0</v>
      </c>
      <c r="Q279" s="38">
        <f>SUM(O279:P279)</f>
        <v>0</v>
      </c>
      <c r="U279" s="2"/>
    </row>
    <row r="280" spans="1:21">
      <c r="A280" s="7"/>
      <c r="B280" s="8" t="s">
        <v>176</v>
      </c>
      <c r="C280" s="38">
        <v>28</v>
      </c>
      <c r="D280" s="38">
        <v>13</v>
      </c>
      <c r="E280" s="38">
        <f>SUM(C280:D280)</f>
        <v>41</v>
      </c>
      <c r="F280" s="38">
        <v>21</v>
      </c>
      <c r="G280" s="38">
        <v>14</v>
      </c>
      <c r="H280" s="38">
        <f>SUM(F280:G280)</f>
        <v>35</v>
      </c>
      <c r="I280" s="38">
        <v>18</v>
      </c>
      <c r="J280" s="38">
        <v>16</v>
      </c>
      <c r="K280" s="38">
        <f>SUM(I280:J280)</f>
        <v>34</v>
      </c>
      <c r="L280" s="38">
        <v>37</v>
      </c>
      <c r="M280" s="38">
        <v>23</v>
      </c>
      <c r="N280" s="38">
        <f>SUM(L280:M280)</f>
        <v>60</v>
      </c>
      <c r="O280" s="38">
        <v>26</v>
      </c>
      <c r="P280" s="38">
        <v>7</v>
      </c>
      <c r="Q280" s="38">
        <f>SUM(O280:P280)</f>
        <v>33</v>
      </c>
      <c r="U280" s="2"/>
    </row>
    <row r="281" spans="1:21">
      <c r="A281" s="7"/>
      <c r="B281" s="8" t="s">
        <v>177</v>
      </c>
      <c r="C281" s="38">
        <v>20</v>
      </c>
      <c r="D281" s="38">
        <v>16</v>
      </c>
      <c r="E281" s="38">
        <f>SUM(C281:D281)</f>
        <v>36</v>
      </c>
      <c r="F281" s="38">
        <v>22</v>
      </c>
      <c r="G281" s="38">
        <v>17</v>
      </c>
      <c r="H281" s="38">
        <f>SUM(F281:G281)</f>
        <v>39</v>
      </c>
      <c r="I281" s="38">
        <v>17</v>
      </c>
      <c r="J281" s="38">
        <v>22</v>
      </c>
      <c r="K281" s="38">
        <f>SUM(I281:J281)</f>
        <v>39</v>
      </c>
      <c r="L281" s="38">
        <v>28</v>
      </c>
      <c r="M281" s="38">
        <v>35</v>
      </c>
      <c r="N281" s="38">
        <f>SUM(L281:M281)</f>
        <v>63</v>
      </c>
      <c r="O281" s="38">
        <v>2</v>
      </c>
      <c r="P281" s="38">
        <v>2</v>
      </c>
      <c r="Q281" s="38">
        <f>SUM(O281:P281)</f>
        <v>4</v>
      </c>
      <c r="U281" s="2"/>
    </row>
    <row r="282" spans="1:21">
      <c r="A282" s="3"/>
      <c r="B282" s="8" t="s">
        <v>178</v>
      </c>
      <c r="C282" s="38">
        <v>20</v>
      </c>
      <c r="D282" s="38">
        <v>19</v>
      </c>
      <c r="E282" s="38">
        <f>SUM(C282:D282)</f>
        <v>39</v>
      </c>
      <c r="F282" s="38">
        <v>21</v>
      </c>
      <c r="G282" s="38">
        <v>18</v>
      </c>
      <c r="H282" s="38">
        <f>SUM(F282:G282)</f>
        <v>39</v>
      </c>
      <c r="I282" s="38">
        <v>11</v>
      </c>
      <c r="J282" s="38">
        <v>20</v>
      </c>
      <c r="K282" s="38">
        <f>SUM(I282:J282)</f>
        <v>31</v>
      </c>
      <c r="L282" s="38">
        <v>27</v>
      </c>
      <c r="M282" s="38">
        <v>40</v>
      </c>
      <c r="N282" s="38">
        <f>SUM(L282:M282)</f>
        <v>67</v>
      </c>
      <c r="O282" s="38">
        <v>4</v>
      </c>
      <c r="P282" s="38">
        <v>3</v>
      </c>
      <c r="Q282" s="38">
        <f>SUM(O282:P282)</f>
        <v>7</v>
      </c>
      <c r="U282" s="2"/>
    </row>
    <row r="283" spans="1:21">
      <c r="A283" s="7"/>
      <c r="B283" s="8" t="s">
        <v>179</v>
      </c>
      <c r="C283" s="38">
        <v>22</v>
      </c>
      <c r="D283" s="38">
        <v>22</v>
      </c>
      <c r="E283" s="38">
        <f>SUM(C283:D283)</f>
        <v>44</v>
      </c>
      <c r="F283" s="38">
        <v>20</v>
      </c>
      <c r="G283" s="38">
        <v>18</v>
      </c>
      <c r="H283" s="38">
        <f>SUM(F283:G283)</f>
        <v>38</v>
      </c>
      <c r="I283" s="38">
        <v>15</v>
      </c>
      <c r="J283" s="38">
        <v>29</v>
      </c>
      <c r="K283" s="38">
        <f>SUM(I283:J283)</f>
        <v>44</v>
      </c>
      <c r="L283" s="38">
        <v>22</v>
      </c>
      <c r="M283" s="38">
        <v>17</v>
      </c>
      <c r="N283" s="38">
        <f>SUM(L283:M283)</f>
        <v>39</v>
      </c>
      <c r="O283" s="38">
        <v>4</v>
      </c>
      <c r="P283" s="38">
        <v>1</v>
      </c>
      <c r="Q283" s="38">
        <f>SUM(O283:P283)</f>
        <v>5</v>
      </c>
      <c r="U283" s="2"/>
    </row>
    <row r="284" spans="1:21" s="13" customFormat="1">
      <c r="A284" s="10"/>
      <c r="B284" s="11" t="s">
        <v>17</v>
      </c>
      <c r="C284" s="39">
        <f t="shared" ref="C284:Q284" si="241">SUM(C279:C283)</f>
        <v>100</v>
      </c>
      <c r="D284" s="39">
        <f t="shared" si="241"/>
        <v>98</v>
      </c>
      <c r="E284" s="39">
        <f t="shared" si="241"/>
        <v>198</v>
      </c>
      <c r="F284" s="39">
        <f t="shared" si="241"/>
        <v>96</v>
      </c>
      <c r="G284" s="39">
        <f t="shared" si="241"/>
        <v>89</v>
      </c>
      <c r="H284" s="39">
        <f t="shared" si="241"/>
        <v>185</v>
      </c>
      <c r="I284" s="39">
        <f t="shared" si="241"/>
        <v>74</v>
      </c>
      <c r="J284" s="39">
        <f t="shared" si="241"/>
        <v>122</v>
      </c>
      <c r="K284" s="39">
        <f t="shared" si="241"/>
        <v>196</v>
      </c>
      <c r="L284" s="39">
        <f t="shared" si="241"/>
        <v>125</v>
      </c>
      <c r="M284" s="39">
        <f t="shared" si="241"/>
        <v>134</v>
      </c>
      <c r="N284" s="39">
        <f t="shared" si="241"/>
        <v>259</v>
      </c>
      <c r="O284" s="39">
        <f t="shared" si="241"/>
        <v>36</v>
      </c>
      <c r="P284" s="39">
        <f t="shared" si="241"/>
        <v>13</v>
      </c>
      <c r="Q284" s="39">
        <f t="shared" si="241"/>
        <v>49</v>
      </c>
      <c r="R284" s="12"/>
      <c r="S284" s="12"/>
      <c r="T284" s="12"/>
    </row>
    <row r="285" spans="1:21">
      <c r="A285" s="7"/>
      <c r="B285" s="14" t="s">
        <v>180</v>
      </c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U285" s="2"/>
    </row>
    <row r="286" spans="1:21">
      <c r="A286" s="3"/>
      <c r="B286" s="8" t="s">
        <v>175</v>
      </c>
      <c r="C286" s="38">
        <v>4</v>
      </c>
      <c r="D286" s="38">
        <v>13</v>
      </c>
      <c r="E286" s="38">
        <f t="shared" ref="E286:E290" si="242">SUM(C286:D286)</f>
        <v>17</v>
      </c>
      <c r="F286" s="38">
        <v>15</v>
      </c>
      <c r="G286" s="38">
        <v>18</v>
      </c>
      <c r="H286" s="38">
        <f t="shared" ref="H286:H290" si="243">SUM(F286:G286)</f>
        <v>33</v>
      </c>
      <c r="I286" s="38">
        <v>0</v>
      </c>
      <c r="J286" s="38">
        <v>0</v>
      </c>
      <c r="K286" s="38">
        <f t="shared" ref="K286:K290" si="244">SUM(I286:J286)</f>
        <v>0</v>
      </c>
      <c r="L286" s="38">
        <v>0</v>
      </c>
      <c r="M286" s="38">
        <v>0</v>
      </c>
      <c r="N286" s="38">
        <f t="shared" ref="N286:N290" si="245">SUM(L286:M286)</f>
        <v>0</v>
      </c>
      <c r="O286" s="38">
        <v>0</v>
      </c>
      <c r="P286" s="38">
        <v>0</v>
      </c>
      <c r="Q286" s="38">
        <f t="shared" ref="Q286:Q290" si="246">SUM(O286:P286)</f>
        <v>0</v>
      </c>
      <c r="U286" s="2"/>
    </row>
    <row r="287" spans="1:21">
      <c r="A287" s="3"/>
      <c r="B287" s="8" t="s">
        <v>176</v>
      </c>
      <c r="C287" s="38">
        <v>22</v>
      </c>
      <c r="D287" s="38">
        <v>4</v>
      </c>
      <c r="E287" s="38">
        <f t="shared" si="242"/>
        <v>26</v>
      </c>
      <c r="F287" s="38">
        <v>29</v>
      </c>
      <c r="G287" s="38">
        <v>13</v>
      </c>
      <c r="H287" s="38">
        <f t="shared" si="243"/>
        <v>42</v>
      </c>
      <c r="I287" s="38">
        <v>15</v>
      </c>
      <c r="J287" s="38">
        <v>9</v>
      </c>
      <c r="K287" s="38">
        <f t="shared" si="244"/>
        <v>24</v>
      </c>
      <c r="L287" s="38">
        <v>5</v>
      </c>
      <c r="M287" s="38">
        <v>5</v>
      </c>
      <c r="N287" s="38">
        <f t="shared" si="245"/>
        <v>10</v>
      </c>
      <c r="O287" s="38">
        <v>1</v>
      </c>
      <c r="P287" s="38">
        <v>0</v>
      </c>
      <c r="Q287" s="38">
        <f t="shared" si="246"/>
        <v>1</v>
      </c>
      <c r="U287" s="2"/>
    </row>
    <row r="288" spans="1:21">
      <c r="A288" s="3"/>
      <c r="B288" s="8" t="s">
        <v>177</v>
      </c>
      <c r="C288" s="38">
        <v>8</v>
      </c>
      <c r="D288" s="38">
        <v>15</v>
      </c>
      <c r="E288" s="38">
        <f t="shared" si="242"/>
        <v>23</v>
      </c>
      <c r="F288" s="38">
        <v>23</v>
      </c>
      <c r="G288" s="38">
        <v>14</v>
      </c>
      <c r="H288" s="38">
        <f t="shared" si="243"/>
        <v>37</v>
      </c>
      <c r="I288" s="38">
        <v>12</v>
      </c>
      <c r="J288" s="38">
        <v>15</v>
      </c>
      <c r="K288" s="38">
        <f t="shared" si="244"/>
        <v>27</v>
      </c>
      <c r="L288" s="38">
        <v>1</v>
      </c>
      <c r="M288" s="38">
        <v>0</v>
      </c>
      <c r="N288" s="38">
        <f t="shared" si="245"/>
        <v>1</v>
      </c>
      <c r="O288" s="38">
        <v>0</v>
      </c>
      <c r="P288" s="38">
        <v>0</v>
      </c>
      <c r="Q288" s="38">
        <f t="shared" si="246"/>
        <v>0</v>
      </c>
      <c r="U288" s="2"/>
    </row>
    <row r="289" spans="1:21">
      <c r="A289" s="3"/>
      <c r="B289" s="8" t="s">
        <v>181</v>
      </c>
      <c r="C289" s="38">
        <v>19</v>
      </c>
      <c r="D289" s="38">
        <v>6</v>
      </c>
      <c r="E289" s="38">
        <f t="shared" si="242"/>
        <v>25</v>
      </c>
      <c r="F289" s="38">
        <v>26</v>
      </c>
      <c r="G289" s="38">
        <v>18</v>
      </c>
      <c r="H289" s="38">
        <f t="shared" si="243"/>
        <v>44</v>
      </c>
      <c r="I289" s="38">
        <v>17</v>
      </c>
      <c r="J289" s="38">
        <v>4</v>
      </c>
      <c r="K289" s="38">
        <f t="shared" si="244"/>
        <v>21</v>
      </c>
      <c r="L289" s="38">
        <v>1</v>
      </c>
      <c r="M289" s="38">
        <v>0</v>
      </c>
      <c r="N289" s="38">
        <f t="shared" si="245"/>
        <v>1</v>
      </c>
      <c r="O289" s="38">
        <v>2</v>
      </c>
      <c r="P289" s="38">
        <v>0</v>
      </c>
      <c r="Q289" s="38">
        <f t="shared" si="246"/>
        <v>2</v>
      </c>
      <c r="U289" s="2"/>
    </row>
    <row r="290" spans="1:21">
      <c r="A290" s="6"/>
      <c r="B290" s="8" t="s">
        <v>179</v>
      </c>
      <c r="C290" s="38">
        <v>22</v>
      </c>
      <c r="D290" s="38">
        <v>17</v>
      </c>
      <c r="E290" s="38">
        <f t="shared" si="242"/>
        <v>39</v>
      </c>
      <c r="F290" s="38">
        <v>28</v>
      </c>
      <c r="G290" s="38">
        <v>20</v>
      </c>
      <c r="H290" s="38">
        <f t="shared" si="243"/>
        <v>48</v>
      </c>
      <c r="I290" s="38">
        <v>5</v>
      </c>
      <c r="J290" s="38">
        <v>1</v>
      </c>
      <c r="K290" s="38">
        <f t="shared" si="244"/>
        <v>6</v>
      </c>
      <c r="L290" s="38">
        <v>0</v>
      </c>
      <c r="M290" s="38">
        <v>0</v>
      </c>
      <c r="N290" s="38">
        <f t="shared" si="245"/>
        <v>0</v>
      </c>
      <c r="O290" s="38">
        <v>1</v>
      </c>
      <c r="P290" s="38">
        <v>0</v>
      </c>
      <c r="Q290" s="38">
        <f t="shared" si="246"/>
        <v>1</v>
      </c>
      <c r="U290" s="2"/>
    </row>
    <row r="291" spans="1:21" s="13" customFormat="1">
      <c r="A291" s="10"/>
      <c r="B291" s="11" t="s">
        <v>17</v>
      </c>
      <c r="C291" s="39">
        <f>SUM(C286:C290)</f>
        <v>75</v>
      </c>
      <c r="D291" s="39">
        <f t="shared" ref="D291:Q291" si="247">SUM(D286:D290)</f>
        <v>55</v>
      </c>
      <c r="E291" s="39">
        <f t="shared" si="247"/>
        <v>130</v>
      </c>
      <c r="F291" s="39">
        <f t="shared" si="247"/>
        <v>121</v>
      </c>
      <c r="G291" s="39">
        <f t="shared" si="247"/>
        <v>83</v>
      </c>
      <c r="H291" s="39">
        <f t="shared" si="247"/>
        <v>204</v>
      </c>
      <c r="I291" s="39">
        <f t="shared" si="247"/>
        <v>49</v>
      </c>
      <c r="J291" s="39">
        <f t="shared" si="247"/>
        <v>29</v>
      </c>
      <c r="K291" s="39">
        <f t="shared" si="247"/>
        <v>78</v>
      </c>
      <c r="L291" s="39">
        <f t="shared" si="247"/>
        <v>7</v>
      </c>
      <c r="M291" s="39">
        <f t="shared" si="247"/>
        <v>5</v>
      </c>
      <c r="N291" s="39">
        <f t="shared" si="247"/>
        <v>12</v>
      </c>
      <c r="O291" s="39">
        <f t="shared" si="247"/>
        <v>4</v>
      </c>
      <c r="P291" s="39">
        <f t="shared" si="247"/>
        <v>0</v>
      </c>
      <c r="Q291" s="39">
        <f t="shared" si="247"/>
        <v>4</v>
      </c>
      <c r="R291" s="12"/>
      <c r="S291" s="12"/>
      <c r="T291" s="12"/>
    </row>
    <row r="292" spans="1:21" s="13" customFormat="1">
      <c r="A292" s="10"/>
      <c r="B292" s="11" t="s">
        <v>18</v>
      </c>
      <c r="C292" s="39">
        <f>C291+C284</f>
        <v>175</v>
      </c>
      <c r="D292" s="39">
        <f t="shared" ref="D292:Q292" si="248">D291+D284</f>
        <v>153</v>
      </c>
      <c r="E292" s="39">
        <f t="shared" si="248"/>
        <v>328</v>
      </c>
      <c r="F292" s="39">
        <f t="shared" si="248"/>
        <v>217</v>
      </c>
      <c r="G292" s="39">
        <f t="shared" si="248"/>
        <v>172</v>
      </c>
      <c r="H292" s="39">
        <f t="shared" si="248"/>
        <v>389</v>
      </c>
      <c r="I292" s="39">
        <f t="shared" si="248"/>
        <v>123</v>
      </c>
      <c r="J292" s="39">
        <f t="shared" si="248"/>
        <v>151</v>
      </c>
      <c r="K292" s="39">
        <f t="shared" si="248"/>
        <v>274</v>
      </c>
      <c r="L292" s="39">
        <f t="shared" si="248"/>
        <v>132</v>
      </c>
      <c r="M292" s="39">
        <f t="shared" si="248"/>
        <v>139</v>
      </c>
      <c r="N292" s="39">
        <f t="shared" si="248"/>
        <v>271</v>
      </c>
      <c r="O292" s="39">
        <f t="shared" si="248"/>
        <v>40</v>
      </c>
      <c r="P292" s="39">
        <f t="shared" si="248"/>
        <v>13</v>
      </c>
      <c r="Q292" s="39">
        <f t="shared" si="248"/>
        <v>53</v>
      </c>
      <c r="R292" s="12"/>
      <c r="S292" s="12"/>
      <c r="T292" s="12"/>
    </row>
    <row r="293" spans="1:21">
      <c r="A293" s="7"/>
      <c r="B293" s="20" t="s">
        <v>41</v>
      </c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U293" s="2"/>
    </row>
    <row r="294" spans="1:21">
      <c r="A294" s="6"/>
      <c r="B294" s="4" t="s">
        <v>182</v>
      </c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U294" s="2"/>
    </row>
    <row r="295" spans="1:21">
      <c r="A295" s="7"/>
      <c r="B295" s="18" t="s">
        <v>175</v>
      </c>
      <c r="C295" s="38">
        <v>13</v>
      </c>
      <c r="D295" s="38">
        <v>18</v>
      </c>
      <c r="E295" s="38">
        <f>SUM(C295:D295)</f>
        <v>31</v>
      </c>
      <c r="F295" s="38">
        <v>13</v>
      </c>
      <c r="G295" s="38">
        <v>23</v>
      </c>
      <c r="H295" s="38">
        <f>SUM(F295:G295)</f>
        <v>36</v>
      </c>
      <c r="I295" s="38">
        <v>13</v>
      </c>
      <c r="J295" s="38">
        <v>20</v>
      </c>
      <c r="K295" s="38">
        <f>SUM(I295:J295)</f>
        <v>33</v>
      </c>
      <c r="L295" s="38">
        <v>16</v>
      </c>
      <c r="M295" s="38">
        <v>17</v>
      </c>
      <c r="N295" s="38">
        <f>SUM(L295:M295)</f>
        <v>33</v>
      </c>
      <c r="O295" s="38">
        <v>0</v>
      </c>
      <c r="P295" s="38">
        <v>0</v>
      </c>
      <c r="Q295" s="38">
        <f>SUM(O295:P295)</f>
        <v>0</v>
      </c>
      <c r="U295" s="2"/>
    </row>
    <row r="296" spans="1:21">
      <c r="A296" s="7"/>
      <c r="B296" s="8" t="s">
        <v>176</v>
      </c>
      <c r="C296" s="38">
        <v>27</v>
      </c>
      <c r="D296" s="38">
        <v>14</v>
      </c>
      <c r="E296" s="38">
        <f>SUM(C296:D296)</f>
        <v>41</v>
      </c>
      <c r="F296" s="38">
        <v>23</v>
      </c>
      <c r="G296" s="38">
        <v>7</v>
      </c>
      <c r="H296" s="38">
        <f>SUM(F296:G296)</f>
        <v>30</v>
      </c>
      <c r="I296" s="38">
        <v>23</v>
      </c>
      <c r="J296" s="38">
        <v>16</v>
      </c>
      <c r="K296" s="38">
        <f>SUM(I296:J296)</f>
        <v>39</v>
      </c>
      <c r="L296" s="38">
        <v>18</v>
      </c>
      <c r="M296" s="38">
        <v>14</v>
      </c>
      <c r="N296" s="38">
        <f>SUM(L296:M296)</f>
        <v>32</v>
      </c>
      <c r="O296" s="38">
        <v>14</v>
      </c>
      <c r="P296" s="38">
        <v>0</v>
      </c>
      <c r="Q296" s="38">
        <f>SUM(O296:P296)</f>
        <v>14</v>
      </c>
      <c r="U296" s="2"/>
    </row>
    <row r="297" spans="1:21">
      <c r="A297" s="7"/>
      <c r="B297" s="8" t="s">
        <v>177</v>
      </c>
      <c r="C297" s="38">
        <v>21</v>
      </c>
      <c r="D297" s="38">
        <v>17</v>
      </c>
      <c r="E297" s="38">
        <f>SUM(C297:D297)</f>
        <v>38</v>
      </c>
      <c r="F297" s="38">
        <v>17</v>
      </c>
      <c r="G297" s="38">
        <v>15</v>
      </c>
      <c r="H297" s="38">
        <f>SUM(F297:G297)</f>
        <v>32</v>
      </c>
      <c r="I297" s="38">
        <v>19</v>
      </c>
      <c r="J297" s="38">
        <v>16</v>
      </c>
      <c r="K297" s="38">
        <f>SUM(I297:J297)</f>
        <v>35</v>
      </c>
      <c r="L297" s="38">
        <v>20</v>
      </c>
      <c r="M297" s="38">
        <v>13</v>
      </c>
      <c r="N297" s="38">
        <f>SUM(L297:M297)</f>
        <v>33</v>
      </c>
      <c r="O297" s="38">
        <v>1</v>
      </c>
      <c r="P297" s="38">
        <v>4</v>
      </c>
      <c r="Q297" s="38">
        <f>SUM(O297:P297)</f>
        <v>5</v>
      </c>
      <c r="U297" s="2"/>
    </row>
    <row r="298" spans="1:21">
      <c r="A298" s="3"/>
      <c r="B298" s="8" t="s">
        <v>181</v>
      </c>
      <c r="C298" s="38">
        <v>19</v>
      </c>
      <c r="D298" s="38">
        <v>4</v>
      </c>
      <c r="E298" s="38">
        <f>SUM(C298:D298)</f>
        <v>23</v>
      </c>
      <c r="F298" s="38">
        <v>16</v>
      </c>
      <c r="G298" s="38">
        <v>10</v>
      </c>
      <c r="H298" s="38">
        <f>SUM(F298:G298)</f>
        <v>26</v>
      </c>
      <c r="I298" s="38">
        <v>21</v>
      </c>
      <c r="J298" s="38">
        <v>15</v>
      </c>
      <c r="K298" s="38">
        <f>SUM(I298:J298)</f>
        <v>36</v>
      </c>
      <c r="L298" s="38">
        <v>0</v>
      </c>
      <c r="M298" s="38">
        <v>0</v>
      </c>
      <c r="N298" s="38">
        <f>SUM(L298:M298)</f>
        <v>0</v>
      </c>
      <c r="O298" s="38">
        <v>0</v>
      </c>
      <c r="P298" s="38">
        <v>0</v>
      </c>
      <c r="Q298" s="38">
        <f>SUM(O298:P298)</f>
        <v>0</v>
      </c>
      <c r="U298" s="2"/>
    </row>
    <row r="299" spans="1:21">
      <c r="A299" s="7"/>
      <c r="B299" s="8" t="s">
        <v>179</v>
      </c>
      <c r="C299" s="38">
        <v>27</v>
      </c>
      <c r="D299" s="38">
        <v>13</v>
      </c>
      <c r="E299" s="38">
        <f>SUM(C299:D299)</f>
        <v>40</v>
      </c>
      <c r="F299" s="38">
        <v>27</v>
      </c>
      <c r="G299" s="38">
        <v>9</v>
      </c>
      <c r="H299" s="38">
        <f>SUM(F299:G299)</f>
        <v>36</v>
      </c>
      <c r="I299" s="38">
        <v>28</v>
      </c>
      <c r="J299" s="38">
        <v>16</v>
      </c>
      <c r="K299" s="38">
        <f>SUM(I299:J299)</f>
        <v>44</v>
      </c>
      <c r="L299" s="38">
        <v>22</v>
      </c>
      <c r="M299" s="38">
        <v>9</v>
      </c>
      <c r="N299" s="38">
        <f>SUM(L299:M299)</f>
        <v>31</v>
      </c>
      <c r="O299" s="38">
        <v>7</v>
      </c>
      <c r="P299" s="38">
        <v>1</v>
      </c>
      <c r="Q299" s="38">
        <f>SUM(O299:P299)</f>
        <v>8</v>
      </c>
      <c r="U299" s="2"/>
    </row>
    <row r="300" spans="1:21" s="13" customFormat="1">
      <c r="A300" s="3"/>
      <c r="B300" s="9" t="s">
        <v>17</v>
      </c>
      <c r="C300" s="39">
        <f t="shared" ref="C300" si="249">SUM(C295:C299)</f>
        <v>107</v>
      </c>
      <c r="D300" s="39">
        <f t="shared" ref="D300:Q300" si="250">SUM(D295:D299)</f>
        <v>66</v>
      </c>
      <c r="E300" s="39">
        <f t="shared" si="250"/>
        <v>173</v>
      </c>
      <c r="F300" s="39">
        <f t="shared" si="250"/>
        <v>96</v>
      </c>
      <c r="G300" s="39">
        <f t="shared" si="250"/>
        <v>64</v>
      </c>
      <c r="H300" s="39">
        <f t="shared" si="250"/>
        <v>160</v>
      </c>
      <c r="I300" s="39">
        <f t="shared" si="250"/>
        <v>104</v>
      </c>
      <c r="J300" s="39">
        <f t="shared" si="250"/>
        <v>83</v>
      </c>
      <c r="K300" s="39">
        <f t="shared" si="250"/>
        <v>187</v>
      </c>
      <c r="L300" s="39">
        <f t="shared" si="250"/>
        <v>76</v>
      </c>
      <c r="M300" s="39">
        <f t="shared" si="250"/>
        <v>53</v>
      </c>
      <c r="N300" s="39">
        <f t="shared" si="250"/>
        <v>129</v>
      </c>
      <c r="O300" s="39">
        <f t="shared" si="250"/>
        <v>22</v>
      </c>
      <c r="P300" s="39">
        <f t="shared" si="250"/>
        <v>5</v>
      </c>
      <c r="Q300" s="39">
        <f t="shared" si="250"/>
        <v>27</v>
      </c>
      <c r="R300" s="12"/>
      <c r="S300" s="12"/>
      <c r="T300" s="12"/>
    </row>
    <row r="301" spans="1:21" s="13" customFormat="1">
      <c r="A301" s="10"/>
      <c r="B301" s="11" t="s">
        <v>49</v>
      </c>
      <c r="C301" s="39">
        <f t="shared" ref="C301" si="251">C300</f>
        <v>107</v>
      </c>
      <c r="D301" s="39">
        <f t="shared" ref="D301:Q301" si="252">D300</f>
        <v>66</v>
      </c>
      <c r="E301" s="39">
        <f t="shared" si="252"/>
        <v>173</v>
      </c>
      <c r="F301" s="39">
        <f t="shared" si="252"/>
        <v>96</v>
      </c>
      <c r="G301" s="39">
        <f t="shared" si="252"/>
        <v>64</v>
      </c>
      <c r="H301" s="39">
        <f t="shared" si="252"/>
        <v>160</v>
      </c>
      <c r="I301" s="39">
        <f t="shared" si="252"/>
        <v>104</v>
      </c>
      <c r="J301" s="39">
        <f t="shared" si="252"/>
        <v>83</v>
      </c>
      <c r="K301" s="39">
        <f t="shared" si="252"/>
        <v>187</v>
      </c>
      <c r="L301" s="39">
        <f t="shared" si="252"/>
        <v>76</v>
      </c>
      <c r="M301" s="39">
        <f t="shared" si="252"/>
        <v>53</v>
      </c>
      <c r="N301" s="39">
        <f t="shared" si="252"/>
        <v>129</v>
      </c>
      <c r="O301" s="39">
        <f t="shared" si="252"/>
        <v>22</v>
      </c>
      <c r="P301" s="39">
        <f t="shared" si="252"/>
        <v>5</v>
      </c>
      <c r="Q301" s="39">
        <f t="shared" si="252"/>
        <v>27</v>
      </c>
      <c r="R301" s="12"/>
      <c r="S301" s="12"/>
      <c r="T301" s="12"/>
    </row>
    <row r="302" spans="1:21" s="13" customFormat="1">
      <c r="A302" s="10"/>
      <c r="B302" s="11" t="s">
        <v>19</v>
      </c>
      <c r="C302" s="39">
        <f t="shared" ref="C302" si="253">C292+C301</f>
        <v>282</v>
      </c>
      <c r="D302" s="39">
        <f t="shared" ref="D302:Q302" si="254">D292+D301</f>
        <v>219</v>
      </c>
      <c r="E302" s="39">
        <f t="shared" si="254"/>
        <v>501</v>
      </c>
      <c r="F302" s="39">
        <f t="shared" si="254"/>
        <v>313</v>
      </c>
      <c r="G302" s="39">
        <f t="shared" si="254"/>
        <v>236</v>
      </c>
      <c r="H302" s="39">
        <f t="shared" si="254"/>
        <v>549</v>
      </c>
      <c r="I302" s="39">
        <f t="shared" si="254"/>
        <v>227</v>
      </c>
      <c r="J302" s="39">
        <f t="shared" si="254"/>
        <v>234</v>
      </c>
      <c r="K302" s="39">
        <f t="shared" si="254"/>
        <v>461</v>
      </c>
      <c r="L302" s="39">
        <f t="shared" si="254"/>
        <v>208</v>
      </c>
      <c r="M302" s="39">
        <f t="shared" si="254"/>
        <v>192</v>
      </c>
      <c r="N302" s="39">
        <f t="shared" si="254"/>
        <v>400</v>
      </c>
      <c r="O302" s="39">
        <f t="shared" si="254"/>
        <v>62</v>
      </c>
      <c r="P302" s="39">
        <f t="shared" si="254"/>
        <v>18</v>
      </c>
      <c r="Q302" s="39">
        <f t="shared" si="254"/>
        <v>80</v>
      </c>
      <c r="R302" s="12"/>
      <c r="S302" s="12"/>
      <c r="T302" s="12"/>
    </row>
    <row r="303" spans="1:21">
      <c r="A303" s="10" t="s">
        <v>183</v>
      </c>
      <c r="B303" s="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U303" s="2"/>
    </row>
    <row r="304" spans="1:21">
      <c r="A304" s="10"/>
      <c r="B304" s="21" t="s">
        <v>11</v>
      </c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U304" s="2"/>
    </row>
    <row r="305" spans="1:21">
      <c r="A305" s="7"/>
      <c r="B305" s="4" t="s">
        <v>51</v>
      </c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U305" s="2"/>
    </row>
    <row r="306" spans="1:21">
      <c r="A306" s="7"/>
      <c r="B306" s="18" t="s">
        <v>184</v>
      </c>
      <c r="C306" s="38">
        <v>14</v>
      </c>
      <c r="D306" s="38">
        <v>32</v>
      </c>
      <c r="E306" s="38">
        <f t="shared" ref="E306:E313" si="255">SUM(C306:D306)</f>
        <v>46</v>
      </c>
      <c r="F306" s="38">
        <v>6</v>
      </c>
      <c r="G306" s="38">
        <v>26</v>
      </c>
      <c r="H306" s="38">
        <f t="shared" ref="H306:H313" si="256">SUM(F306:G306)</f>
        <v>32</v>
      </c>
      <c r="I306" s="38">
        <v>6</v>
      </c>
      <c r="J306" s="38">
        <v>17</v>
      </c>
      <c r="K306" s="38">
        <f t="shared" ref="K306:K313" si="257">SUM(I306:J306)</f>
        <v>23</v>
      </c>
      <c r="L306" s="38">
        <v>5</v>
      </c>
      <c r="M306" s="38">
        <v>39</v>
      </c>
      <c r="N306" s="38">
        <f t="shared" ref="N306:N313" si="258">SUM(L306:M306)</f>
        <v>44</v>
      </c>
      <c r="O306" s="38">
        <v>0</v>
      </c>
      <c r="P306" s="38">
        <v>1</v>
      </c>
      <c r="Q306" s="38">
        <f t="shared" ref="Q306:Q313" si="259">SUM(O306:P306)</f>
        <v>1</v>
      </c>
      <c r="U306" s="2"/>
    </row>
    <row r="307" spans="1:21">
      <c r="A307" s="7"/>
      <c r="B307" s="18" t="s">
        <v>185</v>
      </c>
      <c r="C307" s="38">
        <v>11</v>
      </c>
      <c r="D307" s="38">
        <v>37</v>
      </c>
      <c r="E307" s="38">
        <f t="shared" si="255"/>
        <v>48</v>
      </c>
      <c r="F307" s="38">
        <v>10</v>
      </c>
      <c r="G307" s="38">
        <v>39</v>
      </c>
      <c r="H307" s="38">
        <f t="shared" si="256"/>
        <v>49</v>
      </c>
      <c r="I307" s="38">
        <v>9</v>
      </c>
      <c r="J307" s="38">
        <v>37</v>
      </c>
      <c r="K307" s="38">
        <f t="shared" si="257"/>
        <v>46</v>
      </c>
      <c r="L307" s="38">
        <v>7</v>
      </c>
      <c r="M307" s="38">
        <v>34</v>
      </c>
      <c r="N307" s="38">
        <f t="shared" si="258"/>
        <v>41</v>
      </c>
      <c r="O307" s="38">
        <v>0</v>
      </c>
      <c r="P307" s="38">
        <v>1</v>
      </c>
      <c r="Q307" s="38">
        <f t="shared" si="259"/>
        <v>1</v>
      </c>
      <c r="U307" s="2"/>
    </row>
    <row r="308" spans="1:21">
      <c r="A308" s="7"/>
      <c r="B308" s="16" t="s">
        <v>186</v>
      </c>
      <c r="C308" s="38">
        <v>8</v>
      </c>
      <c r="D308" s="38">
        <v>47</v>
      </c>
      <c r="E308" s="38">
        <f t="shared" si="255"/>
        <v>55</v>
      </c>
      <c r="F308" s="38">
        <v>3</v>
      </c>
      <c r="G308" s="38">
        <v>38</v>
      </c>
      <c r="H308" s="38">
        <f t="shared" si="256"/>
        <v>41</v>
      </c>
      <c r="I308" s="38">
        <v>10</v>
      </c>
      <c r="J308" s="38">
        <v>37</v>
      </c>
      <c r="K308" s="38">
        <f t="shared" si="257"/>
        <v>47</v>
      </c>
      <c r="L308" s="38">
        <v>6</v>
      </c>
      <c r="M308" s="38">
        <v>33</v>
      </c>
      <c r="N308" s="38">
        <f t="shared" si="258"/>
        <v>39</v>
      </c>
      <c r="O308" s="38">
        <v>0</v>
      </c>
      <c r="P308" s="38">
        <v>3</v>
      </c>
      <c r="Q308" s="38">
        <f t="shared" si="259"/>
        <v>3</v>
      </c>
      <c r="U308" s="2"/>
    </row>
    <row r="309" spans="1:21">
      <c r="A309" s="7"/>
      <c r="B309" s="16" t="s">
        <v>43</v>
      </c>
      <c r="C309" s="38">
        <v>0</v>
      </c>
      <c r="D309" s="38">
        <v>0</v>
      </c>
      <c r="E309" s="38">
        <f t="shared" si="255"/>
        <v>0</v>
      </c>
      <c r="F309" s="38">
        <v>0</v>
      </c>
      <c r="G309" s="38">
        <v>0</v>
      </c>
      <c r="H309" s="38">
        <f t="shared" si="256"/>
        <v>0</v>
      </c>
      <c r="I309" s="38">
        <v>0</v>
      </c>
      <c r="J309" s="38">
        <v>0</v>
      </c>
      <c r="K309" s="38">
        <f t="shared" si="257"/>
        <v>0</v>
      </c>
      <c r="L309" s="38">
        <v>0</v>
      </c>
      <c r="M309" s="38">
        <v>0</v>
      </c>
      <c r="N309" s="38">
        <f t="shared" si="258"/>
        <v>0</v>
      </c>
      <c r="O309" s="38">
        <v>2</v>
      </c>
      <c r="P309" s="38">
        <v>0</v>
      </c>
      <c r="Q309" s="38">
        <f t="shared" si="259"/>
        <v>2</v>
      </c>
      <c r="U309" s="2"/>
    </row>
    <row r="310" spans="1:21">
      <c r="A310" s="7"/>
      <c r="B310" s="16" t="s">
        <v>187</v>
      </c>
      <c r="C310" s="38">
        <v>40</v>
      </c>
      <c r="D310" s="38">
        <v>12</v>
      </c>
      <c r="E310" s="38">
        <f t="shared" si="255"/>
        <v>52</v>
      </c>
      <c r="F310" s="38">
        <v>29</v>
      </c>
      <c r="G310" s="38">
        <v>18</v>
      </c>
      <c r="H310" s="38">
        <f t="shared" si="256"/>
        <v>47</v>
      </c>
      <c r="I310" s="38">
        <v>32</v>
      </c>
      <c r="J310" s="38">
        <v>26</v>
      </c>
      <c r="K310" s="38">
        <f t="shared" si="257"/>
        <v>58</v>
      </c>
      <c r="L310" s="38">
        <v>36</v>
      </c>
      <c r="M310" s="38">
        <v>35</v>
      </c>
      <c r="N310" s="38">
        <f t="shared" si="258"/>
        <v>71</v>
      </c>
      <c r="O310" s="38">
        <v>0</v>
      </c>
      <c r="P310" s="38">
        <v>0</v>
      </c>
      <c r="Q310" s="38">
        <f t="shared" si="259"/>
        <v>0</v>
      </c>
      <c r="U310" s="2"/>
    </row>
    <row r="311" spans="1:21">
      <c r="A311" s="7"/>
      <c r="B311" s="18" t="s">
        <v>188</v>
      </c>
      <c r="C311" s="38">
        <v>10</v>
      </c>
      <c r="D311" s="38">
        <v>22</v>
      </c>
      <c r="E311" s="38">
        <f t="shared" si="255"/>
        <v>32</v>
      </c>
      <c r="F311" s="38">
        <v>7</v>
      </c>
      <c r="G311" s="38">
        <v>4</v>
      </c>
      <c r="H311" s="38">
        <f t="shared" si="256"/>
        <v>11</v>
      </c>
      <c r="I311" s="38">
        <v>6</v>
      </c>
      <c r="J311" s="38">
        <v>10</v>
      </c>
      <c r="K311" s="38">
        <f t="shared" si="257"/>
        <v>16</v>
      </c>
      <c r="L311" s="38">
        <v>12</v>
      </c>
      <c r="M311" s="38">
        <v>19</v>
      </c>
      <c r="N311" s="38">
        <f t="shared" si="258"/>
        <v>31</v>
      </c>
      <c r="O311" s="38">
        <v>0</v>
      </c>
      <c r="P311" s="38">
        <v>0</v>
      </c>
      <c r="Q311" s="38">
        <f t="shared" si="259"/>
        <v>0</v>
      </c>
      <c r="U311" s="2"/>
    </row>
    <row r="312" spans="1:21">
      <c r="A312" s="7"/>
      <c r="B312" s="16" t="s">
        <v>189</v>
      </c>
      <c r="C312" s="38">
        <v>46</v>
      </c>
      <c r="D312" s="38">
        <v>16</v>
      </c>
      <c r="E312" s="38">
        <f t="shared" si="255"/>
        <v>62</v>
      </c>
      <c r="F312" s="38">
        <v>27</v>
      </c>
      <c r="G312" s="38">
        <v>14</v>
      </c>
      <c r="H312" s="38">
        <f t="shared" si="256"/>
        <v>41</v>
      </c>
      <c r="I312" s="38">
        <v>35</v>
      </c>
      <c r="J312" s="38">
        <v>25</v>
      </c>
      <c r="K312" s="38">
        <f t="shared" si="257"/>
        <v>60</v>
      </c>
      <c r="L312" s="38">
        <v>39</v>
      </c>
      <c r="M312" s="38">
        <v>32</v>
      </c>
      <c r="N312" s="38">
        <f t="shared" si="258"/>
        <v>71</v>
      </c>
      <c r="O312" s="38">
        <v>4</v>
      </c>
      <c r="P312" s="38">
        <v>1</v>
      </c>
      <c r="Q312" s="38">
        <f t="shared" si="259"/>
        <v>5</v>
      </c>
      <c r="U312" s="2"/>
    </row>
    <row r="313" spans="1:21">
      <c r="A313" s="7"/>
      <c r="B313" s="18" t="s">
        <v>190</v>
      </c>
      <c r="C313" s="38">
        <v>10</v>
      </c>
      <c r="D313" s="38">
        <v>30</v>
      </c>
      <c r="E313" s="38">
        <f t="shared" si="255"/>
        <v>40</v>
      </c>
      <c r="F313" s="38">
        <v>11</v>
      </c>
      <c r="G313" s="38">
        <v>33</v>
      </c>
      <c r="H313" s="38">
        <f t="shared" si="256"/>
        <v>44</v>
      </c>
      <c r="I313" s="38">
        <v>8</v>
      </c>
      <c r="J313" s="38">
        <v>31</v>
      </c>
      <c r="K313" s="38">
        <f t="shared" si="257"/>
        <v>39</v>
      </c>
      <c r="L313" s="38">
        <v>4</v>
      </c>
      <c r="M313" s="38">
        <v>28</v>
      </c>
      <c r="N313" s="38">
        <f t="shared" si="258"/>
        <v>32</v>
      </c>
      <c r="O313" s="38">
        <v>1</v>
      </c>
      <c r="P313" s="38">
        <v>0</v>
      </c>
      <c r="Q313" s="38">
        <f t="shared" si="259"/>
        <v>1</v>
      </c>
      <c r="U313" s="2"/>
    </row>
    <row r="314" spans="1:21" s="13" customFormat="1">
      <c r="A314" s="3"/>
      <c r="B314" s="9" t="s">
        <v>17</v>
      </c>
      <c r="C314" s="39">
        <f t="shared" ref="C314" si="260">SUM(C306:C313)</f>
        <v>139</v>
      </c>
      <c r="D314" s="39">
        <f t="shared" ref="D314:Q314" si="261">SUM(D306:D313)</f>
        <v>196</v>
      </c>
      <c r="E314" s="39">
        <f t="shared" si="261"/>
        <v>335</v>
      </c>
      <c r="F314" s="39">
        <f t="shared" si="261"/>
        <v>93</v>
      </c>
      <c r="G314" s="39">
        <f t="shared" si="261"/>
        <v>172</v>
      </c>
      <c r="H314" s="39">
        <f t="shared" si="261"/>
        <v>265</v>
      </c>
      <c r="I314" s="39">
        <f t="shared" si="261"/>
        <v>106</v>
      </c>
      <c r="J314" s="39">
        <f t="shared" si="261"/>
        <v>183</v>
      </c>
      <c r="K314" s="39">
        <f t="shared" si="261"/>
        <v>289</v>
      </c>
      <c r="L314" s="39">
        <f t="shared" si="261"/>
        <v>109</v>
      </c>
      <c r="M314" s="39">
        <f t="shared" si="261"/>
        <v>220</v>
      </c>
      <c r="N314" s="39">
        <f t="shared" si="261"/>
        <v>329</v>
      </c>
      <c r="O314" s="39">
        <f t="shared" si="261"/>
        <v>7</v>
      </c>
      <c r="P314" s="39">
        <f t="shared" si="261"/>
        <v>6</v>
      </c>
      <c r="Q314" s="39">
        <f t="shared" si="261"/>
        <v>13</v>
      </c>
      <c r="R314" s="12"/>
      <c r="S314" s="12"/>
      <c r="T314" s="12"/>
    </row>
    <row r="315" spans="1:21" s="13" customFormat="1">
      <c r="A315" s="3"/>
      <c r="B315" s="9" t="s">
        <v>18</v>
      </c>
      <c r="C315" s="39">
        <f>C314</f>
        <v>139</v>
      </c>
      <c r="D315" s="39">
        <f t="shared" ref="D315:Q315" si="262">D314</f>
        <v>196</v>
      </c>
      <c r="E315" s="39">
        <f t="shared" si="262"/>
        <v>335</v>
      </c>
      <c r="F315" s="39">
        <f t="shared" si="262"/>
        <v>93</v>
      </c>
      <c r="G315" s="39">
        <f t="shared" si="262"/>
        <v>172</v>
      </c>
      <c r="H315" s="39">
        <f t="shared" si="262"/>
        <v>265</v>
      </c>
      <c r="I315" s="39">
        <f t="shared" si="262"/>
        <v>106</v>
      </c>
      <c r="J315" s="39">
        <f t="shared" si="262"/>
        <v>183</v>
      </c>
      <c r="K315" s="39">
        <f t="shared" si="262"/>
        <v>289</v>
      </c>
      <c r="L315" s="39">
        <f t="shared" si="262"/>
        <v>109</v>
      </c>
      <c r="M315" s="39">
        <f t="shared" si="262"/>
        <v>220</v>
      </c>
      <c r="N315" s="39">
        <f t="shared" si="262"/>
        <v>329</v>
      </c>
      <c r="O315" s="39">
        <f t="shared" si="262"/>
        <v>7</v>
      </c>
      <c r="P315" s="39">
        <f t="shared" si="262"/>
        <v>6</v>
      </c>
      <c r="Q315" s="39">
        <f t="shared" si="262"/>
        <v>13</v>
      </c>
      <c r="R315" s="12"/>
      <c r="S315" s="12"/>
      <c r="T315" s="12"/>
    </row>
    <row r="316" spans="1:21">
      <c r="A316" s="3"/>
      <c r="B316" s="24" t="s">
        <v>41</v>
      </c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U316" s="2"/>
    </row>
    <row r="317" spans="1:21">
      <c r="A317" s="3"/>
      <c r="B317" s="4" t="s">
        <v>51</v>
      </c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U317" s="2"/>
    </row>
    <row r="318" spans="1:21">
      <c r="A318" s="3"/>
      <c r="B318" s="18" t="s">
        <v>187</v>
      </c>
      <c r="C318" s="38">
        <v>13</v>
      </c>
      <c r="D318" s="38">
        <v>8</v>
      </c>
      <c r="E318" s="38">
        <f>SUM(C318:D318)</f>
        <v>21</v>
      </c>
      <c r="F318" s="38">
        <v>38</v>
      </c>
      <c r="G318" s="38">
        <v>18</v>
      </c>
      <c r="H318" s="38">
        <f>SUM(F318:G318)</f>
        <v>56</v>
      </c>
      <c r="I318" s="38">
        <v>29</v>
      </c>
      <c r="J318" s="38">
        <v>12</v>
      </c>
      <c r="K318" s="38">
        <f>SUM(I318:J318)</f>
        <v>41</v>
      </c>
      <c r="L318" s="38">
        <v>0</v>
      </c>
      <c r="M318" s="38">
        <v>0</v>
      </c>
      <c r="N318" s="38">
        <f>SUM(L318:M318)</f>
        <v>0</v>
      </c>
      <c r="O318" s="38">
        <v>0</v>
      </c>
      <c r="P318" s="38">
        <v>0</v>
      </c>
      <c r="Q318" s="38">
        <f>SUM(O318:P318)</f>
        <v>0</v>
      </c>
      <c r="U318" s="2"/>
    </row>
    <row r="319" spans="1:21" hidden="1">
      <c r="A319" s="3"/>
      <c r="B319" s="18" t="s">
        <v>184</v>
      </c>
      <c r="C319" s="38">
        <v>0</v>
      </c>
      <c r="D319" s="38">
        <v>0</v>
      </c>
      <c r="E319" s="38">
        <f>SUM(C319:D319)</f>
        <v>0</v>
      </c>
      <c r="F319" s="38"/>
      <c r="G319" s="38"/>
      <c r="H319" s="38">
        <f>SUM(F319:G319)</f>
        <v>0</v>
      </c>
      <c r="I319" s="38"/>
      <c r="J319" s="38"/>
      <c r="K319" s="38">
        <f>SUM(I319:J319)</f>
        <v>0</v>
      </c>
      <c r="L319" s="38"/>
      <c r="M319" s="38"/>
      <c r="N319" s="38">
        <f>SUM(L319:M319)</f>
        <v>0</v>
      </c>
      <c r="O319" s="38"/>
      <c r="P319" s="38"/>
      <c r="Q319" s="38">
        <f>SUM(O319:P319)</f>
        <v>0</v>
      </c>
      <c r="U319" s="2"/>
    </row>
    <row r="320" spans="1:21">
      <c r="A320" s="3"/>
      <c r="B320" s="18" t="s">
        <v>189</v>
      </c>
      <c r="C320" s="38">
        <v>8</v>
      </c>
      <c r="D320" s="38">
        <v>8</v>
      </c>
      <c r="E320" s="38">
        <f>SUM(C320:D320)</f>
        <v>16</v>
      </c>
      <c r="F320" s="38">
        <v>17</v>
      </c>
      <c r="G320" s="38">
        <v>8</v>
      </c>
      <c r="H320" s="38">
        <f>SUM(F320:G320)</f>
        <v>25</v>
      </c>
      <c r="I320" s="38">
        <v>17</v>
      </c>
      <c r="J320" s="38">
        <v>13</v>
      </c>
      <c r="K320" s="38">
        <f>SUM(I320:J320)</f>
        <v>30</v>
      </c>
      <c r="L320" s="38">
        <v>0</v>
      </c>
      <c r="M320" s="38">
        <v>0</v>
      </c>
      <c r="N320" s="38">
        <f>SUM(L320:M320)</f>
        <v>0</v>
      </c>
      <c r="O320" s="38">
        <v>0</v>
      </c>
      <c r="P320" s="38">
        <v>0</v>
      </c>
      <c r="Q320" s="38">
        <f>SUM(O320:P320)</f>
        <v>0</v>
      </c>
      <c r="U320" s="2"/>
    </row>
    <row r="321" spans="1:21" s="13" customFormat="1">
      <c r="A321" s="36"/>
      <c r="B321" s="9" t="s">
        <v>17</v>
      </c>
      <c r="C321" s="39">
        <f>SUM(C318:C320)</f>
        <v>21</v>
      </c>
      <c r="D321" s="39">
        <f t="shared" ref="D321:Q321" si="263">SUM(D318:D320)</f>
        <v>16</v>
      </c>
      <c r="E321" s="39">
        <f t="shared" si="263"/>
        <v>37</v>
      </c>
      <c r="F321" s="39">
        <f t="shared" si="263"/>
        <v>55</v>
      </c>
      <c r="G321" s="39">
        <f t="shared" si="263"/>
        <v>26</v>
      </c>
      <c r="H321" s="39">
        <f t="shared" si="263"/>
        <v>81</v>
      </c>
      <c r="I321" s="39">
        <f t="shared" si="263"/>
        <v>46</v>
      </c>
      <c r="J321" s="39">
        <f t="shared" si="263"/>
        <v>25</v>
      </c>
      <c r="K321" s="39">
        <f t="shared" si="263"/>
        <v>71</v>
      </c>
      <c r="L321" s="39">
        <f t="shared" si="263"/>
        <v>0</v>
      </c>
      <c r="M321" s="39">
        <f t="shared" si="263"/>
        <v>0</v>
      </c>
      <c r="N321" s="39">
        <f t="shared" si="263"/>
        <v>0</v>
      </c>
      <c r="O321" s="39">
        <f t="shared" si="263"/>
        <v>0</v>
      </c>
      <c r="P321" s="39">
        <f t="shared" si="263"/>
        <v>0</v>
      </c>
      <c r="Q321" s="39">
        <f t="shared" si="263"/>
        <v>0</v>
      </c>
      <c r="R321" s="12"/>
      <c r="S321" s="12"/>
      <c r="T321" s="12"/>
    </row>
    <row r="322" spans="1:21">
      <c r="A322" s="3"/>
      <c r="B322" s="4" t="s">
        <v>191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U322" s="2"/>
    </row>
    <row r="323" spans="1:21" hidden="1">
      <c r="A323" s="3"/>
      <c r="B323" s="18" t="s">
        <v>184</v>
      </c>
      <c r="C323" s="38">
        <v>0</v>
      </c>
      <c r="D323" s="38">
        <v>0</v>
      </c>
      <c r="E323" s="38">
        <f>SUM(C323:D323)</f>
        <v>0</v>
      </c>
      <c r="F323" s="38"/>
      <c r="G323" s="38"/>
      <c r="H323" s="38">
        <f>SUM(F323:G323)</f>
        <v>0</v>
      </c>
      <c r="I323" s="38"/>
      <c r="J323" s="38"/>
      <c r="K323" s="38">
        <f>SUM(I323:J323)</f>
        <v>0</v>
      </c>
      <c r="L323" s="38"/>
      <c r="M323" s="38"/>
      <c r="N323" s="38">
        <f>SUM(L323:M323)</f>
        <v>0</v>
      </c>
      <c r="O323" s="38"/>
      <c r="P323" s="38"/>
      <c r="Q323" s="38">
        <f>SUM(O323:P323)</f>
        <v>0</v>
      </c>
      <c r="U323" s="2"/>
    </row>
    <row r="324" spans="1:21">
      <c r="A324" s="3"/>
      <c r="B324" s="18" t="s">
        <v>187</v>
      </c>
      <c r="C324" s="38">
        <v>0</v>
      </c>
      <c r="D324" s="38">
        <v>0</v>
      </c>
      <c r="E324" s="38">
        <f>SUM(C324:D324)</f>
        <v>0</v>
      </c>
      <c r="F324" s="38">
        <v>0</v>
      </c>
      <c r="G324" s="38">
        <v>0</v>
      </c>
      <c r="H324" s="38">
        <f>SUM(F324:G324)</f>
        <v>0</v>
      </c>
      <c r="I324" s="38">
        <v>0</v>
      </c>
      <c r="J324" s="38">
        <v>0</v>
      </c>
      <c r="K324" s="38">
        <f>SUM(I324:J324)</f>
        <v>0</v>
      </c>
      <c r="L324" s="38">
        <v>3</v>
      </c>
      <c r="M324" s="38">
        <v>0</v>
      </c>
      <c r="N324" s="38">
        <f>SUM(L324:M324)</f>
        <v>3</v>
      </c>
      <c r="O324" s="38">
        <v>0</v>
      </c>
      <c r="P324" s="38">
        <v>0</v>
      </c>
      <c r="Q324" s="38">
        <f>SUM(O324:P324)</f>
        <v>0</v>
      </c>
      <c r="U324" s="2"/>
    </row>
    <row r="325" spans="1:21" s="13" customFormat="1">
      <c r="A325" s="36"/>
      <c r="B325" s="9" t="s">
        <v>17</v>
      </c>
      <c r="C325" s="39">
        <f>SUM(C323:C324)</f>
        <v>0</v>
      </c>
      <c r="D325" s="39">
        <f t="shared" ref="D325:Q325" si="264">SUM(D323:D324)</f>
        <v>0</v>
      </c>
      <c r="E325" s="39">
        <f t="shared" si="264"/>
        <v>0</v>
      </c>
      <c r="F325" s="39">
        <f t="shared" si="264"/>
        <v>0</v>
      </c>
      <c r="G325" s="39">
        <f t="shared" si="264"/>
        <v>0</v>
      </c>
      <c r="H325" s="39">
        <f t="shared" si="264"/>
        <v>0</v>
      </c>
      <c r="I325" s="39">
        <f t="shared" si="264"/>
        <v>0</v>
      </c>
      <c r="J325" s="39">
        <f t="shared" si="264"/>
        <v>0</v>
      </c>
      <c r="K325" s="39">
        <f t="shared" si="264"/>
        <v>0</v>
      </c>
      <c r="L325" s="39">
        <f t="shared" si="264"/>
        <v>3</v>
      </c>
      <c r="M325" s="39">
        <f t="shared" si="264"/>
        <v>0</v>
      </c>
      <c r="N325" s="39">
        <f t="shared" si="264"/>
        <v>3</v>
      </c>
      <c r="O325" s="39">
        <f t="shared" si="264"/>
        <v>0</v>
      </c>
      <c r="P325" s="39">
        <f t="shared" si="264"/>
        <v>0</v>
      </c>
      <c r="Q325" s="39">
        <f t="shared" si="264"/>
        <v>0</v>
      </c>
      <c r="R325" s="12"/>
      <c r="S325" s="12"/>
      <c r="T325" s="12"/>
    </row>
    <row r="326" spans="1:21" s="13" customFormat="1">
      <c r="A326" s="36"/>
      <c r="B326" s="9" t="s">
        <v>49</v>
      </c>
      <c r="C326" s="39">
        <f>C325+C321</f>
        <v>21</v>
      </c>
      <c r="D326" s="39">
        <f t="shared" ref="D326:Q326" si="265">D325+D321</f>
        <v>16</v>
      </c>
      <c r="E326" s="39">
        <f t="shared" si="265"/>
        <v>37</v>
      </c>
      <c r="F326" s="39">
        <f t="shared" si="265"/>
        <v>55</v>
      </c>
      <c r="G326" s="39">
        <f t="shared" si="265"/>
        <v>26</v>
      </c>
      <c r="H326" s="39">
        <f t="shared" si="265"/>
        <v>81</v>
      </c>
      <c r="I326" s="39">
        <f t="shared" si="265"/>
        <v>46</v>
      </c>
      <c r="J326" s="39">
        <f t="shared" si="265"/>
        <v>25</v>
      </c>
      <c r="K326" s="39">
        <f t="shared" si="265"/>
        <v>71</v>
      </c>
      <c r="L326" s="39">
        <f t="shared" si="265"/>
        <v>3</v>
      </c>
      <c r="M326" s="39">
        <f t="shared" si="265"/>
        <v>0</v>
      </c>
      <c r="N326" s="39">
        <f t="shared" si="265"/>
        <v>3</v>
      </c>
      <c r="O326" s="39">
        <f t="shared" si="265"/>
        <v>0</v>
      </c>
      <c r="P326" s="39">
        <f t="shared" si="265"/>
        <v>0</v>
      </c>
      <c r="Q326" s="39">
        <f t="shared" si="265"/>
        <v>0</v>
      </c>
      <c r="R326" s="12"/>
      <c r="S326" s="12"/>
      <c r="T326" s="12"/>
    </row>
    <row r="327" spans="1:21" s="13" customFormat="1">
      <c r="A327" s="10"/>
      <c r="B327" s="11" t="s">
        <v>19</v>
      </c>
      <c r="C327" s="39">
        <f>C315+C326</f>
        <v>160</v>
      </c>
      <c r="D327" s="39">
        <f t="shared" ref="D327:Q327" si="266">D315+D326</f>
        <v>212</v>
      </c>
      <c r="E327" s="39">
        <f t="shared" si="266"/>
        <v>372</v>
      </c>
      <c r="F327" s="39">
        <f t="shared" si="266"/>
        <v>148</v>
      </c>
      <c r="G327" s="39">
        <f t="shared" si="266"/>
        <v>198</v>
      </c>
      <c r="H327" s="39">
        <f t="shared" si="266"/>
        <v>346</v>
      </c>
      <c r="I327" s="39">
        <f t="shared" si="266"/>
        <v>152</v>
      </c>
      <c r="J327" s="39">
        <f t="shared" si="266"/>
        <v>208</v>
      </c>
      <c r="K327" s="39">
        <f t="shared" si="266"/>
        <v>360</v>
      </c>
      <c r="L327" s="39">
        <f t="shared" si="266"/>
        <v>112</v>
      </c>
      <c r="M327" s="39">
        <f t="shared" si="266"/>
        <v>220</v>
      </c>
      <c r="N327" s="39">
        <f t="shared" si="266"/>
        <v>332</v>
      </c>
      <c r="O327" s="39">
        <f t="shared" si="266"/>
        <v>7</v>
      </c>
      <c r="P327" s="39">
        <f t="shared" si="266"/>
        <v>6</v>
      </c>
      <c r="Q327" s="39">
        <f t="shared" si="266"/>
        <v>13</v>
      </c>
      <c r="R327" s="12"/>
      <c r="S327" s="12"/>
      <c r="T327" s="12"/>
    </row>
    <row r="328" spans="1:21">
      <c r="A328" s="10" t="s">
        <v>192</v>
      </c>
      <c r="B328" s="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U328" s="2"/>
    </row>
    <row r="329" spans="1:21">
      <c r="A329" s="10"/>
      <c r="B329" s="21" t="s">
        <v>11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U329" s="2"/>
    </row>
    <row r="330" spans="1:21">
      <c r="A330" s="10"/>
      <c r="B330" s="14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U330" s="2"/>
    </row>
    <row r="331" spans="1:21">
      <c r="A331" s="3"/>
      <c r="B331" s="18" t="s">
        <v>194</v>
      </c>
      <c r="C331" s="38">
        <v>0</v>
      </c>
      <c r="D331" s="38">
        <v>0</v>
      </c>
      <c r="E331" s="38">
        <f>SUM(C331:D331)</f>
        <v>0</v>
      </c>
      <c r="F331" s="38">
        <v>0</v>
      </c>
      <c r="G331" s="38">
        <v>0</v>
      </c>
      <c r="H331" s="38">
        <f>SUM(F331:G331)</f>
        <v>0</v>
      </c>
      <c r="I331" s="38">
        <v>49</v>
      </c>
      <c r="J331" s="38">
        <v>31</v>
      </c>
      <c r="K331" s="38">
        <f>SUM(I331:J331)</f>
        <v>80</v>
      </c>
      <c r="L331" s="38">
        <v>54</v>
      </c>
      <c r="M331" s="38">
        <v>28</v>
      </c>
      <c r="N331" s="38">
        <f>SUM(L331:M331)</f>
        <v>82</v>
      </c>
      <c r="O331" s="38">
        <v>0</v>
      </c>
      <c r="P331" s="38">
        <v>0</v>
      </c>
      <c r="Q331" s="38">
        <f>SUM(O331:P331)</f>
        <v>0</v>
      </c>
      <c r="U331" s="2"/>
    </row>
    <row r="332" spans="1:21">
      <c r="A332" s="3"/>
      <c r="B332" s="18" t="s">
        <v>195</v>
      </c>
      <c r="C332" s="38">
        <v>55</v>
      </c>
      <c r="D332" s="38">
        <v>50</v>
      </c>
      <c r="E332" s="38">
        <f>SUM(C332:D332)</f>
        <v>105</v>
      </c>
      <c r="F332" s="38">
        <v>54</v>
      </c>
      <c r="G332" s="38">
        <v>22</v>
      </c>
      <c r="H332" s="38">
        <f>SUM(F332:G332)</f>
        <v>76</v>
      </c>
      <c r="I332" s="38">
        <v>0</v>
      </c>
      <c r="J332" s="38">
        <v>0</v>
      </c>
      <c r="K332" s="38">
        <f>SUM(I332:J332)</f>
        <v>0</v>
      </c>
      <c r="L332" s="38">
        <v>0</v>
      </c>
      <c r="M332" s="38">
        <v>0</v>
      </c>
      <c r="N332" s="38">
        <f>SUM(L332:M332)</f>
        <v>0</v>
      </c>
      <c r="O332" s="38">
        <v>0</v>
      </c>
      <c r="P332" s="38">
        <v>0</v>
      </c>
      <c r="Q332" s="38">
        <f>SUM(O332:P332)</f>
        <v>0</v>
      </c>
      <c r="U332" s="2"/>
    </row>
    <row r="333" spans="1:21">
      <c r="A333" s="7"/>
      <c r="B333" s="18" t="s">
        <v>196</v>
      </c>
      <c r="C333" s="38">
        <v>24</v>
      </c>
      <c r="D333" s="38">
        <v>30</v>
      </c>
      <c r="E333" s="38">
        <f>SUM(C333:D333)</f>
        <v>54</v>
      </c>
      <c r="F333" s="38">
        <v>28</v>
      </c>
      <c r="G333" s="38">
        <v>40</v>
      </c>
      <c r="H333" s="38">
        <f>SUM(F333:G333)</f>
        <v>68</v>
      </c>
      <c r="I333" s="38">
        <v>37</v>
      </c>
      <c r="J333" s="38">
        <v>39</v>
      </c>
      <c r="K333" s="38">
        <f>SUM(I333:J333)</f>
        <v>76</v>
      </c>
      <c r="L333" s="38">
        <v>36</v>
      </c>
      <c r="M333" s="38">
        <v>34</v>
      </c>
      <c r="N333" s="38">
        <f>SUM(L333:M333)</f>
        <v>70</v>
      </c>
      <c r="O333" s="38">
        <v>0</v>
      </c>
      <c r="P333" s="38">
        <v>0</v>
      </c>
      <c r="Q333" s="38">
        <f>SUM(O333:P333)</f>
        <v>0</v>
      </c>
      <c r="U333" s="2"/>
    </row>
    <row r="334" spans="1:21" s="13" customFormat="1">
      <c r="A334" s="10"/>
      <c r="B334" s="11" t="s">
        <v>17</v>
      </c>
      <c r="C334" s="39">
        <f t="shared" ref="C334" si="267">SUM(C331:C333)</f>
        <v>79</v>
      </c>
      <c r="D334" s="39">
        <f t="shared" ref="D334:Q334" si="268">SUM(D331:D333)</f>
        <v>80</v>
      </c>
      <c r="E334" s="39">
        <f t="shared" si="268"/>
        <v>159</v>
      </c>
      <c r="F334" s="39">
        <f t="shared" si="268"/>
        <v>82</v>
      </c>
      <c r="G334" s="39">
        <f t="shared" si="268"/>
        <v>62</v>
      </c>
      <c r="H334" s="39">
        <f t="shared" si="268"/>
        <v>144</v>
      </c>
      <c r="I334" s="39">
        <f t="shared" si="268"/>
        <v>86</v>
      </c>
      <c r="J334" s="39">
        <f t="shared" si="268"/>
        <v>70</v>
      </c>
      <c r="K334" s="39">
        <f t="shared" si="268"/>
        <v>156</v>
      </c>
      <c r="L334" s="39">
        <f t="shared" si="268"/>
        <v>90</v>
      </c>
      <c r="M334" s="39">
        <f t="shared" si="268"/>
        <v>62</v>
      </c>
      <c r="N334" s="39">
        <f t="shared" si="268"/>
        <v>152</v>
      </c>
      <c r="O334" s="39">
        <f t="shared" si="268"/>
        <v>0</v>
      </c>
      <c r="P334" s="39">
        <f t="shared" si="268"/>
        <v>0</v>
      </c>
      <c r="Q334" s="39">
        <f t="shared" si="268"/>
        <v>0</v>
      </c>
      <c r="R334" s="12"/>
      <c r="S334" s="12"/>
      <c r="T334" s="12"/>
    </row>
    <row r="335" spans="1:21" s="13" customFormat="1" hidden="1">
      <c r="A335" s="10"/>
      <c r="B335" s="14" t="s">
        <v>197</v>
      </c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12"/>
      <c r="S335" s="12"/>
      <c r="T335" s="12"/>
    </row>
    <row r="336" spans="1:21" s="13" customFormat="1" hidden="1">
      <c r="A336" s="10"/>
      <c r="B336" s="17" t="s">
        <v>194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2"/>
      <c r="S336" s="12"/>
      <c r="T336" s="12"/>
    </row>
    <row r="337" spans="1:21" s="13" customFormat="1" hidden="1">
      <c r="A337" s="10"/>
      <c r="B337" s="11" t="s">
        <v>17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12"/>
      <c r="S337" s="12"/>
      <c r="T337" s="12"/>
    </row>
    <row r="338" spans="1:21" s="13" customFormat="1">
      <c r="A338" s="3"/>
      <c r="B338" s="9" t="s">
        <v>18</v>
      </c>
      <c r="C338" s="39">
        <f t="shared" ref="C338" si="269">C334</f>
        <v>79</v>
      </c>
      <c r="D338" s="39">
        <f t="shared" ref="D338:Q338" si="270">D334</f>
        <v>80</v>
      </c>
      <c r="E338" s="39">
        <f t="shared" si="270"/>
        <v>159</v>
      </c>
      <c r="F338" s="39">
        <f t="shared" si="270"/>
        <v>82</v>
      </c>
      <c r="G338" s="39">
        <f t="shared" si="270"/>
        <v>62</v>
      </c>
      <c r="H338" s="39">
        <f t="shared" si="270"/>
        <v>144</v>
      </c>
      <c r="I338" s="39">
        <f t="shared" si="270"/>
        <v>86</v>
      </c>
      <c r="J338" s="39">
        <f t="shared" si="270"/>
        <v>70</v>
      </c>
      <c r="K338" s="39">
        <f t="shared" si="270"/>
        <v>156</v>
      </c>
      <c r="L338" s="39">
        <f t="shared" si="270"/>
        <v>90</v>
      </c>
      <c r="M338" s="39">
        <f t="shared" si="270"/>
        <v>62</v>
      </c>
      <c r="N338" s="39">
        <f t="shared" si="270"/>
        <v>152</v>
      </c>
      <c r="O338" s="39">
        <f t="shared" si="270"/>
        <v>0</v>
      </c>
      <c r="P338" s="39">
        <f t="shared" si="270"/>
        <v>0</v>
      </c>
      <c r="Q338" s="39">
        <f t="shared" si="270"/>
        <v>0</v>
      </c>
      <c r="R338" s="12"/>
      <c r="S338" s="12"/>
      <c r="T338" s="12"/>
    </row>
    <row r="339" spans="1:21" s="13" customFormat="1">
      <c r="A339" s="3"/>
      <c r="B339" s="9" t="s">
        <v>19</v>
      </c>
      <c r="C339" s="39">
        <f>C338</f>
        <v>79</v>
      </c>
      <c r="D339" s="39">
        <f t="shared" ref="D339:Q339" si="271">D338</f>
        <v>80</v>
      </c>
      <c r="E339" s="39">
        <f t="shared" si="271"/>
        <v>159</v>
      </c>
      <c r="F339" s="39">
        <f t="shared" si="271"/>
        <v>82</v>
      </c>
      <c r="G339" s="39">
        <f t="shared" si="271"/>
        <v>62</v>
      </c>
      <c r="H339" s="39">
        <f t="shared" si="271"/>
        <v>144</v>
      </c>
      <c r="I339" s="39">
        <f t="shared" si="271"/>
        <v>86</v>
      </c>
      <c r="J339" s="39">
        <f t="shared" si="271"/>
        <v>70</v>
      </c>
      <c r="K339" s="39">
        <f t="shared" si="271"/>
        <v>156</v>
      </c>
      <c r="L339" s="39">
        <f t="shared" si="271"/>
        <v>90</v>
      </c>
      <c r="M339" s="39">
        <f t="shared" si="271"/>
        <v>62</v>
      </c>
      <c r="N339" s="39">
        <f t="shared" si="271"/>
        <v>152</v>
      </c>
      <c r="O339" s="39">
        <f t="shared" si="271"/>
        <v>0</v>
      </c>
      <c r="P339" s="39">
        <f t="shared" si="271"/>
        <v>0</v>
      </c>
      <c r="Q339" s="39">
        <f t="shared" si="271"/>
        <v>0</v>
      </c>
      <c r="R339" s="12"/>
      <c r="S339" s="12"/>
      <c r="T339" s="12"/>
    </row>
    <row r="340" spans="1:21">
      <c r="A340" s="3" t="s">
        <v>198</v>
      </c>
      <c r="B340" s="9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U340" s="2"/>
    </row>
    <row r="341" spans="1:21">
      <c r="A341" s="3"/>
      <c r="B341" s="24" t="s">
        <v>11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U341" s="2"/>
    </row>
    <row r="342" spans="1:21">
      <c r="A342" s="3"/>
      <c r="B342" s="4" t="s">
        <v>199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U342" s="2"/>
    </row>
    <row r="343" spans="1:21">
      <c r="A343" s="6"/>
      <c r="B343" s="18" t="s">
        <v>200</v>
      </c>
      <c r="C343" s="38">
        <v>0</v>
      </c>
      <c r="D343" s="38">
        <v>0</v>
      </c>
      <c r="E343" s="38">
        <f>SUM(C343:D343)</f>
        <v>0</v>
      </c>
      <c r="F343" s="38">
        <v>0</v>
      </c>
      <c r="G343" s="38">
        <v>0</v>
      </c>
      <c r="H343" s="38">
        <f>SUM(F343:G343)</f>
        <v>0</v>
      </c>
      <c r="I343" s="38">
        <v>5</v>
      </c>
      <c r="J343" s="38">
        <v>37</v>
      </c>
      <c r="K343" s="38">
        <f>SUM(I343:J343)</f>
        <v>42</v>
      </c>
      <c r="L343" s="38">
        <v>14</v>
      </c>
      <c r="M343" s="38">
        <v>34</v>
      </c>
      <c r="N343" s="38">
        <f>SUM(L343:M343)</f>
        <v>48</v>
      </c>
      <c r="O343" s="38">
        <v>0</v>
      </c>
      <c r="P343" s="38">
        <v>0</v>
      </c>
      <c r="Q343" s="38">
        <f>SUM(O343:P343)</f>
        <v>0</v>
      </c>
      <c r="U343" s="2"/>
    </row>
    <row r="344" spans="1:21">
      <c r="A344" s="6"/>
      <c r="B344" s="18" t="s">
        <v>201</v>
      </c>
      <c r="C344" s="38">
        <v>6</v>
      </c>
      <c r="D344" s="38">
        <v>51</v>
      </c>
      <c r="E344" s="38">
        <f>SUM(C344:D344)</f>
        <v>57</v>
      </c>
      <c r="F344" s="38">
        <v>8</v>
      </c>
      <c r="G344" s="38">
        <v>34</v>
      </c>
      <c r="H344" s="38">
        <f>SUM(F344:G344)</f>
        <v>42</v>
      </c>
      <c r="I344" s="38">
        <v>0</v>
      </c>
      <c r="J344" s="38">
        <v>0</v>
      </c>
      <c r="K344" s="38">
        <f>SUM(I344:J344)</f>
        <v>0</v>
      </c>
      <c r="L344" s="38">
        <v>0</v>
      </c>
      <c r="M344" s="38">
        <v>0</v>
      </c>
      <c r="N344" s="38">
        <f>SUM(L344:M344)</f>
        <v>0</v>
      </c>
      <c r="O344" s="38">
        <v>0</v>
      </c>
      <c r="P344" s="38">
        <v>0</v>
      </c>
      <c r="Q344" s="38">
        <f>SUM(O344:P344)</f>
        <v>0</v>
      </c>
      <c r="U344" s="2"/>
    </row>
    <row r="345" spans="1:21" s="13" customFormat="1">
      <c r="A345" s="36"/>
      <c r="B345" s="9" t="s">
        <v>17</v>
      </c>
      <c r="C345" s="39">
        <f t="shared" ref="C345:Q345" si="272">SUM(C343:C344)</f>
        <v>6</v>
      </c>
      <c r="D345" s="39">
        <f t="shared" si="272"/>
        <v>51</v>
      </c>
      <c r="E345" s="39">
        <f t="shared" si="272"/>
        <v>57</v>
      </c>
      <c r="F345" s="39">
        <f t="shared" si="272"/>
        <v>8</v>
      </c>
      <c r="G345" s="39">
        <f t="shared" si="272"/>
        <v>34</v>
      </c>
      <c r="H345" s="39">
        <f t="shared" si="272"/>
        <v>42</v>
      </c>
      <c r="I345" s="39">
        <f t="shared" si="272"/>
        <v>5</v>
      </c>
      <c r="J345" s="39">
        <f t="shared" si="272"/>
        <v>37</v>
      </c>
      <c r="K345" s="39">
        <f t="shared" si="272"/>
        <v>42</v>
      </c>
      <c r="L345" s="39">
        <f t="shared" si="272"/>
        <v>14</v>
      </c>
      <c r="M345" s="39">
        <f t="shared" si="272"/>
        <v>34</v>
      </c>
      <c r="N345" s="39">
        <f t="shared" si="272"/>
        <v>48</v>
      </c>
      <c r="O345" s="39">
        <f t="shared" si="272"/>
        <v>0</v>
      </c>
      <c r="P345" s="39">
        <f t="shared" si="272"/>
        <v>0</v>
      </c>
      <c r="Q345" s="39">
        <f t="shared" si="272"/>
        <v>0</v>
      </c>
      <c r="R345" s="12"/>
      <c r="S345" s="12"/>
      <c r="T345" s="12"/>
    </row>
    <row r="346" spans="1:21">
      <c r="A346" s="7"/>
      <c r="B346" s="14" t="s">
        <v>202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U346" s="2"/>
    </row>
    <row r="347" spans="1:21">
      <c r="A347" s="7"/>
      <c r="B347" s="8" t="s">
        <v>63</v>
      </c>
      <c r="C347" s="38">
        <v>5</v>
      </c>
      <c r="D347" s="38">
        <v>52</v>
      </c>
      <c r="E347" s="38">
        <f>SUM(C347:D347)</f>
        <v>57</v>
      </c>
      <c r="F347" s="38">
        <v>0</v>
      </c>
      <c r="G347" s="38">
        <v>20</v>
      </c>
      <c r="H347" s="38">
        <f>SUM(F347:G347)</f>
        <v>20</v>
      </c>
      <c r="I347" s="38">
        <v>2</v>
      </c>
      <c r="J347" s="38">
        <v>25</v>
      </c>
      <c r="K347" s="38">
        <f>SUM(I347:J347)</f>
        <v>27</v>
      </c>
      <c r="L347" s="38">
        <v>0</v>
      </c>
      <c r="M347" s="38">
        <v>37</v>
      </c>
      <c r="N347" s="38">
        <f>SUM(L347:M347)</f>
        <v>37</v>
      </c>
      <c r="O347" s="38">
        <v>0</v>
      </c>
      <c r="P347" s="38">
        <v>3</v>
      </c>
      <c r="Q347" s="38">
        <f>SUM(O347:P347)</f>
        <v>3</v>
      </c>
      <c r="U347" s="2"/>
    </row>
    <row r="348" spans="1:21" s="13" customFormat="1">
      <c r="A348" s="10"/>
      <c r="B348" s="11" t="s">
        <v>17</v>
      </c>
      <c r="C348" s="39">
        <f t="shared" ref="C348" si="273">C347</f>
        <v>5</v>
      </c>
      <c r="D348" s="39">
        <f t="shared" ref="D348:Q348" si="274">D347</f>
        <v>52</v>
      </c>
      <c r="E348" s="39">
        <f t="shared" si="274"/>
        <v>57</v>
      </c>
      <c r="F348" s="39">
        <f t="shared" si="274"/>
        <v>0</v>
      </c>
      <c r="G348" s="39">
        <f t="shared" si="274"/>
        <v>20</v>
      </c>
      <c r="H348" s="39">
        <f t="shared" si="274"/>
        <v>20</v>
      </c>
      <c r="I348" s="39">
        <f t="shared" si="274"/>
        <v>2</v>
      </c>
      <c r="J348" s="39">
        <f t="shared" si="274"/>
        <v>25</v>
      </c>
      <c r="K348" s="39">
        <f t="shared" si="274"/>
        <v>27</v>
      </c>
      <c r="L348" s="39">
        <f t="shared" si="274"/>
        <v>0</v>
      </c>
      <c r="M348" s="39">
        <f t="shared" si="274"/>
        <v>37</v>
      </c>
      <c r="N348" s="39">
        <f t="shared" si="274"/>
        <v>37</v>
      </c>
      <c r="O348" s="39">
        <f t="shared" si="274"/>
        <v>0</v>
      </c>
      <c r="P348" s="39">
        <f t="shared" si="274"/>
        <v>3</v>
      </c>
      <c r="Q348" s="39">
        <f t="shared" si="274"/>
        <v>3</v>
      </c>
      <c r="R348" s="12"/>
      <c r="S348" s="12"/>
      <c r="T348" s="12"/>
    </row>
    <row r="349" spans="1:21" s="13" customFormat="1">
      <c r="A349" s="3"/>
      <c r="B349" s="9" t="s">
        <v>18</v>
      </c>
      <c r="C349" s="39">
        <f t="shared" ref="C349" si="275">C345+C348</f>
        <v>11</v>
      </c>
      <c r="D349" s="39">
        <f t="shared" ref="D349:Q349" si="276">D345+D348</f>
        <v>103</v>
      </c>
      <c r="E349" s="39">
        <f t="shared" si="276"/>
        <v>114</v>
      </c>
      <c r="F349" s="39">
        <f t="shared" si="276"/>
        <v>8</v>
      </c>
      <c r="G349" s="39">
        <f t="shared" si="276"/>
        <v>54</v>
      </c>
      <c r="H349" s="39">
        <f t="shared" si="276"/>
        <v>62</v>
      </c>
      <c r="I349" s="39">
        <f t="shared" si="276"/>
        <v>7</v>
      </c>
      <c r="J349" s="39">
        <f t="shared" si="276"/>
        <v>62</v>
      </c>
      <c r="K349" s="39">
        <f t="shared" si="276"/>
        <v>69</v>
      </c>
      <c r="L349" s="39">
        <f t="shared" si="276"/>
        <v>14</v>
      </c>
      <c r="M349" s="39">
        <f t="shared" si="276"/>
        <v>71</v>
      </c>
      <c r="N349" s="39">
        <f t="shared" si="276"/>
        <v>85</v>
      </c>
      <c r="O349" s="39">
        <f t="shared" si="276"/>
        <v>0</v>
      </c>
      <c r="P349" s="39">
        <f t="shared" si="276"/>
        <v>3</v>
      </c>
      <c r="Q349" s="39">
        <f t="shared" si="276"/>
        <v>3</v>
      </c>
      <c r="R349" s="12"/>
      <c r="S349" s="12"/>
      <c r="T349" s="12"/>
    </row>
    <row r="350" spans="1:21" s="13" customFormat="1">
      <c r="A350" s="3"/>
      <c r="B350" s="9" t="s">
        <v>19</v>
      </c>
      <c r="C350" s="39">
        <f t="shared" ref="C350" si="277">C349</f>
        <v>11</v>
      </c>
      <c r="D350" s="39">
        <f t="shared" ref="D350:Q350" si="278">D349</f>
        <v>103</v>
      </c>
      <c r="E350" s="39">
        <f t="shared" si="278"/>
        <v>114</v>
      </c>
      <c r="F350" s="39">
        <f t="shared" si="278"/>
        <v>8</v>
      </c>
      <c r="G350" s="39">
        <f t="shared" si="278"/>
        <v>54</v>
      </c>
      <c r="H350" s="39">
        <f t="shared" si="278"/>
        <v>62</v>
      </c>
      <c r="I350" s="39">
        <f t="shared" si="278"/>
        <v>7</v>
      </c>
      <c r="J350" s="39">
        <f t="shared" si="278"/>
        <v>62</v>
      </c>
      <c r="K350" s="39">
        <f t="shared" si="278"/>
        <v>69</v>
      </c>
      <c r="L350" s="39">
        <f t="shared" si="278"/>
        <v>14</v>
      </c>
      <c r="M350" s="39">
        <f t="shared" si="278"/>
        <v>71</v>
      </c>
      <c r="N350" s="39">
        <f t="shared" si="278"/>
        <v>85</v>
      </c>
      <c r="O350" s="39">
        <f t="shared" si="278"/>
        <v>0</v>
      </c>
      <c r="P350" s="39">
        <f t="shared" si="278"/>
        <v>3</v>
      </c>
      <c r="Q350" s="39">
        <f t="shared" si="278"/>
        <v>3</v>
      </c>
      <c r="R350" s="12"/>
      <c r="S350" s="12"/>
      <c r="T350" s="12"/>
    </row>
    <row r="351" spans="1:21" s="13" customFormat="1">
      <c r="A351" s="10"/>
      <c r="B351" s="11" t="s">
        <v>203</v>
      </c>
      <c r="C351" s="39">
        <f>C15+C63+C81+C145+C217+C247+C275+C302+C327+C339+C350</f>
        <v>2894</v>
      </c>
      <c r="D351" s="39">
        <f t="shared" ref="D351:Q351" si="279">D15+D63+D81+D145+D217+D247+D275+D302+D327+D339+D350</f>
        <v>3503</v>
      </c>
      <c r="E351" s="39">
        <f t="shared" si="279"/>
        <v>6397</v>
      </c>
      <c r="F351" s="39">
        <f t="shared" si="279"/>
        <v>2548</v>
      </c>
      <c r="G351" s="39">
        <f t="shared" si="279"/>
        <v>3069</v>
      </c>
      <c r="H351" s="39">
        <f t="shared" si="279"/>
        <v>5617</v>
      </c>
      <c r="I351" s="39">
        <f t="shared" si="279"/>
        <v>2338</v>
      </c>
      <c r="J351" s="39">
        <f t="shared" si="279"/>
        <v>2793</v>
      </c>
      <c r="K351" s="39">
        <f t="shared" si="279"/>
        <v>5131</v>
      </c>
      <c r="L351" s="39">
        <f t="shared" si="279"/>
        <v>1843</v>
      </c>
      <c r="M351" s="39">
        <f t="shared" si="279"/>
        <v>2369</v>
      </c>
      <c r="N351" s="39">
        <f t="shared" si="279"/>
        <v>4212</v>
      </c>
      <c r="O351" s="39">
        <f t="shared" si="279"/>
        <v>597</v>
      </c>
      <c r="P351" s="39">
        <f t="shared" si="279"/>
        <v>197</v>
      </c>
      <c r="Q351" s="39">
        <f t="shared" si="279"/>
        <v>794</v>
      </c>
      <c r="R351" s="12"/>
      <c r="S351" s="12"/>
      <c r="T351" s="12"/>
    </row>
    <row r="352" spans="1:21">
      <c r="U352" s="2"/>
    </row>
    <row r="353" spans="1:21">
      <c r="U353" s="2"/>
    </row>
    <row r="354" spans="1:21">
      <c r="B354" s="26" t="s">
        <v>204</v>
      </c>
    </row>
    <row r="355" spans="1:21">
      <c r="A355" s="48" t="s">
        <v>1</v>
      </c>
      <c r="B355" s="49"/>
      <c r="C355" s="57" t="s">
        <v>205</v>
      </c>
      <c r="D355" s="57"/>
      <c r="E355" s="57"/>
      <c r="F355" s="54" t="s">
        <v>205</v>
      </c>
      <c r="G355" s="55"/>
      <c r="H355" s="56"/>
      <c r="O355" s="33"/>
      <c r="P355" s="33"/>
      <c r="Q355" s="33"/>
      <c r="R355" s="27"/>
      <c r="S355" s="2"/>
      <c r="T355" s="2"/>
      <c r="U355" s="2"/>
    </row>
    <row r="356" spans="1:21">
      <c r="A356" s="50"/>
      <c r="B356" s="51"/>
      <c r="C356" s="57" t="s">
        <v>206</v>
      </c>
      <c r="D356" s="57"/>
      <c r="E356" s="57"/>
      <c r="F356" s="54" t="s">
        <v>208</v>
      </c>
      <c r="G356" s="55"/>
      <c r="H356" s="56"/>
      <c r="O356" s="33"/>
      <c r="P356" s="33"/>
      <c r="Q356" s="33"/>
      <c r="R356" s="27"/>
      <c r="S356" s="2"/>
      <c r="T356" s="2"/>
      <c r="U356" s="2"/>
    </row>
    <row r="357" spans="1:21">
      <c r="A357" s="52"/>
      <c r="B357" s="53"/>
      <c r="C357" s="38" t="s">
        <v>7</v>
      </c>
      <c r="D357" s="38" t="s">
        <v>8</v>
      </c>
      <c r="E357" s="38" t="s">
        <v>9</v>
      </c>
      <c r="F357" s="38" t="s">
        <v>7</v>
      </c>
      <c r="G357" s="38" t="s">
        <v>8</v>
      </c>
      <c r="H357" s="38" t="s">
        <v>9</v>
      </c>
      <c r="O357" s="33"/>
      <c r="P357" s="33"/>
      <c r="Q357" s="33"/>
      <c r="R357" s="27"/>
      <c r="S357" s="2"/>
      <c r="T357" s="2"/>
      <c r="U357" s="2"/>
    </row>
    <row r="358" spans="1:21">
      <c r="A358" s="36" t="s">
        <v>20</v>
      </c>
      <c r="B358" s="28"/>
      <c r="C358" s="38"/>
      <c r="D358" s="38"/>
      <c r="E358" s="38"/>
      <c r="F358" s="38"/>
      <c r="G358" s="38"/>
      <c r="H358" s="38"/>
      <c r="O358" s="33"/>
      <c r="P358" s="33"/>
      <c r="Q358" s="33"/>
      <c r="R358" s="27"/>
      <c r="S358" s="2"/>
      <c r="T358" s="2"/>
      <c r="U358" s="2"/>
    </row>
    <row r="359" spans="1:21">
      <c r="A359" s="7"/>
      <c r="B359" s="29" t="s">
        <v>33</v>
      </c>
      <c r="C359" s="38">
        <v>7</v>
      </c>
      <c r="D359" s="38">
        <v>25</v>
      </c>
      <c r="E359" s="38">
        <f t="shared" ref="E359:E365" si="280">SUM(C359:D359)</f>
        <v>32</v>
      </c>
      <c r="F359" s="38">
        <v>0</v>
      </c>
      <c r="G359" s="38">
        <v>1</v>
      </c>
      <c r="H359" s="38">
        <f t="shared" ref="H359" si="281">SUM(F359:G359)</f>
        <v>1</v>
      </c>
      <c r="O359" s="33"/>
      <c r="P359" s="33"/>
      <c r="Q359" s="33"/>
      <c r="R359" s="27"/>
      <c r="S359" s="2"/>
      <c r="T359" s="2"/>
      <c r="U359" s="2"/>
    </row>
    <row r="360" spans="1:21">
      <c r="A360" s="7"/>
      <c r="B360" s="29" t="s">
        <v>22</v>
      </c>
      <c r="C360" s="38">
        <v>22</v>
      </c>
      <c r="D360" s="38">
        <v>18</v>
      </c>
      <c r="E360" s="38">
        <f>SUM(C360:D360)</f>
        <v>40</v>
      </c>
      <c r="F360" s="38">
        <v>14</v>
      </c>
      <c r="G360" s="38">
        <v>14</v>
      </c>
      <c r="H360" s="38">
        <f>SUM(F360:G360)</f>
        <v>28</v>
      </c>
      <c r="O360" s="33"/>
      <c r="P360" s="33"/>
      <c r="Q360" s="33"/>
      <c r="R360" s="27"/>
      <c r="S360" s="2"/>
      <c r="T360" s="2"/>
      <c r="U360" s="2"/>
    </row>
    <row r="361" spans="1:21">
      <c r="A361" s="7"/>
      <c r="B361" s="29" t="s">
        <v>23</v>
      </c>
      <c r="C361" s="38">
        <v>25</v>
      </c>
      <c r="D361" s="38">
        <v>2</v>
      </c>
      <c r="E361" s="38">
        <f t="shared" si="280"/>
        <v>27</v>
      </c>
      <c r="F361" s="38">
        <v>19</v>
      </c>
      <c r="G361" s="38">
        <v>0</v>
      </c>
      <c r="H361" s="38">
        <f t="shared" ref="H361:H365" si="282">SUM(F361:G361)</f>
        <v>19</v>
      </c>
      <c r="O361" s="33"/>
      <c r="P361" s="33"/>
      <c r="Q361" s="33"/>
      <c r="R361" s="27"/>
      <c r="S361" s="2"/>
      <c r="T361" s="2"/>
      <c r="U361" s="2"/>
    </row>
    <row r="362" spans="1:21">
      <c r="A362" s="7"/>
      <c r="B362" s="29" t="s">
        <v>25</v>
      </c>
      <c r="C362" s="38">
        <v>20</v>
      </c>
      <c r="D362" s="38">
        <v>7</v>
      </c>
      <c r="E362" s="38">
        <f t="shared" si="280"/>
        <v>27</v>
      </c>
      <c r="F362" s="38">
        <v>7</v>
      </c>
      <c r="G362" s="38">
        <v>0</v>
      </c>
      <c r="H362" s="38">
        <f t="shared" si="282"/>
        <v>7</v>
      </c>
      <c r="O362" s="33"/>
      <c r="P362" s="33"/>
      <c r="Q362" s="33"/>
      <c r="R362" s="27"/>
      <c r="S362" s="2"/>
      <c r="T362" s="2"/>
      <c r="U362" s="2"/>
    </row>
    <row r="363" spans="1:21">
      <c r="A363" s="7"/>
      <c r="B363" s="29" t="s">
        <v>26</v>
      </c>
      <c r="C363" s="38">
        <v>15</v>
      </c>
      <c r="D363" s="38">
        <v>5</v>
      </c>
      <c r="E363" s="38">
        <f t="shared" si="280"/>
        <v>20</v>
      </c>
      <c r="F363" s="38">
        <v>9</v>
      </c>
      <c r="G363" s="38">
        <v>2</v>
      </c>
      <c r="H363" s="38">
        <f t="shared" si="282"/>
        <v>11</v>
      </c>
      <c r="O363" s="33"/>
      <c r="P363" s="33"/>
      <c r="Q363" s="33"/>
      <c r="R363" s="27"/>
      <c r="S363" s="2"/>
      <c r="T363" s="2"/>
      <c r="U363" s="2"/>
    </row>
    <row r="364" spans="1:21">
      <c r="A364" s="7"/>
      <c r="B364" s="29" t="s">
        <v>27</v>
      </c>
      <c r="C364" s="38">
        <v>16</v>
      </c>
      <c r="D364" s="38">
        <v>8</v>
      </c>
      <c r="E364" s="38">
        <f t="shared" si="280"/>
        <v>24</v>
      </c>
      <c r="F364" s="38">
        <v>12</v>
      </c>
      <c r="G364" s="38">
        <v>3</v>
      </c>
      <c r="H364" s="38">
        <f t="shared" si="282"/>
        <v>15</v>
      </c>
      <c r="O364" s="33"/>
      <c r="P364" s="33"/>
      <c r="Q364" s="33"/>
      <c r="R364" s="27"/>
      <c r="S364" s="2"/>
      <c r="T364" s="2"/>
      <c r="U364" s="2"/>
    </row>
    <row r="365" spans="1:21">
      <c r="A365" s="7"/>
      <c r="B365" s="29" t="s">
        <v>28</v>
      </c>
      <c r="C365" s="38">
        <v>9</v>
      </c>
      <c r="D365" s="38">
        <v>12</v>
      </c>
      <c r="E365" s="38">
        <f t="shared" si="280"/>
        <v>21</v>
      </c>
      <c r="F365" s="38">
        <v>7</v>
      </c>
      <c r="G365" s="38">
        <v>1</v>
      </c>
      <c r="H365" s="38">
        <f t="shared" si="282"/>
        <v>8</v>
      </c>
      <c r="O365" s="33"/>
      <c r="P365" s="33"/>
      <c r="Q365" s="33"/>
      <c r="R365" s="27"/>
      <c r="S365" s="2"/>
      <c r="T365" s="2"/>
      <c r="U365" s="2"/>
    </row>
    <row r="366" spans="1:21" s="13" customFormat="1">
      <c r="A366" s="10"/>
      <c r="B366" s="37" t="s">
        <v>9</v>
      </c>
      <c r="C366" s="39">
        <f>SUM(C359:C365)</f>
        <v>114</v>
      </c>
      <c r="D366" s="39">
        <f t="shared" ref="D366:H366" si="283">SUM(D359:D365)</f>
        <v>77</v>
      </c>
      <c r="E366" s="39">
        <f t="shared" si="283"/>
        <v>191</v>
      </c>
      <c r="F366" s="39">
        <f t="shared" si="283"/>
        <v>68</v>
      </c>
      <c r="G366" s="39">
        <f t="shared" si="283"/>
        <v>21</v>
      </c>
      <c r="H366" s="39">
        <f t="shared" si="283"/>
        <v>89</v>
      </c>
      <c r="I366" s="34"/>
      <c r="J366" s="34"/>
      <c r="K366" s="34"/>
      <c r="L366" s="34"/>
      <c r="M366" s="34"/>
      <c r="N366" s="34"/>
      <c r="O366" s="35"/>
      <c r="P366" s="35"/>
      <c r="Q366" s="35"/>
      <c r="R366" s="31"/>
    </row>
    <row r="367" spans="1:21">
      <c r="A367" s="58" t="s">
        <v>134</v>
      </c>
      <c r="B367" s="59"/>
      <c r="C367" s="38"/>
      <c r="D367" s="38"/>
      <c r="E367" s="38"/>
      <c r="F367" s="38"/>
      <c r="G367" s="38"/>
      <c r="H367" s="38"/>
      <c r="O367" s="33"/>
      <c r="P367" s="33"/>
      <c r="Q367" s="33"/>
      <c r="R367" s="27"/>
      <c r="S367" s="2"/>
      <c r="T367" s="2"/>
      <c r="U367" s="2"/>
    </row>
    <row r="368" spans="1:21">
      <c r="A368" s="36"/>
      <c r="B368" s="28" t="s">
        <v>147</v>
      </c>
      <c r="C368" s="38">
        <v>2</v>
      </c>
      <c r="D368" s="38">
        <v>41</v>
      </c>
      <c r="E368" s="38">
        <f>SUM(C368:D368)</f>
        <v>43</v>
      </c>
      <c r="F368" s="38">
        <v>0</v>
      </c>
      <c r="G368" s="38">
        <v>6</v>
      </c>
      <c r="H368" s="38">
        <f>SUM(F368:G368)</f>
        <v>6</v>
      </c>
      <c r="O368" s="33"/>
      <c r="P368" s="33"/>
      <c r="Q368" s="33"/>
      <c r="R368" s="27"/>
      <c r="S368" s="2"/>
      <c r="T368" s="2"/>
      <c r="U368" s="2"/>
    </row>
    <row r="369" spans="1:21" s="13" customFormat="1">
      <c r="A369" s="10"/>
      <c r="B369" s="37" t="s">
        <v>9</v>
      </c>
      <c r="C369" s="39">
        <f>C368</f>
        <v>2</v>
      </c>
      <c r="D369" s="39">
        <f t="shared" ref="D369:H369" si="284">D368</f>
        <v>41</v>
      </c>
      <c r="E369" s="39">
        <f t="shared" si="284"/>
        <v>43</v>
      </c>
      <c r="F369" s="39">
        <f t="shared" si="284"/>
        <v>0</v>
      </c>
      <c r="G369" s="39">
        <f t="shared" si="284"/>
        <v>6</v>
      </c>
      <c r="H369" s="39">
        <f t="shared" si="284"/>
        <v>6</v>
      </c>
      <c r="I369" s="34"/>
      <c r="J369" s="34"/>
      <c r="K369" s="34"/>
      <c r="L369" s="34"/>
      <c r="M369" s="34"/>
      <c r="N369" s="34"/>
      <c r="O369" s="35"/>
      <c r="P369" s="35"/>
      <c r="Q369" s="35"/>
      <c r="R369" s="31"/>
    </row>
    <row r="370" spans="1:21">
      <c r="A370" s="10" t="s">
        <v>150</v>
      </c>
      <c r="B370" s="37"/>
      <c r="C370" s="38"/>
      <c r="D370" s="38"/>
      <c r="E370" s="38"/>
      <c r="F370" s="38"/>
      <c r="G370" s="38"/>
      <c r="H370" s="38"/>
      <c r="O370" s="33"/>
      <c r="P370" s="33"/>
      <c r="Q370" s="33"/>
      <c r="R370" s="27"/>
      <c r="S370" s="2"/>
      <c r="T370" s="2"/>
      <c r="U370" s="2"/>
    </row>
    <row r="371" spans="1:21">
      <c r="A371" s="10"/>
      <c r="B371" s="28" t="s">
        <v>164</v>
      </c>
      <c r="C371" s="38">
        <v>1</v>
      </c>
      <c r="D371" s="38">
        <v>0</v>
      </c>
      <c r="E371" s="38">
        <f>SUM(C371:D371)</f>
        <v>1</v>
      </c>
      <c r="F371" s="38">
        <v>0</v>
      </c>
      <c r="G371" s="38">
        <v>0</v>
      </c>
      <c r="H371" s="38">
        <f>SUM(F371:G371)</f>
        <v>0</v>
      </c>
      <c r="O371" s="33"/>
      <c r="P371" s="33"/>
      <c r="Q371" s="33"/>
      <c r="R371" s="27"/>
      <c r="S371" s="2"/>
      <c r="T371" s="2"/>
      <c r="U371" s="2"/>
    </row>
    <row r="372" spans="1:21">
      <c r="A372" s="10"/>
      <c r="B372" s="28" t="s">
        <v>165</v>
      </c>
      <c r="C372" s="38">
        <v>0</v>
      </c>
      <c r="D372" s="38">
        <v>0</v>
      </c>
      <c r="E372" s="38">
        <f t="shared" ref="E372:E376" si="285">SUM(C372:D372)</f>
        <v>0</v>
      </c>
      <c r="F372" s="38">
        <v>1</v>
      </c>
      <c r="G372" s="38">
        <v>0</v>
      </c>
      <c r="H372" s="38">
        <f t="shared" ref="H372:H376" si="286">SUM(F372:G372)</f>
        <v>1</v>
      </c>
      <c r="O372" s="33"/>
      <c r="P372" s="33"/>
      <c r="Q372" s="33"/>
      <c r="R372" s="27"/>
      <c r="S372" s="2"/>
      <c r="T372" s="2"/>
      <c r="U372" s="2"/>
    </row>
    <row r="373" spans="1:21">
      <c r="A373" s="7"/>
      <c r="B373" s="28" t="s">
        <v>168</v>
      </c>
      <c r="C373" s="38">
        <v>1</v>
      </c>
      <c r="D373" s="38">
        <v>7</v>
      </c>
      <c r="E373" s="38">
        <f t="shared" si="285"/>
        <v>8</v>
      </c>
      <c r="F373" s="38">
        <v>1</v>
      </c>
      <c r="G373" s="38">
        <v>1</v>
      </c>
      <c r="H373" s="38">
        <f t="shared" si="286"/>
        <v>2</v>
      </c>
      <c r="O373" s="33"/>
      <c r="P373" s="33"/>
      <c r="Q373" s="33"/>
      <c r="R373" s="27"/>
      <c r="S373" s="2"/>
      <c r="T373" s="2"/>
      <c r="U373" s="2"/>
    </row>
    <row r="374" spans="1:21">
      <c r="A374" s="7"/>
      <c r="B374" s="28" t="s">
        <v>169</v>
      </c>
      <c r="C374" s="38">
        <v>13</v>
      </c>
      <c r="D374" s="38">
        <v>2</v>
      </c>
      <c r="E374" s="38">
        <f t="shared" si="285"/>
        <v>15</v>
      </c>
      <c r="F374" s="38">
        <v>3</v>
      </c>
      <c r="G374" s="38">
        <v>0</v>
      </c>
      <c r="H374" s="38">
        <f t="shared" si="286"/>
        <v>3</v>
      </c>
      <c r="O374" s="33"/>
      <c r="P374" s="33"/>
      <c r="Q374" s="33"/>
      <c r="R374" s="27"/>
      <c r="S374" s="2"/>
      <c r="T374" s="2"/>
      <c r="U374" s="2"/>
    </row>
    <row r="375" spans="1:21">
      <c r="A375" s="7"/>
      <c r="B375" s="28" t="s">
        <v>170</v>
      </c>
      <c r="C375" s="38">
        <v>10</v>
      </c>
      <c r="D375" s="38">
        <v>59</v>
      </c>
      <c r="E375" s="38">
        <f t="shared" si="285"/>
        <v>69</v>
      </c>
      <c r="F375" s="38">
        <v>2</v>
      </c>
      <c r="G375" s="38">
        <v>3</v>
      </c>
      <c r="H375" s="38">
        <f t="shared" si="286"/>
        <v>5</v>
      </c>
      <c r="O375" s="33"/>
      <c r="P375" s="33"/>
      <c r="Q375" s="33"/>
      <c r="R375" s="27"/>
      <c r="S375" s="2"/>
      <c r="T375" s="2"/>
      <c r="U375" s="2"/>
    </row>
    <row r="376" spans="1:21">
      <c r="A376" s="7"/>
      <c r="B376" s="28" t="s">
        <v>172</v>
      </c>
      <c r="C376" s="38">
        <v>0</v>
      </c>
      <c r="D376" s="38">
        <v>2</v>
      </c>
      <c r="E376" s="38">
        <f t="shared" si="285"/>
        <v>2</v>
      </c>
      <c r="F376" s="38">
        <v>0</v>
      </c>
      <c r="G376" s="38">
        <v>0</v>
      </c>
      <c r="H376" s="38">
        <f t="shared" si="286"/>
        <v>0</v>
      </c>
      <c r="O376" s="33"/>
      <c r="P376" s="33"/>
      <c r="Q376" s="33"/>
      <c r="R376" s="27"/>
      <c r="S376" s="2"/>
      <c r="T376" s="2"/>
      <c r="U376" s="2"/>
    </row>
    <row r="377" spans="1:21" s="13" customFormat="1">
      <c r="A377" s="10"/>
      <c r="B377" s="37" t="s">
        <v>9</v>
      </c>
      <c r="C377" s="39">
        <f>SUM(C371:C376)</f>
        <v>25</v>
      </c>
      <c r="D377" s="39">
        <f t="shared" ref="D377:H377" si="287">SUM(D371:D376)</f>
        <v>70</v>
      </c>
      <c r="E377" s="39">
        <f t="shared" si="287"/>
        <v>95</v>
      </c>
      <c r="F377" s="39">
        <f t="shared" si="287"/>
        <v>7</v>
      </c>
      <c r="G377" s="39">
        <f t="shared" si="287"/>
        <v>4</v>
      </c>
      <c r="H377" s="39">
        <f t="shared" si="287"/>
        <v>11</v>
      </c>
      <c r="I377" s="34"/>
      <c r="J377" s="34"/>
      <c r="K377" s="34"/>
      <c r="L377" s="34"/>
      <c r="M377" s="34"/>
      <c r="N377" s="34"/>
      <c r="O377" s="35"/>
      <c r="P377" s="35"/>
      <c r="Q377" s="35"/>
      <c r="R377" s="31"/>
    </row>
    <row r="378" spans="1:21">
      <c r="A378" s="10" t="s">
        <v>192</v>
      </c>
      <c r="B378" s="28"/>
      <c r="C378" s="38"/>
      <c r="D378" s="38"/>
      <c r="E378" s="38"/>
      <c r="F378" s="38"/>
      <c r="G378" s="38"/>
      <c r="H378" s="38"/>
      <c r="O378" s="33"/>
      <c r="P378" s="33"/>
      <c r="Q378" s="33"/>
      <c r="R378" s="27"/>
      <c r="S378" s="2"/>
      <c r="T378" s="2"/>
      <c r="U378" s="2"/>
    </row>
    <row r="379" spans="1:21">
      <c r="A379" s="7"/>
      <c r="B379" s="30" t="s">
        <v>194</v>
      </c>
      <c r="C379" s="38">
        <f>74+1</f>
        <v>75</v>
      </c>
      <c r="D379" s="38">
        <f>46+2</f>
        <v>48</v>
      </c>
      <c r="E379" s="38">
        <f>SUM(C379:D379)</f>
        <v>123</v>
      </c>
      <c r="F379" s="38">
        <v>37</v>
      </c>
      <c r="G379" s="38">
        <v>10</v>
      </c>
      <c r="H379" s="38">
        <f>SUM(F379:G379)</f>
        <v>47</v>
      </c>
      <c r="O379" s="33"/>
      <c r="P379" s="33"/>
      <c r="Q379" s="33"/>
      <c r="R379" s="27"/>
      <c r="S379" s="2"/>
      <c r="T379" s="2"/>
      <c r="U379" s="2"/>
    </row>
    <row r="380" spans="1:21">
      <c r="A380" s="7"/>
      <c r="B380" s="30" t="s">
        <v>196</v>
      </c>
      <c r="C380" s="38">
        <v>45</v>
      </c>
      <c r="D380" s="38">
        <v>57</v>
      </c>
      <c r="E380" s="38">
        <f>SUM(C380:D380)</f>
        <v>102</v>
      </c>
      <c r="F380" s="38">
        <v>10</v>
      </c>
      <c r="G380" s="38">
        <v>10</v>
      </c>
      <c r="H380" s="38">
        <f>SUM(F380:G380)</f>
        <v>20</v>
      </c>
      <c r="O380" s="33"/>
      <c r="P380" s="33"/>
      <c r="Q380" s="33"/>
      <c r="R380" s="27"/>
      <c r="S380" s="2"/>
      <c r="T380" s="2"/>
      <c r="U380" s="2"/>
    </row>
    <row r="381" spans="1:21" s="13" customFormat="1">
      <c r="A381" s="10"/>
      <c r="B381" s="37" t="s">
        <v>9</v>
      </c>
      <c r="C381" s="39">
        <f>SUM(C379:C380)</f>
        <v>120</v>
      </c>
      <c r="D381" s="39">
        <f t="shared" ref="D381:H381" si="288">SUM(D379:D380)</f>
        <v>105</v>
      </c>
      <c r="E381" s="39">
        <f t="shared" si="288"/>
        <v>225</v>
      </c>
      <c r="F381" s="39">
        <f t="shared" si="288"/>
        <v>47</v>
      </c>
      <c r="G381" s="39">
        <f t="shared" si="288"/>
        <v>20</v>
      </c>
      <c r="H381" s="39">
        <f t="shared" si="288"/>
        <v>67</v>
      </c>
      <c r="I381" s="34"/>
      <c r="J381" s="34"/>
      <c r="K381" s="34"/>
      <c r="L381" s="34"/>
      <c r="M381" s="34"/>
      <c r="N381" s="34"/>
      <c r="O381" s="35"/>
      <c r="P381" s="35"/>
      <c r="Q381" s="35"/>
      <c r="R381" s="31"/>
    </row>
    <row r="382" spans="1:21" s="13" customFormat="1">
      <c r="A382" s="10"/>
      <c r="B382" s="37" t="s">
        <v>203</v>
      </c>
      <c r="C382" s="39">
        <f>C366+C369+C377+C381</f>
        <v>261</v>
      </c>
      <c r="D382" s="39">
        <f t="shared" ref="D382:H382" si="289">D366+D369+D377+D381</f>
        <v>293</v>
      </c>
      <c r="E382" s="39">
        <f t="shared" si="289"/>
        <v>554</v>
      </c>
      <c r="F382" s="39">
        <f t="shared" si="289"/>
        <v>122</v>
      </c>
      <c r="G382" s="39">
        <f t="shared" si="289"/>
        <v>51</v>
      </c>
      <c r="H382" s="39">
        <f t="shared" si="289"/>
        <v>173</v>
      </c>
      <c r="I382" s="34"/>
      <c r="J382" s="34"/>
      <c r="K382" s="34"/>
      <c r="L382" s="34"/>
      <c r="M382" s="34"/>
      <c r="N382" s="34"/>
      <c r="O382" s="35"/>
      <c r="P382" s="35"/>
      <c r="Q382" s="35"/>
      <c r="R382" s="31"/>
    </row>
    <row r="383" spans="1:21" ht="37.5" customHeight="1">
      <c r="B383" s="26" t="s">
        <v>212</v>
      </c>
    </row>
    <row r="384" spans="1:21">
      <c r="B384" s="26" t="s">
        <v>213</v>
      </c>
    </row>
  </sheetData>
  <mergeCells count="15">
    <mergeCell ref="A367:B367"/>
    <mergeCell ref="O4:Q4"/>
    <mergeCell ref="A355:B357"/>
    <mergeCell ref="C355:E355"/>
    <mergeCell ref="C356:E356"/>
    <mergeCell ref="F355:H355"/>
    <mergeCell ref="F356:H356"/>
    <mergeCell ref="A1:Q1"/>
    <mergeCell ref="A2:Q2"/>
    <mergeCell ref="A3:B5"/>
    <mergeCell ref="C3:Q3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15" sqref="B15"/>
    </sheetView>
  </sheetViews>
  <sheetFormatPr defaultRowHeight="30" customHeight="1"/>
  <cols>
    <col min="1" max="1" width="24.625" style="42" customWidth="1"/>
    <col min="2" max="5" width="9" style="41" customWidth="1"/>
    <col min="6" max="8" width="13" style="41" customWidth="1"/>
    <col min="9" max="16384" width="9" style="40"/>
  </cols>
  <sheetData>
    <row r="1" spans="1:8" s="45" customFormat="1" ht="54" customHeight="1">
      <c r="A1" s="43" t="s">
        <v>227</v>
      </c>
      <c r="B1" s="44" t="s">
        <v>2</v>
      </c>
      <c r="C1" s="44" t="s">
        <v>3</v>
      </c>
      <c r="D1" s="44" t="s">
        <v>4</v>
      </c>
      <c r="E1" s="44" t="s">
        <v>5</v>
      </c>
      <c r="F1" s="44" t="s">
        <v>224</v>
      </c>
      <c r="G1" s="44" t="s">
        <v>225</v>
      </c>
      <c r="H1" s="44" t="s">
        <v>226</v>
      </c>
    </row>
    <row r="2" spans="1:8" ht="30" customHeight="1">
      <c r="A2" s="42" t="s">
        <v>215</v>
      </c>
      <c r="B2" s="41">
        <v>1341</v>
      </c>
      <c r="C2" s="41">
        <v>1208</v>
      </c>
      <c r="D2" s="41">
        <v>1181</v>
      </c>
      <c r="E2" s="41">
        <v>809</v>
      </c>
      <c r="F2" s="41">
        <v>439</v>
      </c>
      <c r="G2" s="41">
        <v>0</v>
      </c>
      <c r="H2" s="41">
        <v>0</v>
      </c>
    </row>
    <row r="3" spans="1:8" ht="30" customHeight="1">
      <c r="A3" s="42" t="s">
        <v>216</v>
      </c>
      <c r="B3" s="41">
        <v>376</v>
      </c>
      <c r="C3" s="41">
        <v>398</v>
      </c>
      <c r="D3" s="41">
        <v>437</v>
      </c>
      <c r="E3" s="41">
        <v>363</v>
      </c>
      <c r="F3" s="41">
        <v>29</v>
      </c>
      <c r="G3" s="41">
        <v>191</v>
      </c>
      <c r="H3" s="41">
        <v>89</v>
      </c>
    </row>
    <row r="4" spans="1:8" ht="30" customHeight="1">
      <c r="A4" s="42" t="s">
        <v>217</v>
      </c>
      <c r="B4" s="41">
        <v>462</v>
      </c>
      <c r="C4" s="41">
        <v>424</v>
      </c>
      <c r="D4" s="41">
        <v>323</v>
      </c>
      <c r="E4" s="41">
        <v>332</v>
      </c>
      <c r="F4" s="41">
        <v>73</v>
      </c>
      <c r="G4" s="41">
        <v>0</v>
      </c>
      <c r="H4" s="41">
        <v>0</v>
      </c>
    </row>
    <row r="5" spans="1:8" ht="30" customHeight="1">
      <c r="A5" s="42" t="s">
        <v>218</v>
      </c>
      <c r="B5" s="41">
        <v>1341</v>
      </c>
      <c r="C5" s="41">
        <v>1208</v>
      </c>
      <c r="D5" s="41">
        <v>1181</v>
      </c>
      <c r="E5" s="41">
        <v>809</v>
      </c>
      <c r="F5" s="41">
        <v>439</v>
      </c>
      <c r="G5" s="41">
        <v>0</v>
      </c>
      <c r="H5" s="41">
        <v>0</v>
      </c>
    </row>
    <row r="6" spans="1:8" ht="30" customHeight="1">
      <c r="A6" s="42" t="s">
        <v>219</v>
      </c>
      <c r="B6" s="41">
        <v>1800</v>
      </c>
      <c r="C6" s="41">
        <v>1480</v>
      </c>
      <c r="D6" s="41">
        <v>1107</v>
      </c>
      <c r="E6" s="41">
        <v>816</v>
      </c>
      <c r="F6" s="41">
        <v>64</v>
      </c>
      <c r="G6" s="41">
        <v>0</v>
      </c>
      <c r="H6" s="41">
        <v>0</v>
      </c>
    </row>
    <row r="7" spans="1:8" ht="30" customHeight="1">
      <c r="A7" s="42" t="s">
        <v>149</v>
      </c>
      <c r="B7" s="41">
        <v>415</v>
      </c>
      <c r="C7" s="41">
        <v>344</v>
      </c>
      <c r="D7" s="41">
        <v>402</v>
      </c>
      <c r="E7" s="41">
        <v>308</v>
      </c>
      <c r="F7" s="41">
        <v>30</v>
      </c>
      <c r="G7" s="41">
        <v>43</v>
      </c>
      <c r="H7" s="41">
        <v>6</v>
      </c>
    </row>
    <row r="8" spans="1:8" ht="30" customHeight="1">
      <c r="A8" s="42" t="s">
        <v>220</v>
      </c>
      <c r="B8" s="41">
        <v>423</v>
      </c>
      <c r="C8" s="41">
        <v>296</v>
      </c>
      <c r="D8" s="41">
        <v>350</v>
      </c>
      <c r="E8" s="41">
        <v>347</v>
      </c>
      <c r="F8" s="41">
        <v>52</v>
      </c>
      <c r="G8" s="41">
        <v>95</v>
      </c>
      <c r="H8" s="41">
        <v>11</v>
      </c>
    </row>
    <row r="9" spans="1:8" ht="30" customHeight="1">
      <c r="A9" s="42" t="s">
        <v>221</v>
      </c>
      <c r="B9" s="41">
        <v>501</v>
      </c>
      <c r="C9" s="41">
        <v>549</v>
      </c>
      <c r="D9" s="41">
        <v>461</v>
      </c>
      <c r="E9" s="41">
        <v>400</v>
      </c>
      <c r="F9" s="41">
        <v>80</v>
      </c>
      <c r="G9" s="41">
        <v>0</v>
      </c>
      <c r="H9" s="41">
        <v>0</v>
      </c>
    </row>
    <row r="10" spans="1:8" ht="30" customHeight="1">
      <c r="A10" s="42" t="s">
        <v>222</v>
      </c>
      <c r="B10" s="41">
        <v>372</v>
      </c>
      <c r="C10" s="41">
        <v>346</v>
      </c>
      <c r="D10" s="41">
        <v>360</v>
      </c>
      <c r="E10" s="41">
        <v>332</v>
      </c>
      <c r="F10" s="41">
        <v>13</v>
      </c>
      <c r="G10" s="41">
        <v>0</v>
      </c>
      <c r="H10" s="41">
        <v>0</v>
      </c>
    </row>
    <row r="11" spans="1:8" ht="30" customHeight="1">
      <c r="A11" s="42" t="s">
        <v>223</v>
      </c>
      <c r="B11" s="41">
        <v>159</v>
      </c>
      <c r="C11" s="41">
        <v>144</v>
      </c>
      <c r="D11" s="41">
        <v>156</v>
      </c>
      <c r="E11" s="41">
        <v>152</v>
      </c>
      <c r="F11" s="41">
        <v>0</v>
      </c>
      <c r="G11" s="41">
        <v>225</v>
      </c>
      <c r="H11" s="41">
        <v>67</v>
      </c>
    </row>
    <row r="12" spans="1:8" ht="30" customHeight="1">
      <c r="A12" s="42" t="s">
        <v>198</v>
      </c>
      <c r="B12" s="41">
        <v>114</v>
      </c>
      <c r="C12" s="41">
        <v>62</v>
      </c>
      <c r="D12" s="41">
        <v>69</v>
      </c>
      <c r="E12" s="41">
        <v>85</v>
      </c>
      <c r="F12" s="41">
        <v>3</v>
      </c>
      <c r="G12" s="41">
        <v>0</v>
      </c>
      <c r="H12" s="41">
        <v>0</v>
      </c>
    </row>
    <row r="13" spans="1:8" ht="30" customHeight="1">
      <c r="A13" s="42" t="s">
        <v>9</v>
      </c>
      <c r="B13" s="41">
        <f>SUM(B2:B12)</f>
        <v>7304</v>
      </c>
      <c r="C13" s="41">
        <f t="shared" ref="C13:F13" si="0">SUM(C2:C12)</f>
        <v>6459</v>
      </c>
      <c r="D13" s="41">
        <f t="shared" si="0"/>
        <v>6027</v>
      </c>
      <c r="E13" s="41">
        <f t="shared" si="0"/>
        <v>4753</v>
      </c>
      <c r="F13" s="41">
        <f t="shared" si="0"/>
        <v>1222</v>
      </c>
      <c r="G13" s="41">
        <f>SUM(G2:G12)</f>
        <v>554</v>
      </c>
      <c r="H13" s="41">
        <f>SUM(H2:H12)</f>
        <v>173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" sqref="F1"/>
    </sheetView>
  </sheetViews>
  <sheetFormatPr defaultRowHeight="14.25"/>
  <sheetData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ปริญญาตรี </vt:lpstr>
      <vt:lpstr>ข้อมูล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2014-02-28T10:25:21Z</cp:lastPrinted>
  <dcterms:created xsi:type="dcterms:W3CDTF">2013-08-27T02:53:07Z</dcterms:created>
  <dcterms:modified xsi:type="dcterms:W3CDTF">2015-10-05T13:52:41Z</dcterms:modified>
</cp:coreProperties>
</file>