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00" yWindow="-75" windowWidth="10710" windowHeight="11895" tabRatio="561"/>
  </bookViews>
  <sheets>
    <sheet name="นักศึกษาเข้าใหม่ 2559" sheetId="8" r:id="rId1"/>
    <sheet name="กราฟ" sheetId="14" r:id="rId2"/>
  </sheets>
  <definedNames>
    <definedName name="_xlnm.Print_Titles" localSheetId="0">'นักศึกษาเข้าใหม่ 2559'!$2:$6</definedName>
  </definedNames>
  <calcPr calcId="145621"/>
</workbook>
</file>

<file path=xl/calcChain.xml><?xml version="1.0" encoding="utf-8"?>
<calcChain xmlns="http://schemas.openxmlformats.org/spreadsheetml/2006/main">
  <c r="B12" i="14" l="1"/>
  <c r="B11" i="14"/>
  <c r="B10" i="14"/>
  <c r="B9" i="14"/>
  <c r="B8" i="14"/>
  <c r="B7" i="14"/>
  <c r="B6" i="14"/>
  <c r="B5" i="14"/>
  <c r="B4" i="14"/>
  <c r="B3" i="14"/>
  <c r="B2" i="14"/>
  <c r="B1" i="14"/>
  <c r="A11" i="14"/>
  <c r="A10" i="14"/>
  <c r="A9" i="14"/>
  <c r="A8" i="14"/>
  <c r="A7" i="14"/>
  <c r="A6" i="14"/>
  <c r="A5" i="14"/>
  <c r="A4" i="14"/>
  <c r="A3" i="14"/>
  <c r="A2" i="14"/>
  <c r="A1" i="14"/>
  <c r="AH150" i="8" l="1"/>
  <c r="AH53" i="8"/>
  <c r="AH225" i="8"/>
  <c r="D216" i="8"/>
  <c r="E216" i="8"/>
  <c r="G216" i="8"/>
  <c r="H216" i="8"/>
  <c r="J216" i="8"/>
  <c r="K216" i="8"/>
  <c r="L216" i="8"/>
  <c r="N216" i="8"/>
  <c r="O216" i="8"/>
  <c r="Q216" i="8"/>
  <c r="C216" i="8"/>
  <c r="D105" i="8"/>
  <c r="E105" i="8"/>
  <c r="G105" i="8"/>
  <c r="H105" i="8"/>
  <c r="J105" i="8"/>
  <c r="K105" i="8"/>
  <c r="L105" i="8"/>
  <c r="N105" i="8"/>
  <c r="O105" i="8"/>
  <c r="Q105" i="8"/>
  <c r="C105" i="8"/>
  <c r="S216" i="8"/>
  <c r="U216" i="8"/>
  <c r="V216" i="8"/>
  <c r="AH216" i="8"/>
  <c r="AH217" i="8" s="1"/>
  <c r="R216" i="8"/>
  <c r="S105" i="8"/>
  <c r="U105" i="8"/>
  <c r="V105" i="8"/>
  <c r="AH105" i="8"/>
  <c r="AH106" i="8" s="1"/>
  <c r="R105" i="8"/>
  <c r="D161" i="8" l="1"/>
  <c r="E161" i="8"/>
  <c r="G161" i="8"/>
  <c r="H161" i="8"/>
  <c r="J161" i="8"/>
  <c r="K161" i="8"/>
  <c r="L161" i="8"/>
  <c r="N161" i="8"/>
  <c r="O161" i="8"/>
  <c r="Q161" i="8"/>
  <c r="R161" i="8"/>
  <c r="S161" i="8"/>
  <c r="U161" i="8"/>
  <c r="V161" i="8"/>
  <c r="AH161" i="8"/>
  <c r="C161" i="8"/>
  <c r="X20" i="8" l="1"/>
  <c r="X15" i="8"/>
  <c r="X12" i="8"/>
  <c r="O50" i="8" l="1"/>
  <c r="O31" i="8"/>
  <c r="O121" i="8"/>
  <c r="N135" i="8"/>
  <c r="H205" i="8"/>
  <c r="O179" i="8" l="1"/>
  <c r="E260" i="8"/>
  <c r="AC147" i="8" l="1"/>
  <c r="AF147" i="8" s="1"/>
  <c r="AC148" i="8"/>
  <c r="AF148" i="8" s="1"/>
  <c r="AB148" i="8"/>
  <c r="AE148" i="8" s="1"/>
  <c r="AB147" i="8"/>
  <c r="AE147" i="8" s="1"/>
  <c r="I148" i="8"/>
  <c r="M148" i="8"/>
  <c r="P148" i="8"/>
  <c r="T148" i="8"/>
  <c r="W148" i="8"/>
  <c r="X148" i="8"/>
  <c r="Z148" i="8"/>
  <c r="AC135" i="8"/>
  <c r="AF135" i="8" s="1"/>
  <c r="AF136" i="8" s="1"/>
  <c r="AB135" i="8"/>
  <c r="AE135" i="8" s="1"/>
  <c r="AC130" i="8"/>
  <c r="AF130" i="8" s="1"/>
  <c r="AC131" i="8"/>
  <c r="AF131" i="8" s="1"/>
  <c r="AC132" i="8"/>
  <c r="AF132" i="8" s="1"/>
  <c r="AB130" i="8"/>
  <c r="AE130" i="8" s="1"/>
  <c r="AB131" i="8"/>
  <c r="AE131" i="8" s="1"/>
  <c r="AB132" i="8"/>
  <c r="AE132" i="8" s="1"/>
  <c r="AC129" i="8"/>
  <c r="AF129" i="8" s="1"/>
  <c r="AB129" i="8"/>
  <c r="AC121" i="8"/>
  <c r="AF121" i="8" s="1"/>
  <c r="AC122" i="8"/>
  <c r="AF122" i="8" s="1"/>
  <c r="AC123" i="8"/>
  <c r="AF123" i="8" s="1"/>
  <c r="AC124" i="8"/>
  <c r="AF124" i="8" s="1"/>
  <c r="AC125" i="8"/>
  <c r="AF125" i="8" s="1"/>
  <c r="AC120" i="8"/>
  <c r="AF120" i="8" s="1"/>
  <c r="AB120" i="8"/>
  <c r="AE120" i="8" s="1"/>
  <c r="AB153" i="8"/>
  <c r="AE153" i="8" s="1"/>
  <c r="G79" i="8"/>
  <c r="H72" i="8"/>
  <c r="G72" i="8"/>
  <c r="H81" i="8"/>
  <c r="AG132" i="8" l="1"/>
  <c r="AG130" i="8"/>
  <c r="AG148" i="8"/>
  <c r="AB133" i="8"/>
  <c r="AE129" i="8"/>
  <c r="AF126" i="8"/>
  <c r="AF133" i="8"/>
  <c r="AG147" i="8"/>
  <c r="AE154" i="8"/>
  <c r="AG131" i="8"/>
  <c r="AG120" i="8"/>
  <c r="AG135" i="8"/>
  <c r="AG136" i="8" s="1"/>
  <c r="AE136" i="8"/>
  <c r="AD148" i="8"/>
  <c r="K16" i="8"/>
  <c r="L16" i="8"/>
  <c r="S11" i="8"/>
  <c r="S10" i="8"/>
  <c r="R71" i="8"/>
  <c r="R85" i="8"/>
  <c r="L90" i="8"/>
  <c r="K88" i="8"/>
  <c r="L87" i="8"/>
  <c r="K87" i="8"/>
  <c r="L86" i="8"/>
  <c r="K86" i="8"/>
  <c r="K85" i="8"/>
  <c r="L84" i="8"/>
  <c r="K84" i="8"/>
  <c r="L80" i="8"/>
  <c r="K80" i="8"/>
  <c r="AG129" i="8" l="1"/>
  <c r="AG133" i="8" s="1"/>
  <c r="AE133" i="8"/>
  <c r="S71" i="8"/>
  <c r="S12" i="8"/>
  <c r="R12" i="8"/>
  <c r="R11" i="8"/>
  <c r="R10" i="8"/>
  <c r="M175" i="8" l="1"/>
  <c r="M174" i="8"/>
  <c r="M173" i="8"/>
  <c r="M170" i="8"/>
  <c r="M169" i="8"/>
  <c r="M168" i="8"/>
  <c r="M167" i="8"/>
  <c r="I175" i="8"/>
  <c r="I174" i="8"/>
  <c r="I173" i="8"/>
  <c r="F175" i="8"/>
  <c r="F174" i="8"/>
  <c r="F173" i="8"/>
  <c r="I170" i="8"/>
  <c r="I169" i="8"/>
  <c r="I168" i="8"/>
  <c r="I167" i="8"/>
  <c r="F170" i="8"/>
  <c r="F169" i="8"/>
  <c r="F168" i="8"/>
  <c r="F167" i="8"/>
  <c r="F185" i="8"/>
  <c r="F186" i="8"/>
  <c r="F187" i="8"/>
  <c r="F188" i="8"/>
  <c r="F189" i="8"/>
  <c r="F190" i="8"/>
  <c r="F191" i="8"/>
  <c r="F192" i="8"/>
  <c r="F193" i="8"/>
  <c r="M185" i="8"/>
  <c r="M186" i="8"/>
  <c r="M187" i="8"/>
  <c r="M188" i="8"/>
  <c r="M189" i="8"/>
  <c r="M190" i="8"/>
  <c r="M191" i="8"/>
  <c r="M192" i="8"/>
  <c r="M193" i="8"/>
  <c r="Z259" i="8" l="1"/>
  <c r="Z256" i="8"/>
  <c r="Z249" i="8"/>
  <c r="Z248" i="8"/>
  <c r="Z241" i="8"/>
  <c r="Z236" i="8"/>
  <c r="Z235" i="8"/>
  <c r="Z234" i="8"/>
  <c r="Z233" i="8"/>
  <c r="Z232" i="8"/>
  <c r="Z231" i="8"/>
  <c r="Z230" i="8"/>
  <c r="Z223" i="8"/>
  <c r="Z222" i="8"/>
  <c r="Z221" i="8"/>
  <c r="Z220" i="8"/>
  <c r="Z215" i="8"/>
  <c r="Z214" i="8"/>
  <c r="Z213" i="8"/>
  <c r="Z210" i="8"/>
  <c r="Z209" i="8"/>
  <c r="Z208" i="8"/>
  <c r="Z207" i="8"/>
  <c r="Z206" i="8"/>
  <c r="Z205" i="8"/>
  <c r="Z198" i="8"/>
  <c r="Z197" i="8"/>
  <c r="Z196" i="8"/>
  <c r="Z193" i="8"/>
  <c r="Y193" i="8"/>
  <c r="Z192" i="8"/>
  <c r="Y192" i="8"/>
  <c r="Z191" i="8"/>
  <c r="Y191" i="8"/>
  <c r="Z190" i="8"/>
  <c r="Y190" i="8"/>
  <c r="Z189" i="8"/>
  <c r="Y189" i="8"/>
  <c r="Z188" i="8"/>
  <c r="Y188" i="8"/>
  <c r="Z187" i="8"/>
  <c r="Y187" i="8"/>
  <c r="Z186" i="8"/>
  <c r="Y186" i="8"/>
  <c r="Z185" i="8"/>
  <c r="Y185" i="8"/>
  <c r="Z178" i="8"/>
  <c r="Z175" i="8"/>
  <c r="Y175" i="8"/>
  <c r="Z174" i="8"/>
  <c r="Y174" i="8"/>
  <c r="Z173" i="8"/>
  <c r="Y173" i="8"/>
  <c r="Z170" i="8"/>
  <c r="Y170" i="8"/>
  <c r="Z169" i="8"/>
  <c r="Y169" i="8"/>
  <c r="Z168" i="8"/>
  <c r="Y168" i="8"/>
  <c r="Z167" i="8"/>
  <c r="Y167" i="8"/>
  <c r="Z160" i="8"/>
  <c r="Z161" i="8" s="1"/>
  <c r="Z157" i="8"/>
  <c r="Z156" i="8"/>
  <c r="Z153" i="8"/>
  <c r="Z147" i="8"/>
  <c r="Z146" i="8"/>
  <c r="Z143" i="8"/>
  <c r="Z142" i="8"/>
  <c r="Z138" i="8"/>
  <c r="Z135" i="8"/>
  <c r="Z132" i="8"/>
  <c r="Z131" i="8"/>
  <c r="Z130" i="8"/>
  <c r="Z129" i="8"/>
  <c r="Z125" i="8"/>
  <c r="Z124" i="8"/>
  <c r="Z123" i="8"/>
  <c r="Z122" i="8"/>
  <c r="Z121" i="8"/>
  <c r="Z120" i="8"/>
  <c r="Z113" i="8"/>
  <c r="Z112" i="8"/>
  <c r="Z111" i="8"/>
  <c r="Z110" i="8"/>
  <c r="Z109" i="8"/>
  <c r="Z108" i="8"/>
  <c r="Z104" i="8"/>
  <c r="Z103" i="8"/>
  <c r="Z102" i="8"/>
  <c r="Z101" i="8"/>
  <c r="Z100" i="8"/>
  <c r="Z99" i="8"/>
  <c r="Z98" i="8"/>
  <c r="Z97" i="8"/>
  <c r="Z96" i="8"/>
  <c r="Z95" i="8"/>
  <c r="Z94" i="8"/>
  <c r="Z91" i="8"/>
  <c r="Z90" i="8"/>
  <c r="Z89" i="8"/>
  <c r="Z88" i="8"/>
  <c r="Z87" i="8"/>
  <c r="Z86" i="8"/>
  <c r="Z85" i="8"/>
  <c r="Z84" i="8"/>
  <c r="Z83" i="8"/>
  <c r="Z82" i="8"/>
  <c r="Z81" i="8"/>
  <c r="Z80" i="8"/>
  <c r="Z79" i="8"/>
  <c r="Z78" i="8"/>
  <c r="Z77" i="8"/>
  <c r="Z76" i="8"/>
  <c r="Z75" i="8"/>
  <c r="Z74" i="8"/>
  <c r="Z73" i="8"/>
  <c r="Z72" i="8"/>
  <c r="Z71" i="8"/>
  <c r="Z64" i="8"/>
  <c r="Z63" i="8"/>
  <c r="Z62" i="8"/>
  <c r="Z61" i="8"/>
  <c r="Z60" i="8"/>
  <c r="Z59" i="8"/>
  <c r="Z58" i="8"/>
  <c r="Z51" i="8"/>
  <c r="Z50" i="8"/>
  <c r="Z45" i="8"/>
  <c r="Z42" i="8"/>
  <c r="Z41" i="8"/>
  <c r="Z38" i="8"/>
  <c r="Z35" i="8"/>
  <c r="Z32" i="8"/>
  <c r="Z31" i="8"/>
  <c r="Z30" i="8"/>
  <c r="Z29" i="8"/>
  <c r="Z28" i="8"/>
  <c r="Z27" i="8"/>
  <c r="Z20" i="8"/>
  <c r="Z15" i="8"/>
  <c r="Z12" i="8"/>
  <c r="Z11" i="8"/>
  <c r="Z10" i="8"/>
  <c r="D179" i="8"/>
  <c r="D114" i="8"/>
  <c r="E46" i="8"/>
  <c r="D46" i="8"/>
  <c r="E43" i="8"/>
  <c r="D43" i="8"/>
  <c r="E39" i="8"/>
  <c r="D39" i="8"/>
  <c r="F38" i="8"/>
  <c r="Y38" i="8" s="1"/>
  <c r="E36" i="8"/>
  <c r="D36" i="8"/>
  <c r="E33" i="8"/>
  <c r="D33" i="8"/>
  <c r="E13" i="8"/>
  <c r="D13" i="8"/>
  <c r="F45" i="8"/>
  <c r="Y45" i="8" s="1"/>
  <c r="F42" i="8"/>
  <c r="Y42" i="8" s="1"/>
  <c r="F41" i="8"/>
  <c r="F35" i="8"/>
  <c r="Y35" i="8" s="1"/>
  <c r="F32" i="8"/>
  <c r="Y32" i="8" s="1"/>
  <c r="F31" i="8"/>
  <c r="Y31" i="8" s="1"/>
  <c r="F30" i="8"/>
  <c r="Y30" i="8" s="1"/>
  <c r="F29" i="8"/>
  <c r="Y29" i="8" s="1"/>
  <c r="F28" i="8"/>
  <c r="Y28" i="8" s="1"/>
  <c r="F27" i="8"/>
  <c r="Y27" i="8" s="1"/>
  <c r="F12" i="8"/>
  <c r="Y12" i="8" s="1"/>
  <c r="F11" i="8"/>
  <c r="Y11" i="8" s="1"/>
  <c r="F10" i="8"/>
  <c r="Z216" i="8" l="1"/>
  <c r="Z105" i="8"/>
  <c r="F36" i="8"/>
  <c r="F13" i="8"/>
  <c r="Y10" i="8"/>
  <c r="Y13" i="8" s="1"/>
  <c r="D47" i="8"/>
  <c r="F43" i="8"/>
  <c r="Y41" i="8"/>
  <c r="F39" i="8"/>
  <c r="E47" i="8"/>
  <c r="F33" i="8"/>
  <c r="F46" i="8"/>
  <c r="AJ96" i="8"/>
  <c r="AI96" i="8"/>
  <c r="AC96" i="8"/>
  <c r="AB96" i="8"/>
  <c r="X96" i="8"/>
  <c r="W96" i="8"/>
  <c r="T96" i="8"/>
  <c r="P96" i="8"/>
  <c r="M96" i="8"/>
  <c r="I96" i="8"/>
  <c r="X21" i="8"/>
  <c r="X22" i="8" s="1"/>
  <c r="V21" i="8"/>
  <c r="V22" i="8" s="1"/>
  <c r="U21" i="8"/>
  <c r="U22" i="8" s="1"/>
  <c r="S21" i="8"/>
  <c r="S22" i="8" s="1"/>
  <c r="R21" i="8"/>
  <c r="R22" i="8" s="1"/>
  <c r="Q21" i="8"/>
  <c r="Q22" i="8" s="1"/>
  <c r="O21" i="8"/>
  <c r="O22" i="8" s="1"/>
  <c r="N21" i="8"/>
  <c r="N22" i="8" s="1"/>
  <c r="L21" i="8"/>
  <c r="L22" i="8" s="1"/>
  <c r="K21" i="8"/>
  <c r="K22" i="8" s="1"/>
  <c r="J21" i="8"/>
  <c r="J22" i="8" s="1"/>
  <c r="H21" i="8"/>
  <c r="H22" i="8" s="1"/>
  <c r="G21" i="8"/>
  <c r="G22" i="8" s="1"/>
  <c r="E21" i="8"/>
  <c r="E22" i="8" s="1"/>
  <c r="D21" i="8"/>
  <c r="D22" i="8" s="1"/>
  <c r="C21" i="8"/>
  <c r="C22" i="8" s="1"/>
  <c r="AM20" i="8"/>
  <c r="AM21" i="8" s="1"/>
  <c r="AL20" i="8"/>
  <c r="AL21" i="8" s="1"/>
  <c r="AL22" i="8" s="1"/>
  <c r="AC20" i="8"/>
  <c r="AF20" i="8" s="1"/>
  <c r="AB20" i="8"/>
  <c r="AE20" i="8" s="1"/>
  <c r="AI20" i="8" s="1"/>
  <c r="Z21" i="8"/>
  <c r="Z22" i="8" s="1"/>
  <c r="W20" i="8"/>
  <c r="W21" i="8" s="1"/>
  <c r="W22" i="8" s="1"/>
  <c r="T20" i="8"/>
  <c r="P20" i="8"/>
  <c r="P21" i="8" s="1"/>
  <c r="P22" i="8" s="1"/>
  <c r="M20" i="8"/>
  <c r="I20" i="8"/>
  <c r="I21" i="8" s="1"/>
  <c r="I22" i="8" s="1"/>
  <c r="F20" i="8"/>
  <c r="AE96" i="8" l="1"/>
  <c r="AG20" i="8"/>
  <c r="AF96" i="8"/>
  <c r="AM96" i="8" s="1"/>
  <c r="F21" i="8"/>
  <c r="F22" i="8" s="1"/>
  <c r="Y20" i="8"/>
  <c r="Y21" i="8" s="1"/>
  <c r="Y22" i="8" s="1"/>
  <c r="AC21" i="8"/>
  <c r="AF21" i="8" s="1"/>
  <c r="AF22" i="8" s="1"/>
  <c r="AJ20" i="8"/>
  <c r="AJ21" i="8" s="1"/>
  <c r="AJ22" i="8" s="1"/>
  <c r="F47" i="8"/>
  <c r="M21" i="8"/>
  <c r="M22" i="8" s="1"/>
  <c r="AA20" i="8"/>
  <c r="AA21" i="8" s="1"/>
  <c r="AA22" i="8" s="1"/>
  <c r="F96" i="8"/>
  <c r="Y96" i="8" s="1"/>
  <c r="AK96" i="8"/>
  <c r="AD96" i="8"/>
  <c r="AC22" i="8"/>
  <c r="AN21" i="8"/>
  <c r="AN22" i="8" s="1"/>
  <c r="AM22" i="8"/>
  <c r="AD20" i="8"/>
  <c r="AD21" i="8" s="1"/>
  <c r="AD22" i="8" s="1"/>
  <c r="AN20" i="8"/>
  <c r="AI21" i="8"/>
  <c r="T21" i="8"/>
  <c r="T22" i="8" s="1"/>
  <c r="AB21" i="8"/>
  <c r="AE21" i="8" s="1"/>
  <c r="AL15" i="8"/>
  <c r="AL16" i="8" s="1"/>
  <c r="AM15" i="8"/>
  <c r="AM16" i="8" s="1"/>
  <c r="AC15" i="8"/>
  <c r="AF15" i="8" s="1"/>
  <c r="AB15" i="8"/>
  <c r="AE15" i="8" s="1"/>
  <c r="Z16" i="8"/>
  <c r="X16" i="8"/>
  <c r="V16" i="8"/>
  <c r="U16" i="8"/>
  <c r="S16" i="8"/>
  <c r="R16" i="8"/>
  <c r="Q16" i="8"/>
  <c r="W15" i="8"/>
  <c r="W16" i="8" s="1"/>
  <c r="T15" i="8"/>
  <c r="T16" i="8" s="1"/>
  <c r="O16" i="8"/>
  <c r="N16" i="8"/>
  <c r="J16" i="8"/>
  <c r="P15" i="8"/>
  <c r="P16" i="8" s="1"/>
  <c r="M15" i="8"/>
  <c r="F15" i="8"/>
  <c r="I15" i="8"/>
  <c r="I16" i="8" s="1"/>
  <c r="C16" i="8"/>
  <c r="D16" i="8"/>
  <c r="E16" i="8"/>
  <c r="G16" i="8"/>
  <c r="H16" i="8"/>
  <c r="AG96" i="8" l="1"/>
  <c r="AG15" i="8"/>
  <c r="AK20" i="8"/>
  <c r="AA96" i="8"/>
  <c r="AE22" i="8"/>
  <c r="AG21" i="8"/>
  <c r="AG22" i="8" s="1"/>
  <c r="AL96" i="8"/>
  <c r="AN96" i="8" s="1"/>
  <c r="F16" i="8"/>
  <c r="Y15" i="8"/>
  <c r="Y16" i="8" s="1"/>
  <c r="AC16" i="8"/>
  <c r="AF16" i="8" s="1"/>
  <c r="AJ15" i="8"/>
  <c r="AJ16" i="8" s="1"/>
  <c r="AB22" i="8"/>
  <c r="M16" i="8"/>
  <c r="AA15" i="8"/>
  <c r="AA16" i="8" s="1"/>
  <c r="AK21" i="8"/>
  <c r="AK22" i="8" s="1"/>
  <c r="AI22" i="8"/>
  <c r="AN16" i="8"/>
  <c r="AN15" i="8"/>
  <c r="AI15" i="8"/>
  <c r="AD15" i="8"/>
  <c r="AD16" i="8" s="1"/>
  <c r="AB16" i="8"/>
  <c r="AE16" i="8" s="1"/>
  <c r="AB113" i="8"/>
  <c r="AE113" i="8" s="1"/>
  <c r="W147" i="8"/>
  <c r="X147" i="8"/>
  <c r="I236" i="8"/>
  <c r="AG16" i="8" l="1"/>
  <c r="AK15" i="8"/>
  <c r="AI16" i="8"/>
  <c r="M101" i="8"/>
  <c r="AK16" i="8" l="1"/>
  <c r="E257" i="8"/>
  <c r="E136" i="8"/>
  <c r="D257" i="8"/>
  <c r="F198" i="8"/>
  <c r="Y198" i="8" s="1"/>
  <c r="E139" i="8"/>
  <c r="D139" i="8"/>
  <c r="D136" i="8"/>
  <c r="F111" i="8"/>
  <c r="Y111" i="8" s="1"/>
  <c r="F109" i="8"/>
  <c r="Y109" i="8" s="1"/>
  <c r="D115" i="8"/>
  <c r="F71" i="8"/>
  <c r="Y71" i="8" s="1"/>
  <c r="F248" i="8"/>
  <c r="Y248" i="8" s="1"/>
  <c r="D242" i="8"/>
  <c r="D243" i="8" s="1"/>
  <c r="F223" i="8"/>
  <c r="Y223" i="8" s="1"/>
  <c r="F222" i="8"/>
  <c r="Y222" i="8" s="1"/>
  <c r="F221" i="8"/>
  <c r="Y221" i="8" s="1"/>
  <c r="F220" i="8"/>
  <c r="Y220" i="8" s="1"/>
  <c r="E179" i="8"/>
  <c r="E158" i="8"/>
  <c r="E154" i="8"/>
  <c r="D154" i="8"/>
  <c r="F112" i="8"/>
  <c r="Y112" i="8" s="1"/>
  <c r="E162" i="8" l="1"/>
  <c r="F160" i="8"/>
  <c r="F161" i="8" s="1"/>
  <c r="D158" i="8"/>
  <c r="D162" i="8" s="1"/>
  <c r="F146" i="8"/>
  <c r="Y146" i="8" s="1"/>
  <c r="E224" i="8"/>
  <c r="E225" i="8" s="1"/>
  <c r="F102" i="8"/>
  <c r="Y102" i="8" s="1"/>
  <c r="E242" i="8"/>
  <c r="E243" i="8" s="1"/>
  <c r="F59" i="8"/>
  <c r="Y59" i="8" s="1"/>
  <c r="F156" i="8"/>
  <c r="Y156" i="8" s="1"/>
  <c r="F157" i="8"/>
  <c r="Y157" i="8" s="1"/>
  <c r="F90" i="8"/>
  <c r="Y90" i="8" s="1"/>
  <c r="E126" i="8"/>
  <c r="D149" i="8"/>
  <c r="F153" i="8"/>
  <c r="F95" i="8"/>
  <c r="Y95" i="8" s="1"/>
  <c r="F101" i="8"/>
  <c r="F108" i="8"/>
  <c r="Y108" i="8" s="1"/>
  <c r="F110" i="8"/>
  <c r="Y110" i="8" s="1"/>
  <c r="F113" i="8"/>
  <c r="Y113" i="8" s="1"/>
  <c r="F259" i="8"/>
  <c r="F230" i="8"/>
  <c r="Y230" i="8" s="1"/>
  <c r="F205" i="8"/>
  <c r="Y205" i="8" s="1"/>
  <c r="F207" i="8"/>
  <c r="Y207" i="8" s="1"/>
  <c r="D211" i="8"/>
  <c r="D217" i="8" s="1"/>
  <c r="D199" i="8"/>
  <c r="E149" i="8"/>
  <c r="F147" i="8"/>
  <c r="Y147" i="8" s="1"/>
  <c r="F138" i="8"/>
  <c r="F100" i="8"/>
  <c r="Y100" i="8" s="1"/>
  <c r="F89" i="8"/>
  <c r="Y89" i="8" s="1"/>
  <c r="F85" i="8"/>
  <c r="Y85" i="8" s="1"/>
  <c r="F81" i="8"/>
  <c r="Y81" i="8" s="1"/>
  <c r="F60" i="8"/>
  <c r="Y60" i="8" s="1"/>
  <c r="F61" i="8"/>
  <c r="Y61" i="8" s="1"/>
  <c r="F64" i="8"/>
  <c r="Y64" i="8" s="1"/>
  <c r="F87" i="8"/>
  <c r="Y87" i="8" s="1"/>
  <c r="E114" i="8"/>
  <c r="E115" i="8" s="1"/>
  <c r="F63" i="8"/>
  <c r="Y63" i="8" s="1"/>
  <c r="F75" i="8"/>
  <c r="Y75" i="8" s="1"/>
  <c r="F77" i="8"/>
  <c r="Y77" i="8" s="1"/>
  <c r="F84" i="8"/>
  <c r="Y84" i="8" s="1"/>
  <c r="F86" i="8"/>
  <c r="Y86" i="8" s="1"/>
  <c r="F94" i="8"/>
  <c r="F97" i="8"/>
  <c r="Y97" i="8" s="1"/>
  <c r="F99" i="8"/>
  <c r="Y99" i="8" s="1"/>
  <c r="F104" i="8"/>
  <c r="Y104" i="8" s="1"/>
  <c r="F123" i="8"/>
  <c r="Y123" i="8" s="1"/>
  <c r="F132" i="8"/>
  <c r="Y132" i="8" s="1"/>
  <c r="E144" i="8"/>
  <c r="F148" i="8"/>
  <c r="F208" i="8"/>
  <c r="Y208" i="8" s="1"/>
  <c r="F214" i="8"/>
  <c r="Y214" i="8" s="1"/>
  <c r="D224" i="8"/>
  <c r="D225" i="8" s="1"/>
  <c r="F241" i="8"/>
  <c r="Y241" i="8" s="1"/>
  <c r="D250" i="8"/>
  <c r="D251" i="8" s="1"/>
  <c r="D252" i="8" s="1"/>
  <c r="F82" i="8"/>
  <c r="E250" i="8"/>
  <c r="E251" i="8" s="1"/>
  <c r="E252" i="8" s="1"/>
  <c r="F234" i="8"/>
  <c r="Y234" i="8" s="1"/>
  <c r="F235" i="8"/>
  <c r="Y235" i="8" s="1"/>
  <c r="F233" i="8"/>
  <c r="Y233" i="8" s="1"/>
  <c r="E237" i="8"/>
  <c r="E238" i="8" s="1"/>
  <c r="D237" i="8"/>
  <c r="D238" i="8" s="1"/>
  <c r="D244" i="8" s="1"/>
  <c r="F215" i="8"/>
  <c r="Y215" i="8" s="1"/>
  <c r="F209" i="8"/>
  <c r="Y209" i="8" s="1"/>
  <c r="F210" i="8"/>
  <c r="Y210" i="8" s="1"/>
  <c r="F196" i="8"/>
  <c r="Y196" i="8" s="1"/>
  <c r="F143" i="8"/>
  <c r="Y143" i="8" s="1"/>
  <c r="D144" i="8"/>
  <c r="D133" i="8"/>
  <c r="F124" i="8"/>
  <c r="Y124" i="8" s="1"/>
  <c r="F121" i="8"/>
  <c r="Y121" i="8" s="1"/>
  <c r="D126" i="8"/>
  <c r="F120" i="8"/>
  <c r="Y120" i="8" s="1"/>
  <c r="F91" i="8"/>
  <c r="Y91" i="8" s="1"/>
  <c r="F76" i="8"/>
  <c r="Y76" i="8" s="1"/>
  <c r="F74" i="8"/>
  <c r="Y74" i="8" s="1"/>
  <c r="F73" i="8"/>
  <c r="F72" i="8"/>
  <c r="Y72" i="8" s="1"/>
  <c r="F62" i="8"/>
  <c r="Y62" i="8" s="1"/>
  <c r="E17" i="8"/>
  <c r="E23" i="8" s="1"/>
  <c r="D260" i="8"/>
  <c r="D261" i="8" s="1"/>
  <c r="D262" i="8" s="1"/>
  <c r="F256" i="8"/>
  <c r="F249" i="8"/>
  <c r="F231" i="8"/>
  <c r="Y231" i="8" s="1"/>
  <c r="F236" i="8"/>
  <c r="Y236" i="8" s="1"/>
  <c r="F232" i="8"/>
  <c r="Y232" i="8" s="1"/>
  <c r="E211" i="8"/>
  <c r="E217" i="8" s="1"/>
  <c r="E199" i="8"/>
  <c r="F197" i="8"/>
  <c r="Y197" i="8" s="1"/>
  <c r="E194" i="8"/>
  <c r="D194" i="8"/>
  <c r="E176" i="8"/>
  <c r="D176" i="8"/>
  <c r="E171" i="8"/>
  <c r="E180" i="8" s="1"/>
  <c r="F178" i="8"/>
  <c r="D171" i="8"/>
  <c r="D180" i="8" s="1"/>
  <c r="D140" i="8"/>
  <c r="F129" i="8"/>
  <c r="Y129" i="8" s="1"/>
  <c r="F130" i="8"/>
  <c r="Y130" i="8" s="1"/>
  <c r="E133" i="8"/>
  <c r="F131" i="8"/>
  <c r="Y131" i="8" s="1"/>
  <c r="F125" i="8"/>
  <c r="Y125" i="8" s="1"/>
  <c r="F122" i="8"/>
  <c r="Y122" i="8" s="1"/>
  <c r="F98" i="8"/>
  <c r="Y98" i="8" s="1"/>
  <c r="F103" i="8"/>
  <c r="Y103" i="8" s="1"/>
  <c r="F88" i="8"/>
  <c r="Y88" i="8" s="1"/>
  <c r="F83" i="8"/>
  <c r="Y83" i="8" s="1"/>
  <c r="E92" i="8"/>
  <c r="E106" i="8" s="1"/>
  <c r="F80" i="8"/>
  <c r="Y80" i="8" s="1"/>
  <c r="F79" i="8"/>
  <c r="Y79" i="8" s="1"/>
  <c r="F78" i="8"/>
  <c r="Y78" i="8" s="1"/>
  <c r="D92" i="8"/>
  <c r="D106" i="8" s="1"/>
  <c r="E65" i="8"/>
  <c r="E66" i="8" s="1"/>
  <c r="E67" i="8" s="1"/>
  <c r="D65" i="8"/>
  <c r="D66" i="8" s="1"/>
  <c r="D67" i="8" s="1"/>
  <c r="F51" i="8"/>
  <c r="Y51" i="8" s="1"/>
  <c r="E52" i="8"/>
  <c r="E53" i="8" s="1"/>
  <c r="F50" i="8"/>
  <c r="Y50" i="8" s="1"/>
  <c r="E261" i="8"/>
  <c r="E262" i="8" s="1"/>
  <c r="F213" i="8"/>
  <c r="F206" i="8"/>
  <c r="Y206" i="8" s="1"/>
  <c r="F142" i="8"/>
  <c r="Y142" i="8" s="1"/>
  <c r="E140" i="8"/>
  <c r="F135" i="8"/>
  <c r="F58" i="8"/>
  <c r="Y58" i="8" s="1"/>
  <c r="D52" i="8"/>
  <c r="D53" i="8" s="1"/>
  <c r="D150" i="8" l="1"/>
  <c r="E150" i="8"/>
  <c r="Y94" i="8"/>
  <c r="F105" i="8"/>
  <c r="Y213" i="8"/>
  <c r="Y216" i="8" s="1"/>
  <c r="F216" i="8"/>
  <c r="Y160" i="8"/>
  <c r="Y161" i="8" s="1"/>
  <c r="F154" i="8"/>
  <c r="Y153" i="8"/>
  <c r="F224" i="8"/>
  <c r="F225" i="8" s="1"/>
  <c r="Y101" i="8"/>
  <c r="Y82" i="8"/>
  <c r="Y73" i="8"/>
  <c r="F250" i="8"/>
  <c r="F251" i="8" s="1"/>
  <c r="F252" i="8" s="1"/>
  <c r="Y249" i="8"/>
  <c r="F260" i="8"/>
  <c r="Y259" i="8"/>
  <c r="F257" i="8"/>
  <c r="Y256" i="8"/>
  <c r="Y148" i="8"/>
  <c r="AA148" i="8"/>
  <c r="F139" i="8"/>
  <c r="Y138" i="8"/>
  <c r="F136" i="8"/>
  <c r="Y135" i="8"/>
  <c r="F179" i="8"/>
  <c r="Y178" i="8"/>
  <c r="F149" i="8"/>
  <c r="F114" i="8"/>
  <c r="F115" i="8" s="1"/>
  <c r="F242" i="8"/>
  <c r="F243" i="8" s="1"/>
  <c r="E244" i="8"/>
  <c r="F158" i="8"/>
  <c r="D163" i="8"/>
  <c r="D17" i="8"/>
  <c r="D23" i="8" s="1"/>
  <c r="F211" i="8"/>
  <c r="D200" i="8"/>
  <c r="D201" i="8" s="1"/>
  <c r="E181" i="8"/>
  <c r="F171" i="8"/>
  <c r="F180" i="8" s="1"/>
  <c r="F144" i="8"/>
  <c r="F176" i="8"/>
  <c r="F17" i="8"/>
  <c r="F23" i="8" s="1"/>
  <c r="F237" i="8"/>
  <c r="F238" i="8" s="1"/>
  <c r="F199" i="8"/>
  <c r="E200" i="8"/>
  <c r="E201" i="8" s="1"/>
  <c r="F194" i="8"/>
  <c r="D181" i="8"/>
  <c r="F126" i="8"/>
  <c r="F65" i="8"/>
  <c r="F66" i="8" s="1"/>
  <c r="F67" i="8" s="1"/>
  <c r="F133" i="8"/>
  <c r="E116" i="8"/>
  <c r="D116" i="8"/>
  <c r="F92" i="8"/>
  <c r="F52" i="8"/>
  <c r="F53" i="8" s="1"/>
  <c r="V92" i="8"/>
  <c r="V106" i="8" s="1"/>
  <c r="U92" i="8"/>
  <c r="U106" i="8" s="1"/>
  <c r="S92" i="8"/>
  <c r="S106" i="8" s="1"/>
  <c r="R92" i="8"/>
  <c r="R106" i="8" s="1"/>
  <c r="Q92" i="8"/>
  <c r="Q106" i="8" s="1"/>
  <c r="O92" i="8"/>
  <c r="O106" i="8" s="1"/>
  <c r="N92" i="8"/>
  <c r="N106" i="8" s="1"/>
  <c r="L92" i="8"/>
  <c r="L106" i="8" s="1"/>
  <c r="K92" i="8"/>
  <c r="K106" i="8" s="1"/>
  <c r="J92" i="8"/>
  <c r="J106" i="8" s="1"/>
  <c r="H92" i="8"/>
  <c r="H106" i="8" s="1"/>
  <c r="G92" i="8"/>
  <c r="G106" i="8" s="1"/>
  <c r="C92" i="8"/>
  <c r="C106" i="8" s="1"/>
  <c r="AJ91" i="8"/>
  <c r="AI91" i="8"/>
  <c r="AC91" i="8"/>
  <c r="AB91" i="8"/>
  <c r="AE91" i="8" s="1"/>
  <c r="X91" i="8"/>
  <c r="W91" i="8"/>
  <c r="T91" i="8"/>
  <c r="P91" i="8"/>
  <c r="M91" i="8"/>
  <c r="I91" i="8"/>
  <c r="AJ90" i="8"/>
  <c r="AI90" i="8"/>
  <c r="AC90" i="8"/>
  <c r="AB90" i="8"/>
  <c r="AE90" i="8" s="1"/>
  <c r="X90" i="8"/>
  <c r="W90" i="8"/>
  <c r="T90" i="8"/>
  <c r="P90" i="8"/>
  <c r="M90" i="8"/>
  <c r="I90" i="8"/>
  <c r="AJ89" i="8"/>
  <c r="AI89" i="8"/>
  <c r="AC89" i="8"/>
  <c r="AB89" i="8"/>
  <c r="AE89" i="8" s="1"/>
  <c r="X89" i="8"/>
  <c r="W89" i="8"/>
  <c r="T89" i="8"/>
  <c r="P89" i="8"/>
  <c r="M89" i="8"/>
  <c r="I89" i="8"/>
  <c r="AJ88" i="8"/>
  <c r="AI88" i="8"/>
  <c r="AC88" i="8"/>
  <c r="AB88" i="8"/>
  <c r="AE88" i="8" s="1"/>
  <c r="X88" i="8"/>
  <c r="W88" i="8"/>
  <c r="T88" i="8"/>
  <c r="P88" i="8"/>
  <c r="M88" i="8"/>
  <c r="I88" i="8"/>
  <c r="AJ87" i="8"/>
  <c r="AI87" i="8"/>
  <c r="AC87" i="8"/>
  <c r="AB87" i="8"/>
  <c r="AE87" i="8" s="1"/>
  <c r="X87" i="8"/>
  <c r="W87" i="8"/>
  <c r="T87" i="8"/>
  <c r="P87" i="8"/>
  <c r="M87" i="8"/>
  <c r="I87" i="8"/>
  <c r="AJ86" i="8"/>
  <c r="AI86" i="8"/>
  <c r="AC86" i="8"/>
  <c r="AB86" i="8"/>
  <c r="AE86" i="8" s="1"/>
  <c r="X86" i="8"/>
  <c r="W86" i="8"/>
  <c r="T86" i="8"/>
  <c r="P86" i="8"/>
  <c r="M86" i="8"/>
  <c r="I86" i="8"/>
  <c r="AJ85" i="8"/>
  <c r="AI85" i="8"/>
  <c r="AC85" i="8"/>
  <c r="AB85" i="8"/>
  <c r="AE85" i="8" s="1"/>
  <c r="X85" i="8"/>
  <c r="W85" i="8"/>
  <c r="T85" i="8"/>
  <c r="P85" i="8"/>
  <c r="M85" i="8"/>
  <c r="I85" i="8"/>
  <c r="AJ84" i="8"/>
  <c r="AI84" i="8"/>
  <c r="AC84" i="8"/>
  <c r="AB84" i="8"/>
  <c r="AE84" i="8" s="1"/>
  <c r="X84" i="8"/>
  <c r="W84" i="8"/>
  <c r="T84" i="8"/>
  <c r="P84" i="8"/>
  <c r="M84" i="8"/>
  <c r="I84" i="8"/>
  <c r="AJ83" i="8"/>
  <c r="AI83" i="8"/>
  <c r="AC83" i="8"/>
  <c r="AB83" i="8"/>
  <c r="AE83" i="8" s="1"/>
  <c r="X83" i="8"/>
  <c r="W83" i="8"/>
  <c r="T83" i="8"/>
  <c r="P83" i="8"/>
  <c r="M83" i="8"/>
  <c r="I83" i="8"/>
  <c r="AJ82" i="8"/>
  <c r="AI82" i="8"/>
  <c r="AC82" i="8"/>
  <c r="AB82" i="8"/>
  <c r="AE82" i="8" s="1"/>
  <c r="X82" i="8"/>
  <c r="W82" i="8"/>
  <c r="T82" i="8"/>
  <c r="P82" i="8"/>
  <c r="M82" i="8"/>
  <c r="I82" i="8"/>
  <c r="AJ81" i="8"/>
  <c r="AI81" i="8"/>
  <c r="AC81" i="8"/>
  <c r="AB81" i="8"/>
  <c r="AE81" i="8" s="1"/>
  <c r="X81" i="8"/>
  <c r="W81" i="8"/>
  <c r="T81" i="8"/>
  <c r="P81" i="8"/>
  <c r="M81" i="8"/>
  <c r="I81" i="8"/>
  <c r="AJ80" i="8"/>
  <c r="AI80" i="8"/>
  <c r="AC80" i="8"/>
  <c r="AB80" i="8"/>
  <c r="AE80" i="8" s="1"/>
  <c r="X80" i="8"/>
  <c r="W80" i="8"/>
  <c r="T80" i="8"/>
  <c r="P80" i="8"/>
  <c r="M80" i="8"/>
  <c r="I80" i="8"/>
  <c r="AJ79" i="8"/>
  <c r="AI79" i="8"/>
  <c r="AC79" i="8"/>
  <c r="AB79" i="8"/>
  <c r="AE79" i="8" s="1"/>
  <c r="X79" i="8"/>
  <c r="W79" i="8"/>
  <c r="T79" i="8"/>
  <c r="P79" i="8"/>
  <c r="M79" i="8"/>
  <c r="I79" i="8"/>
  <c r="AJ78" i="8"/>
  <c r="AI78" i="8"/>
  <c r="AC78" i="8"/>
  <c r="AB78" i="8"/>
  <c r="AE78" i="8" s="1"/>
  <c r="X78" i="8"/>
  <c r="W78" i="8"/>
  <c r="T78" i="8"/>
  <c r="P78" i="8"/>
  <c r="M78" i="8"/>
  <c r="I78" i="8"/>
  <c r="AJ77" i="8"/>
  <c r="AI77" i="8"/>
  <c r="AC77" i="8"/>
  <c r="AB77" i="8"/>
  <c r="AE77" i="8" s="1"/>
  <c r="X77" i="8"/>
  <c r="W77" i="8"/>
  <c r="T77" i="8"/>
  <c r="P77" i="8"/>
  <c r="M77" i="8"/>
  <c r="I77" i="8"/>
  <c r="AJ76" i="8"/>
  <c r="AI76" i="8"/>
  <c r="AC76" i="8"/>
  <c r="AB76" i="8"/>
  <c r="AE76" i="8" s="1"/>
  <c r="X76" i="8"/>
  <c r="W76" i="8"/>
  <c r="T76" i="8"/>
  <c r="P76" i="8"/>
  <c r="M76" i="8"/>
  <c r="I76" i="8"/>
  <c r="AJ75" i="8"/>
  <c r="AI75" i="8"/>
  <c r="AC75" i="8"/>
  <c r="AB75" i="8"/>
  <c r="AE75" i="8" s="1"/>
  <c r="X75" i="8"/>
  <c r="W75" i="8"/>
  <c r="T75" i="8"/>
  <c r="P75" i="8"/>
  <c r="M75" i="8"/>
  <c r="I75" i="8"/>
  <c r="AJ74" i="8"/>
  <c r="AI74" i="8"/>
  <c r="AC74" i="8"/>
  <c r="AB74" i="8"/>
  <c r="X74" i="8"/>
  <c r="W74" i="8"/>
  <c r="T74" i="8"/>
  <c r="P74" i="8"/>
  <c r="M74" i="8"/>
  <c r="I74" i="8"/>
  <c r="AJ73" i="8"/>
  <c r="AI73" i="8"/>
  <c r="AC73" i="8"/>
  <c r="AB73" i="8"/>
  <c r="AE73" i="8" s="1"/>
  <c r="X73" i="8"/>
  <c r="W73" i="8"/>
  <c r="T73" i="8"/>
  <c r="P73" i="8"/>
  <c r="M73" i="8"/>
  <c r="I73" i="8"/>
  <c r="AJ72" i="8"/>
  <c r="AI72" i="8"/>
  <c r="AC72" i="8"/>
  <c r="AB72" i="8"/>
  <c r="AE72" i="8" s="1"/>
  <c r="X72" i="8"/>
  <c r="W72" i="8"/>
  <c r="T72" i="8"/>
  <c r="P72" i="8"/>
  <c r="M72" i="8"/>
  <c r="I72" i="8"/>
  <c r="V224" i="8"/>
  <c r="V225" i="8" s="1"/>
  <c r="F106" i="8" l="1"/>
  <c r="F116" i="8" s="1"/>
  <c r="Y105" i="8"/>
  <c r="F217" i="8"/>
  <c r="E226" i="8"/>
  <c r="F162" i="8"/>
  <c r="F244" i="8"/>
  <c r="F261" i="8"/>
  <c r="F262" i="8" s="1"/>
  <c r="AF73" i="8"/>
  <c r="AM73" i="8" s="1"/>
  <c r="AF75" i="8"/>
  <c r="AM75" i="8" s="1"/>
  <c r="AF77" i="8"/>
  <c r="AG77" i="8" s="1"/>
  <c r="AF79" i="8"/>
  <c r="AG79" i="8" s="1"/>
  <c r="AF81" i="8"/>
  <c r="AG81" i="8" s="1"/>
  <c r="AF83" i="8"/>
  <c r="AG83" i="8" s="1"/>
  <c r="AF85" i="8"/>
  <c r="AG85" i="8" s="1"/>
  <c r="AF87" i="8"/>
  <c r="AG87" i="8" s="1"/>
  <c r="AF89" i="8"/>
  <c r="AG89" i="8" s="1"/>
  <c r="AF91" i="8"/>
  <c r="AG91" i="8" s="1"/>
  <c r="AE74" i="8"/>
  <c r="AF72" i="8"/>
  <c r="AG72" i="8" s="1"/>
  <c r="AA73" i="8"/>
  <c r="AF74" i="8"/>
  <c r="AM74" i="8" s="1"/>
  <c r="AA75" i="8"/>
  <c r="AF76" i="8"/>
  <c r="AG76" i="8" s="1"/>
  <c r="AA77" i="8"/>
  <c r="AF78" i="8"/>
  <c r="AG78" i="8" s="1"/>
  <c r="AA79" i="8"/>
  <c r="AF80" i="8"/>
  <c r="AA81" i="8"/>
  <c r="AA82" i="8"/>
  <c r="AF82" i="8"/>
  <c r="AG82" i="8" s="1"/>
  <c r="AF84" i="8"/>
  <c r="AG84" i="8" s="1"/>
  <c r="AF86" i="8"/>
  <c r="AM86" i="8" s="1"/>
  <c r="AF88" i="8"/>
  <c r="AG88" i="8" s="1"/>
  <c r="AF90" i="8"/>
  <c r="AM90" i="8" s="1"/>
  <c r="E163" i="8"/>
  <c r="AA74" i="8"/>
  <c r="AA76" i="8"/>
  <c r="AA78" i="8"/>
  <c r="AA90" i="8"/>
  <c r="F140" i="8"/>
  <c r="F150" i="8" s="1"/>
  <c r="AA89" i="8"/>
  <c r="AA91" i="8"/>
  <c r="AA72" i="8"/>
  <c r="AA88" i="8"/>
  <c r="AA87" i="8"/>
  <c r="AA86" i="8"/>
  <c r="AA85" i="8"/>
  <c r="AA84" i="8"/>
  <c r="AA83" i="8"/>
  <c r="AA80" i="8"/>
  <c r="F54" i="8"/>
  <c r="E54" i="8"/>
  <c r="D226" i="8"/>
  <c r="F181" i="8"/>
  <c r="AK76" i="8"/>
  <c r="AK78" i="8"/>
  <c r="AD72" i="8"/>
  <c r="AD91" i="8"/>
  <c r="AK89" i="8"/>
  <c r="AK80" i="8"/>
  <c r="AK87" i="8"/>
  <c r="AK88" i="8"/>
  <c r="AK84" i="8"/>
  <c r="AK83" i="8"/>
  <c r="AL72" i="8"/>
  <c r="AK91" i="8"/>
  <c r="AD89" i="8"/>
  <c r="AD87" i="8"/>
  <c r="AK72" i="8"/>
  <c r="AD83" i="8"/>
  <c r="AK86" i="8"/>
  <c r="AK85" i="8"/>
  <c r="AD85" i="8"/>
  <c r="AK90" i="8"/>
  <c r="AK82" i="8"/>
  <c r="F200" i="8"/>
  <c r="F201" i="8" s="1"/>
  <c r="D54" i="8"/>
  <c r="AD81" i="8"/>
  <c r="AK81" i="8"/>
  <c r="AD79" i="8"/>
  <c r="AK79" i="8"/>
  <c r="AK77" i="8"/>
  <c r="AK75" i="8"/>
  <c r="AD74" i="8"/>
  <c r="AK73" i="8"/>
  <c r="AD77" i="8"/>
  <c r="AD75" i="8"/>
  <c r="AK74" i="8"/>
  <c r="AL76" i="8"/>
  <c r="AL79" i="8"/>
  <c r="AL84" i="8"/>
  <c r="AL73" i="8"/>
  <c r="AL78" i="8"/>
  <c r="AL81" i="8"/>
  <c r="AL86" i="8"/>
  <c r="AL89" i="8"/>
  <c r="AL75" i="8"/>
  <c r="AL80" i="8"/>
  <c r="AL83" i="8"/>
  <c r="AL88" i="8"/>
  <c r="AL91" i="8"/>
  <c r="AL77" i="8"/>
  <c r="AL82" i="8"/>
  <c r="AL85" i="8"/>
  <c r="AL90" i="8"/>
  <c r="AL87" i="8"/>
  <c r="AD73" i="8"/>
  <c r="AD76" i="8"/>
  <c r="AD78" i="8"/>
  <c r="AD80" i="8"/>
  <c r="AD82" i="8"/>
  <c r="AD84" i="8"/>
  <c r="AD86" i="8"/>
  <c r="AD88" i="8"/>
  <c r="AD90" i="8"/>
  <c r="AJ160" i="8"/>
  <c r="AJ161" i="8" s="1"/>
  <c r="AI160" i="8"/>
  <c r="AI161" i="8" s="1"/>
  <c r="AC160" i="8"/>
  <c r="AC161" i="8" s="1"/>
  <c r="AB160" i="8"/>
  <c r="X160" i="8"/>
  <c r="X161" i="8" s="1"/>
  <c r="W160" i="8"/>
  <c r="W161" i="8" s="1"/>
  <c r="T160" i="8"/>
  <c r="T161" i="8" s="1"/>
  <c r="P160" i="8"/>
  <c r="P161" i="8" s="1"/>
  <c r="M160" i="8"/>
  <c r="M161" i="8" s="1"/>
  <c r="I160" i="8"/>
  <c r="I161" i="8" s="1"/>
  <c r="AE160" i="8" l="1"/>
  <c r="AE161" i="8" s="1"/>
  <c r="AB161" i="8"/>
  <c r="AM85" i="8"/>
  <c r="AN85" i="8" s="1"/>
  <c r="F226" i="8"/>
  <c r="AG73" i="8"/>
  <c r="AM89" i="8"/>
  <c r="AN89" i="8" s="1"/>
  <c r="AN73" i="8"/>
  <c r="AM88" i="8"/>
  <c r="AN88" i="8" s="1"/>
  <c r="AM77" i="8"/>
  <c r="AN77" i="8" s="1"/>
  <c r="AM81" i="8"/>
  <c r="AN81" i="8" s="1"/>
  <c r="AG75" i="8"/>
  <c r="E263" i="8"/>
  <c r="AM78" i="8"/>
  <c r="AN78" i="8" s="1"/>
  <c r="AM91" i="8"/>
  <c r="AN91" i="8" s="1"/>
  <c r="AM87" i="8"/>
  <c r="AN87" i="8" s="1"/>
  <c r="AM83" i="8"/>
  <c r="AN83" i="8" s="1"/>
  <c r="AM79" i="8"/>
  <c r="AN79" i="8" s="1"/>
  <c r="AN75" i="8"/>
  <c r="AM84" i="8"/>
  <c r="AN84" i="8" s="1"/>
  <c r="AG74" i="8"/>
  <c r="AM76" i="8"/>
  <c r="AN76" i="8" s="1"/>
  <c r="AG90" i="8"/>
  <c r="AN90" i="8"/>
  <c r="AG86" i="8"/>
  <c r="AF160" i="8"/>
  <c r="AF161" i="8" s="1"/>
  <c r="AM82" i="8"/>
  <c r="AN82" i="8" s="1"/>
  <c r="AM80" i="8"/>
  <c r="AN80" i="8" s="1"/>
  <c r="AM72" i="8"/>
  <c r="AN72" i="8" s="1"/>
  <c r="AL74" i="8"/>
  <c r="AN74" i="8" s="1"/>
  <c r="AN86" i="8"/>
  <c r="AG80" i="8"/>
  <c r="F163" i="8"/>
  <c r="AA160" i="8"/>
  <c r="AA161" i="8" s="1"/>
  <c r="D263" i="8"/>
  <c r="AD160" i="8"/>
  <c r="AD161" i="8" s="1"/>
  <c r="AK160" i="8"/>
  <c r="AK161" i="8" s="1"/>
  <c r="V158" i="8"/>
  <c r="U158" i="8"/>
  <c r="S158" i="8"/>
  <c r="R158" i="8"/>
  <c r="Q158" i="8"/>
  <c r="O158" i="8"/>
  <c r="N158" i="8"/>
  <c r="L158" i="8"/>
  <c r="K158" i="8"/>
  <c r="J158" i="8"/>
  <c r="H158" i="8"/>
  <c r="G158" i="8"/>
  <c r="C158" i="8"/>
  <c r="AM157" i="8"/>
  <c r="AL157" i="8"/>
  <c r="AC157" i="8"/>
  <c r="AB157" i="8"/>
  <c r="AE157" i="8" s="1"/>
  <c r="X157" i="8"/>
  <c r="W157" i="8"/>
  <c r="T157" i="8"/>
  <c r="P157" i="8"/>
  <c r="M157" i="8"/>
  <c r="I157" i="8"/>
  <c r="AM156" i="8"/>
  <c r="AL156" i="8"/>
  <c r="AC156" i="8"/>
  <c r="AB156" i="8"/>
  <c r="AE156" i="8" s="1"/>
  <c r="X156" i="8"/>
  <c r="W156" i="8"/>
  <c r="T156" i="8"/>
  <c r="P156" i="8"/>
  <c r="M156" i="8"/>
  <c r="I156" i="8"/>
  <c r="AL160" i="8" l="1"/>
  <c r="AL161" i="8" s="1"/>
  <c r="F263" i="8"/>
  <c r="AA156" i="8"/>
  <c r="AA157" i="8"/>
  <c r="AM160" i="8"/>
  <c r="AM161" i="8" s="1"/>
  <c r="AG160" i="8"/>
  <c r="AG161" i="8" s="1"/>
  <c r="AF156" i="8"/>
  <c r="AJ156" i="8" s="1"/>
  <c r="AF157" i="8"/>
  <c r="AG157" i="8" s="1"/>
  <c r="AN156" i="8"/>
  <c r="Z158" i="8"/>
  <c r="AB158" i="8"/>
  <c r="M158" i="8"/>
  <c r="T158" i="8"/>
  <c r="X158" i="8"/>
  <c r="AN157" i="8"/>
  <c r="AI157" i="8"/>
  <c r="I158" i="8"/>
  <c r="W158" i="8"/>
  <c r="AD156" i="8"/>
  <c r="AD157" i="8"/>
  <c r="P158" i="8"/>
  <c r="Y158" i="8"/>
  <c r="AC158" i="8"/>
  <c r="AI156" i="8"/>
  <c r="Z257" i="8"/>
  <c r="Y257" i="8"/>
  <c r="Z179" i="8"/>
  <c r="Y179" i="8"/>
  <c r="Z154" i="8"/>
  <c r="Y154" i="8"/>
  <c r="Y162" i="8" s="1"/>
  <c r="Z139" i="8"/>
  <c r="Y139" i="8"/>
  <c r="Z136" i="8"/>
  <c r="Y136" i="8"/>
  <c r="Z92" i="8"/>
  <c r="Z106" i="8" s="1"/>
  <c r="Y92" i="8"/>
  <c r="Y106" i="8" s="1"/>
  <c r="G65" i="8"/>
  <c r="G66" i="8" s="1"/>
  <c r="G67" i="8" s="1"/>
  <c r="H65" i="8"/>
  <c r="H66" i="8" s="1"/>
  <c r="H67" i="8" s="1"/>
  <c r="J65" i="8"/>
  <c r="J66" i="8" s="1"/>
  <c r="J67" i="8" s="1"/>
  <c r="K65" i="8"/>
  <c r="K66" i="8" s="1"/>
  <c r="K67" i="8" s="1"/>
  <c r="L65" i="8"/>
  <c r="L66" i="8" s="1"/>
  <c r="L67" i="8" s="1"/>
  <c r="N65" i="8"/>
  <c r="N66" i="8" s="1"/>
  <c r="N67" i="8" s="1"/>
  <c r="O65" i="8"/>
  <c r="O66" i="8" s="1"/>
  <c r="O67" i="8" s="1"/>
  <c r="Q65" i="8"/>
  <c r="Q66" i="8" s="1"/>
  <c r="Q67" i="8" s="1"/>
  <c r="R65" i="8"/>
  <c r="R66" i="8" s="1"/>
  <c r="R67" i="8" s="1"/>
  <c r="S65" i="8"/>
  <c r="S66" i="8" s="1"/>
  <c r="S67" i="8" s="1"/>
  <c r="U65" i="8"/>
  <c r="U66" i="8" s="1"/>
  <c r="U67" i="8" s="1"/>
  <c r="V65" i="8"/>
  <c r="V66" i="8" s="1"/>
  <c r="V67" i="8" s="1"/>
  <c r="Z46" i="8"/>
  <c r="Y46" i="8"/>
  <c r="Z39" i="8"/>
  <c r="Y39" i="8"/>
  <c r="Z36" i="8"/>
  <c r="Y36" i="8"/>
  <c r="G250" i="8"/>
  <c r="G251" i="8" s="1"/>
  <c r="G252" i="8" s="1"/>
  <c r="H250" i="8"/>
  <c r="H251" i="8" s="1"/>
  <c r="H252" i="8" s="1"/>
  <c r="J250" i="8"/>
  <c r="J251" i="8" s="1"/>
  <c r="J252" i="8" s="1"/>
  <c r="K250" i="8"/>
  <c r="K251" i="8" s="1"/>
  <c r="K252" i="8" s="1"/>
  <c r="L250" i="8"/>
  <c r="L251" i="8" s="1"/>
  <c r="L252" i="8" s="1"/>
  <c r="N250" i="8"/>
  <c r="N251" i="8" s="1"/>
  <c r="N252" i="8" s="1"/>
  <c r="O250" i="8"/>
  <c r="O251" i="8" s="1"/>
  <c r="O252" i="8" s="1"/>
  <c r="Q250" i="8"/>
  <c r="Q251" i="8" s="1"/>
  <c r="Q252" i="8" s="1"/>
  <c r="R250" i="8"/>
  <c r="S250" i="8"/>
  <c r="U250" i="8"/>
  <c r="U251" i="8" s="1"/>
  <c r="U252" i="8" s="1"/>
  <c r="V250" i="8"/>
  <c r="V251" i="8" s="1"/>
  <c r="V252" i="8" s="1"/>
  <c r="G242" i="8"/>
  <c r="G243" i="8" s="1"/>
  <c r="H242" i="8"/>
  <c r="H243" i="8" s="1"/>
  <c r="J242" i="8"/>
  <c r="J243" i="8" s="1"/>
  <c r="K242" i="8"/>
  <c r="L242" i="8"/>
  <c r="N242" i="8"/>
  <c r="N243" i="8" s="1"/>
  <c r="O242" i="8"/>
  <c r="O243" i="8" s="1"/>
  <c r="Q242" i="8"/>
  <c r="Q243" i="8" s="1"/>
  <c r="R242" i="8"/>
  <c r="R243" i="8" s="1"/>
  <c r="S242" i="8"/>
  <c r="S243" i="8" s="1"/>
  <c r="U242" i="8"/>
  <c r="U243" i="8" s="1"/>
  <c r="V242" i="8"/>
  <c r="V243" i="8" s="1"/>
  <c r="G237" i="8"/>
  <c r="G238" i="8" s="1"/>
  <c r="H237" i="8"/>
  <c r="H238" i="8" s="1"/>
  <c r="J237" i="8"/>
  <c r="J238" i="8" s="1"/>
  <c r="K237" i="8"/>
  <c r="K238" i="8" s="1"/>
  <c r="L237" i="8"/>
  <c r="L238" i="8" s="1"/>
  <c r="N237" i="8"/>
  <c r="N238" i="8" s="1"/>
  <c r="O237" i="8"/>
  <c r="O238" i="8" s="1"/>
  <c r="Q237" i="8"/>
  <c r="Q238" i="8" s="1"/>
  <c r="R237" i="8"/>
  <c r="R238" i="8" s="1"/>
  <c r="S237" i="8"/>
  <c r="S238" i="8" s="1"/>
  <c r="U237" i="8"/>
  <c r="U238" i="8" s="1"/>
  <c r="V237" i="8"/>
  <c r="V238" i="8" s="1"/>
  <c r="G179" i="8"/>
  <c r="H179" i="8"/>
  <c r="J179" i="8"/>
  <c r="K179" i="8"/>
  <c r="L179" i="8"/>
  <c r="N179" i="8"/>
  <c r="Q179" i="8"/>
  <c r="R179" i="8"/>
  <c r="S179" i="8"/>
  <c r="U179" i="8"/>
  <c r="V179" i="8"/>
  <c r="AH179" i="8"/>
  <c r="AH180" i="8" s="1"/>
  <c r="G114" i="8"/>
  <c r="G115" i="8" s="1"/>
  <c r="H114" i="8"/>
  <c r="H115" i="8" s="1"/>
  <c r="J114" i="8"/>
  <c r="J115" i="8" s="1"/>
  <c r="K114" i="8"/>
  <c r="K115" i="8" s="1"/>
  <c r="L114" i="8"/>
  <c r="L115" i="8" s="1"/>
  <c r="N114" i="8"/>
  <c r="N115" i="8" s="1"/>
  <c r="O114" i="8"/>
  <c r="O115" i="8" s="1"/>
  <c r="Q114" i="8"/>
  <c r="Q115" i="8" s="1"/>
  <c r="R114" i="8"/>
  <c r="R115" i="8" s="1"/>
  <c r="S114" i="8"/>
  <c r="S115" i="8" s="1"/>
  <c r="U114" i="8"/>
  <c r="U115" i="8" s="1"/>
  <c r="V114" i="8"/>
  <c r="V115" i="8" s="1"/>
  <c r="G46" i="8"/>
  <c r="H46" i="8"/>
  <c r="J46" i="8"/>
  <c r="K46" i="8"/>
  <c r="L46" i="8"/>
  <c r="N46" i="8"/>
  <c r="O46" i="8"/>
  <c r="Q46" i="8"/>
  <c r="R46" i="8"/>
  <c r="S46" i="8"/>
  <c r="U46" i="8"/>
  <c r="V46" i="8"/>
  <c r="AH46" i="8"/>
  <c r="X11" i="8"/>
  <c r="X27" i="8"/>
  <c r="X28" i="8"/>
  <c r="X29" i="8"/>
  <c r="X30" i="8"/>
  <c r="X31" i="8"/>
  <c r="X32" i="8"/>
  <c r="X35" i="8"/>
  <c r="X36" i="8" s="1"/>
  <c r="X38" i="8"/>
  <c r="X39" i="8" s="1"/>
  <c r="X41" i="8"/>
  <c r="X42" i="8"/>
  <c r="X45" i="8"/>
  <c r="X46" i="8" s="1"/>
  <c r="X50" i="8"/>
  <c r="X51" i="8"/>
  <c r="X58" i="8"/>
  <c r="X59" i="8"/>
  <c r="X60" i="8"/>
  <c r="X61" i="8"/>
  <c r="X62" i="8"/>
  <c r="X63" i="8"/>
  <c r="X64" i="8"/>
  <c r="X71" i="8"/>
  <c r="X92" i="8" s="1"/>
  <c r="X94" i="8"/>
  <c r="X95" i="8"/>
  <c r="X97" i="8"/>
  <c r="X98" i="8"/>
  <c r="X99" i="8"/>
  <c r="X100" i="8"/>
  <c r="X101" i="8"/>
  <c r="X102" i="8"/>
  <c r="X103" i="8"/>
  <c r="X104" i="8"/>
  <c r="X108" i="8"/>
  <c r="X109" i="8"/>
  <c r="X110" i="8"/>
  <c r="X111" i="8"/>
  <c r="X112" i="8"/>
  <c r="X113" i="8"/>
  <c r="X120" i="8"/>
  <c r="X121" i="8"/>
  <c r="X122" i="8"/>
  <c r="X123" i="8"/>
  <c r="X124" i="8"/>
  <c r="X125" i="8"/>
  <c r="X129" i="8"/>
  <c r="X130" i="8"/>
  <c r="X131" i="8"/>
  <c r="X132" i="8"/>
  <c r="X135" i="8"/>
  <c r="X136" i="8" s="1"/>
  <c r="X138" i="8"/>
  <c r="X139" i="8" s="1"/>
  <c r="X142" i="8"/>
  <c r="X143" i="8"/>
  <c r="X146" i="8"/>
  <c r="X153" i="8"/>
  <c r="X154" i="8" s="1"/>
  <c r="X167" i="8"/>
  <c r="X168" i="8"/>
  <c r="X169" i="8"/>
  <c r="X170" i="8"/>
  <c r="X173" i="8"/>
  <c r="X174" i="8"/>
  <c r="X175" i="8"/>
  <c r="X178" i="8"/>
  <c r="X179" i="8" s="1"/>
  <c r="X185" i="8"/>
  <c r="X186" i="8"/>
  <c r="X187" i="8"/>
  <c r="X188" i="8"/>
  <c r="X189" i="8"/>
  <c r="X190" i="8"/>
  <c r="X191" i="8"/>
  <c r="X192" i="8"/>
  <c r="X193" i="8"/>
  <c r="X196" i="8"/>
  <c r="X197" i="8"/>
  <c r="X198" i="8"/>
  <c r="X205" i="8"/>
  <c r="X206" i="8"/>
  <c r="X207" i="8"/>
  <c r="X208" i="8"/>
  <c r="X209" i="8"/>
  <c r="X210" i="8"/>
  <c r="X213" i="8"/>
  <c r="X214" i="8"/>
  <c r="X215" i="8"/>
  <c r="X220" i="8"/>
  <c r="X221" i="8"/>
  <c r="X222" i="8"/>
  <c r="X223" i="8"/>
  <c r="X230" i="8"/>
  <c r="X231" i="8"/>
  <c r="X232" i="8"/>
  <c r="X233" i="8"/>
  <c r="X234" i="8"/>
  <c r="X235" i="8"/>
  <c r="X236" i="8"/>
  <c r="X241" i="8"/>
  <c r="X248" i="8"/>
  <c r="X249" i="8"/>
  <c r="X256" i="8"/>
  <c r="X257" i="8" s="1"/>
  <c r="X259" i="8"/>
  <c r="X260" i="8" s="1"/>
  <c r="X10" i="8"/>
  <c r="G260" i="8"/>
  <c r="H260" i="8"/>
  <c r="J260" i="8"/>
  <c r="K260" i="8"/>
  <c r="L260" i="8"/>
  <c r="N260" i="8"/>
  <c r="O260" i="8"/>
  <c r="Q260" i="8"/>
  <c r="R260" i="8"/>
  <c r="S260" i="8"/>
  <c r="U260" i="8"/>
  <c r="V260" i="8"/>
  <c r="AH260" i="8"/>
  <c r="G257" i="8"/>
  <c r="H257" i="8"/>
  <c r="J257" i="8"/>
  <c r="K257" i="8"/>
  <c r="L257" i="8"/>
  <c r="N257" i="8"/>
  <c r="O257" i="8"/>
  <c r="Q257" i="8"/>
  <c r="R257" i="8"/>
  <c r="S257" i="8"/>
  <c r="U257" i="8"/>
  <c r="V257" i="8"/>
  <c r="AH257" i="8"/>
  <c r="G224" i="8"/>
  <c r="G225" i="8" s="1"/>
  <c r="H224" i="8"/>
  <c r="H225" i="8" s="1"/>
  <c r="J224" i="8"/>
  <c r="J225" i="8" s="1"/>
  <c r="K224" i="8"/>
  <c r="K225" i="8" s="1"/>
  <c r="L224" i="8"/>
  <c r="L225" i="8" s="1"/>
  <c r="N224" i="8"/>
  <c r="N225" i="8" s="1"/>
  <c r="O224" i="8"/>
  <c r="O225" i="8" s="1"/>
  <c r="Q224" i="8"/>
  <c r="Q225" i="8" s="1"/>
  <c r="R224" i="8"/>
  <c r="R225" i="8" s="1"/>
  <c r="S224" i="8"/>
  <c r="S225" i="8" s="1"/>
  <c r="U224" i="8"/>
  <c r="U225" i="8" s="1"/>
  <c r="G211" i="8"/>
  <c r="G217" i="8" s="1"/>
  <c r="H211" i="8"/>
  <c r="H217" i="8" s="1"/>
  <c r="J211" i="8"/>
  <c r="J217" i="8" s="1"/>
  <c r="K211" i="8"/>
  <c r="K217" i="8" s="1"/>
  <c r="L211" i="8"/>
  <c r="L217" i="8" s="1"/>
  <c r="N211" i="8"/>
  <c r="N217" i="8" s="1"/>
  <c r="O211" i="8"/>
  <c r="O217" i="8" s="1"/>
  <c r="Q211" i="8"/>
  <c r="Q217" i="8" s="1"/>
  <c r="R211" i="8"/>
  <c r="R217" i="8" s="1"/>
  <c r="S211" i="8"/>
  <c r="S217" i="8" s="1"/>
  <c r="U211" i="8"/>
  <c r="U217" i="8" s="1"/>
  <c r="V211" i="8"/>
  <c r="V217" i="8" s="1"/>
  <c r="G199" i="8"/>
  <c r="H199" i="8"/>
  <c r="J199" i="8"/>
  <c r="K199" i="8"/>
  <c r="L199" i="8"/>
  <c r="N199" i="8"/>
  <c r="O199" i="8"/>
  <c r="Q199" i="8"/>
  <c r="R199" i="8"/>
  <c r="S199" i="8"/>
  <c r="U199" i="8"/>
  <c r="V199" i="8"/>
  <c r="G194" i="8"/>
  <c r="H194" i="8"/>
  <c r="J194" i="8"/>
  <c r="K194" i="8"/>
  <c r="L194" i="8"/>
  <c r="N194" i="8"/>
  <c r="O194" i="8"/>
  <c r="Q194" i="8"/>
  <c r="R194" i="8"/>
  <c r="S194" i="8"/>
  <c r="U194" i="8"/>
  <c r="V194" i="8"/>
  <c r="G176" i="8"/>
  <c r="H176" i="8"/>
  <c r="J176" i="8"/>
  <c r="K176" i="8"/>
  <c r="L176" i="8"/>
  <c r="N176" i="8"/>
  <c r="O176" i="8"/>
  <c r="Q176" i="8"/>
  <c r="R176" i="8"/>
  <c r="S176" i="8"/>
  <c r="U176" i="8"/>
  <c r="V176" i="8"/>
  <c r="G171" i="8"/>
  <c r="H171" i="8"/>
  <c r="H180" i="8" s="1"/>
  <c r="J171" i="8"/>
  <c r="J180" i="8" s="1"/>
  <c r="K171" i="8"/>
  <c r="K180" i="8" s="1"/>
  <c r="L171" i="8"/>
  <c r="N171" i="8"/>
  <c r="N180" i="8" s="1"/>
  <c r="O171" i="8"/>
  <c r="O180" i="8" s="1"/>
  <c r="Q171" i="8"/>
  <c r="Q180" i="8" s="1"/>
  <c r="R171" i="8"/>
  <c r="R180" i="8" s="1"/>
  <c r="S171" i="8"/>
  <c r="U171" i="8"/>
  <c r="U180" i="8" s="1"/>
  <c r="V171" i="8"/>
  <c r="V180" i="8" s="1"/>
  <c r="G154" i="8"/>
  <c r="G162" i="8" s="1"/>
  <c r="H154" i="8"/>
  <c r="H162" i="8" s="1"/>
  <c r="J154" i="8"/>
  <c r="J162" i="8" s="1"/>
  <c r="K154" i="8"/>
  <c r="K162" i="8" s="1"/>
  <c r="L154" i="8"/>
  <c r="L162" i="8" s="1"/>
  <c r="N154" i="8"/>
  <c r="N162" i="8" s="1"/>
  <c r="O154" i="8"/>
  <c r="O162" i="8" s="1"/>
  <c r="Q154" i="8"/>
  <c r="Q162" i="8" s="1"/>
  <c r="R154" i="8"/>
  <c r="R162" i="8" s="1"/>
  <c r="S154" i="8"/>
  <c r="S162" i="8" s="1"/>
  <c r="U154" i="8"/>
  <c r="U162" i="8" s="1"/>
  <c r="V154" i="8"/>
  <c r="V162" i="8" s="1"/>
  <c r="AH154" i="8"/>
  <c r="AH162" i="8" s="1"/>
  <c r="G149" i="8"/>
  <c r="H149" i="8"/>
  <c r="J149" i="8"/>
  <c r="K149" i="8"/>
  <c r="L149" i="8"/>
  <c r="N149" i="8"/>
  <c r="O149" i="8"/>
  <c r="Q149" i="8"/>
  <c r="R149" i="8"/>
  <c r="S149" i="8"/>
  <c r="U149" i="8"/>
  <c r="V149" i="8"/>
  <c r="G144" i="8"/>
  <c r="H144" i="8"/>
  <c r="J144" i="8"/>
  <c r="K144" i="8"/>
  <c r="L144" i="8"/>
  <c r="N144" i="8"/>
  <c r="O144" i="8"/>
  <c r="Q144" i="8"/>
  <c r="R144" i="8"/>
  <c r="S144" i="8"/>
  <c r="U144" i="8"/>
  <c r="V144" i="8"/>
  <c r="G139" i="8"/>
  <c r="H139" i="8"/>
  <c r="J139" i="8"/>
  <c r="K139" i="8"/>
  <c r="L139" i="8"/>
  <c r="N139" i="8"/>
  <c r="O139" i="8"/>
  <c r="Q139" i="8"/>
  <c r="R139" i="8"/>
  <c r="S139" i="8"/>
  <c r="U139" i="8"/>
  <c r="V139" i="8"/>
  <c r="AH139" i="8"/>
  <c r="G136" i="8"/>
  <c r="H136" i="8"/>
  <c r="J136" i="8"/>
  <c r="K136" i="8"/>
  <c r="L136" i="8"/>
  <c r="N136" i="8"/>
  <c r="O136" i="8"/>
  <c r="Q136" i="8"/>
  <c r="R136" i="8"/>
  <c r="S136" i="8"/>
  <c r="U136" i="8"/>
  <c r="V136" i="8"/>
  <c r="AH136" i="8"/>
  <c r="G133" i="8"/>
  <c r="H133" i="8"/>
  <c r="J133" i="8"/>
  <c r="K133" i="8"/>
  <c r="L133" i="8"/>
  <c r="N133" i="8"/>
  <c r="O133" i="8"/>
  <c r="Q133" i="8"/>
  <c r="R133" i="8"/>
  <c r="S133" i="8"/>
  <c r="U133" i="8"/>
  <c r="V133" i="8"/>
  <c r="G126" i="8"/>
  <c r="H126" i="8"/>
  <c r="J126" i="8"/>
  <c r="K126" i="8"/>
  <c r="L126" i="8"/>
  <c r="N126" i="8"/>
  <c r="O126" i="8"/>
  <c r="Q126" i="8"/>
  <c r="R126" i="8"/>
  <c r="S126" i="8"/>
  <c r="U126" i="8"/>
  <c r="V126" i="8"/>
  <c r="G52" i="8"/>
  <c r="G53" i="8" s="1"/>
  <c r="H52" i="8"/>
  <c r="H53" i="8" s="1"/>
  <c r="J52" i="8"/>
  <c r="J53" i="8" s="1"/>
  <c r="K52" i="8"/>
  <c r="K53" i="8" s="1"/>
  <c r="L52" i="8"/>
  <c r="L53" i="8" s="1"/>
  <c r="N52" i="8"/>
  <c r="N53" i="8" s="1"/>
  <c r="O52" i="8"/>
  <c r="O53" i="8" s="1"/>
  <c r="Q52" i="8"/>
  <c r="Q53" i="8" s="1"/>
  <c r="R52" i="8"/>
  <c r="R53" i="8" s="1"/>
  <c r="S52" i="8"/>
  <c r="S53" i="8" s="1"/>
  <c r="U52" i="8"/>
  <c r="U53" i="8" s="1"/>
  <c r="V52" i="8"/>
  <c r="V53" i="8" s="1"/>
  <c r="G43" i="8"/>
  <c r="H43" i="8"/>
  <c r="J43" i="8"/>
  <c r="K43" i="8"/>
  <c r="L43" i="8"/>
  <c r="N43" i="8"/>
  <c r="O43" i="8"/>
  <c r="Q43" i="8"/>
  <c r="R43" i="8"/>
  <c r="S43" i="8"/>
  <c r="U43" i="8"/>
  <c r="V43" i="8"/>
  <c r="G39" i="8"/>
  <c r="H39" i="8"/>
  <c r="J39" i="8"/>
  <c r="K39" i="8"/>
  <c r="L39" i="8"/>
  <c r="N39" i="8"/>
  <c r="O39" i="8"/>
  <c r="Q39" i="8"/>
  <c r="R39" i="8"/>
  <c r="S39" i="8"/>
  <c r="U39" i="8"/>
  <c r="V39" i="8"/>
  <c r="AH39" i="8"/>
  <c r="G36" i="8"/>
  <c r="H36" i="8"/>
  <c r="J36" i="8"/>
  <c r="K36" i="8"/>
  <c r="L36" i="8"/>
  <c r="N36" i="8"/>
  <c r="O36" i="8"/>
  <c r="Q36" i="8"/>
  <c r="R36" i="8"/>
  <c r="S36" i="8"/>
  <c r="U36" i="8"/>
  <c r="V36" i="8"/>
  <c r="AH36" i="8"/>
  <c r="G33" i="8"/>
  <c r="H33" i="8"/>
  <c r="J33" i="8"/>
  <c r="K33" i="8"/>
  <c r="L33" i="8"/>
  <c r="N33" i="8"/>
  <c r="O33" i="8"/>
  <c r="Q33" i="8"/>
  <c r="R33" i="8"/>
  <c r="S33" i="8"/>
  <c r="U33" i="8"/>
  <c r="V33" i="8"/>
  <c r="G13" i="8"/>
  <c r="H13" i="8"/>
  <c r="J13" i="8"/>
  <c r="K13" i="8"/>
  <c r="L13" i="8"/>
  <c r="N13" i="8"/>
  <c r="O13" i="8"/>
  <c r="Q13" i="8"/>
  <c r="R13" i="8"/>
  <c r="S13" i="8"/>
  <c r="U13" i="8"/>
  <c r="V13" i="8"/>
  <c r="C260" i="8"/>
  <c r="AJ259" i="8"/>
  <c r="AJ260" i="8" s="1"/>
  <c r="AI259" i="8"/>
  <c r="AI260" i="8" s="1"/>
  <c r="AC259" i="8"/>
  <c r="AB259" i="8"/>
  <c r="W259" i="8"/>
  <c r="W260" i="8" s="1"/>
  <c r="T259" i="8"/>
  <c r="P259" i="8"/>
  <c r="P260" i="8" s="1"/>
  <c r="M259" i="8"/>
  <c r="M260" i="8" s="1"/>
  <c r="I259" i="8"/>
  <c r="I260" i="8" s="1"/>
  <c r="C257" i="8"/>
  <c r="AJ256" i="8"/>
  <c r="AJ257" i="8" s="1"/>
  <c r="AI256" i="8"/>
  <c r="AC256" i="8"/>
  <c r="AB256" i="8"/>
  <c r="W256" i="8"/>
  <c r="W257" i="8" s="1"/>
  <c r="T256" i="8"/>
  <c r="P256" i="8"/>
  <c r="P257" i="8" s="1"/>
  <c r="M256" i="8"/>
  <c r="M257" i="8" s="1"/>
  <c r="I256" i="8"/>
  <c r="I257" i="8" s="1"/>
  <c r="C250" i="8"/>
  <c r="C251" i="8" s="1"/>
  <c r="C252" i="8" s="1"/>
  <c r="AJ249" i="8"/>
  <c r="AI249" i="8"/>
  <c r="AC249" i="8"/>
  <c r="AF249" i="8" s="1"/>
  <c r="AB249" i="8"/>
  <c r="AE249" i="8" s="1"/>
  <c r="W249" i="8"/>
  <c r="T249" i="8"/>
  <c r="P249" i="8"/>
  <c r="M249" i="8"/>
  <c r="I249" i="8"/>
  <c r="AJ248" i="8"/>
  <c r="AI248" i="8"/>
  <c r="AC248" i="8"/>
  <c r="AF248" i="8" s="1"/>
  <c r="AB248" i="8"/>
  <c r="AE248" i="8" s="1"/>
  <c r="W248" i="8"/>
  <c r="T248" i="8"/>
  <c r="P248" i="8"/>
  <c r="M248" i="8"/>
  <c r="I248" i="8"/>
  <c r="C242" i="8"/>
  <c r="C243" i="8" s="1"/>
  <c r="AJ241" i="8"/>
  <c r="AI241" i="8"/>
  <c r="AC241" i="8"/>
  <c r="AF241" i="8" s="1"/>
  <c r="AB241" i="8"/>
  <c r="AE241" i="8" s="1"/>
  <c r="W241" i="8"/>
  <c r="T241" i="8"/>
  <c r="P241" i="8"/>
  <c r="M241" i="8"/>
  <c r="I241" i="8"/>
  <c r="C237" i="8"/>
  <c r="C238" i="8" s="1"/>
  <c r="AJ236" i="8"/>
  <c r="AI236" i="8"/>
  <c r="AC236" i="8"/>
  <c r="AF236" i="8" s="1"/>
  <c r="AB236" i="8"/>
  <c r="AE236" i="8" s="1"/>
  <c r="W236" i="8"/>
  <c r="T236" i="8"/>
  <c r="P236" i="8"/>
  <c r="M236" i="8"/>
  <c r="AJ235" i="8"/>
  <c r="AI235" i="8"/>
  <c r="AC235" i="8"/>
  <c r="AF235" i="8" s="1"/>
  <c r="AB235" i="8"/>
  <c r="W235" i="8"/>
  <c r="T235" i="8"/>
  <c r="P235" i="8"/>
  <c r="M235" i="8"/>
  <c r="I235" i="8"/>
  <c r="AJ234" i="8"/>
  <c r="AI234" i="8"/>
  <c r="AC234" i="8"/>
  <c r="AF234" i="8" s="1"/>
  <c r="AB234" i="8"/>
  <c r="W234" i="8"/>
  <c r="T234" i="8"/>
  <c r="P234" i="8"/>
  <c r="M234" i="8"/>
  <c r="I234" i="8"/>
  <c r="AJ233" i="8"/>
  <c r="AI233" i="8"/>
  <c r="AC233" i="8"/>
  <c r="AB233" i="8"/>
  <c r="AE233" i="8" s="1"/>
  <c r="W233" i="8"/>
  <c r="T233" i="8"/>
  <c r="P233" i="8"/>
  <c r="M233" i="8"/>
  <c r="I233" i="8"/>
  <c r="AJ232" i="8"/>
  <c r="AI232" i="8"/>
  <c r="AC232" i="8"/>
  <c r="AF232" i="8" s="1"/>
  <c r="AB232" i="8"/>
  <c r="AE232" i="8" s="1"/>
  <c r="W232" i="8"/>
  <c r="T232" i="8"/>
  <c r="P232" i="8"/>
  <c r="M232" i="8"/>
  <c r="I232" i="8"/>
  <c r="AJ231" i="8"/>
  <c r="AI231" i="8"/>
  <c r="AC231" i="8"/>
  <c r="AF231" i="8" s="1"/>
  <c r="AB231" i="8"/>
  <c r="AE231" i="8" s="1"/>
  <c r="W231" i="8"/>
  <c r="T231" i="8"/>
  <c r="P231" i="8"/>
  <c r="M231" i="8"/>
  <c r="I231" i="8"/>
  <c r="AJ230" i="8"/>
  <c r="AI230" i="8"/>
  <c r="AC230" i="8"/>
  <c r="AF230" i="8" s="1"/>
  <c r="AB230" i="8"/>
  <c r="AE230" i="8" s="1"/>
  <c r="W230" i="8"/>
  <c r="T230" i="8"/>
  <c r="P230" i="8"/>
  <c r="M230" i="8"/>
  <c r="I230" i="8"/>
  <c r="C224" i="8"/>
  <c r="C225" i="8" s="1"/>
  <c r="AJ223" i="8"/>
  <c r="AI223" i="8"/>
  <c r="AC223" i="8"/>
  <c r="AF223" i="8" s="1"/>
  <c r="AB223" i="8"/>
  <c r="AE223" i="8" s="1"/>
  <c r="W223" i="8"/>
  <c r="T223" i="8"/>
  <c r="P223" i="8"/>
  <c r="M223" i="8"/>
  <c r="I223" i="8"/>
  <c r="AJ222" i="8"/>
  <c r="AI222" i="8"/>
  <c r="AC222" i="8"/>
  <c r="AB222" i="8"/>
  <c r="AE222" i="8" s="1"/>
  <c r="W222" i="8"/>
  <c r="T222" i="8"/>
  <c r="P222" i="8"/>
  <c r="M222" i="8"/>
  <c r="I222" i="8"/>
  <c r="AJ221" i="8"/>
  <c r="AI221" i="8"/>
  <c r="AC221" i="8"/>
  <c r="AF221" i="8" s="1"/>
  <c r="AB221" i="8"/>
  <c r="AE221" i="8" s="1"/>
  <c r="W221" i="8"/>
  <c r="T221" i="8"/>
  <c r="P221" i="8"/>
  <c r="M221" i="8"/>
  <c r="I221" i="8"/>
  <c r="AJ220" i="8"/>
  <c r="AI220" i="8"/>
  <c r="AC220" i="8"/>
  <c r="AF220" i="8" s="1"/>
  <c r="AB220" i="8"/>
  <c r="AE220" i="8" s="1"/>
  <c r="W220" i="8"/>
  <c r="T220" i="8"/>
  <c r="P220" i="8"/>
  <c r="M220" i="8"/>
  <c r="I220" i="8"/>
  <c r="AJ215" i="8"/>
  <c r="AI215" i="8"/>
  <c r="AC215" i="8"/>
  <c r="AF215" i="8" s="1"/>
  <c r="AB215" i="8"/>
  <c r="AE215" i="8" s="1"/>
  <c r="W215" i="8"/>
  <c r="T215" i="8"/>
  <c r="P215" i="8"/>
  <c r="M215" i="8"/>
  <c r="I215" i="8"/>
  <c r="AJ214" i="8"/>
  <c r="AI214" i="8"/>
  <c r="AC214" i="8"/>
  <c r="AF214" i="8" s="1"/>
  <c r="AB214" i="8"/>
  <c r="AE214" i="8" s="1"/>
  <c r="W214" i="8"/>
  <c r="T214" i="8"/>
  <c r="P214" i="8"/>
  <c r="M214" i="8"/>
  <c r="I214" i="8"/>
  <c r="AJ213" i="8"/>
  <c r="AI213" i="8"/>
  <c r="AC213" i="8"/>
  <c r="AB213" i="8"/>
  <c r="W213" i="8"/>
  <c r="T213" i="8"/>
  <c r="P213" i="8"/>
  <c r="M213" i="8"/>
  <c r="I213" i="8"/>
  <c r="C211" i="8"/>
  <c r="C217" i="8" s="1"/>
  <c r="C226" i="8" s="1"/>
  <c r="AJ210" i="8"/>
  <c r="AI210" i="8"/>
  <c r="AC210" i="8"/>
  <c r="AB210" i="8"/>
  <c r="AE210" i="8" s="1"/>
  <c r="W210" i="8"/>
  <c r="T210" i="8"/>
  <c r="P210" i="8"/>
  <c r="M210" i="8"/>
  <c r="I210" i="8"/>
  <c r="AJ209" i="8"/>
  <c r="AI209" i="8"/>
  <c r="AC209" i="8"/>
  <c r="AF209" i="8" s="1"/>
  <c r="AB209" i="8"/>
  <c r="AE209" i="8" s="1"/>
  <c r="W209" i="8"/>
  <c r="T209" i="8"/>
  <c r="P209" i="8"/>
  <c r="M209" i="8"/>
  <c r="I209" i="8"/>
  <c r="AJ208" i="8"/>
  <c r="AI208" i="8"/>
  <c r="AC208" i="8"/>
  <c r="AF208" i="8" s="1"/>
  <c r="AB208" i="8"/>
  <c r="W208" i="8"/>
  <c r="T208" i="8"/>
  <c r="P208" i="8"/>
  <c r="M208" i="8"/>
  <c r="I208" i="8"/>
  <c r="AJ207" i="8"/>
  <c r="AI207" i="8"/>
  <c r="AC207" i="8"/>
  <c r="AB207" i="8"/>
  <c r="AE207" i="8" s="1"/>
  <c r="W207" i="8"/>
  <c r="T207" i="8"/>
  <c r="P207" i="8"/>
  <c r="M207" i="8"/>
  <c r="I207" i="8"/>
  <c r="AJ206" i="8"/>
  <c r="AI206" i="8"/>
  <c r="AC206" i="8"/>
  <c r="AB206" i="8"/>
  <c r="AE206" i="8" s="1"/>
  <c r="W206" i="8"/>
  <c r="T206" i="8"/>
  <c r="P206" i="8"/>
  <c r="M206" i="8"/>
  <c r="I206" i="8"/>
  <c r="AJ205" i="8"/>
  <c r="AI205" i="8"/>
  <c r="AC205" i="8"/>
  <c r="AF205" i="8" s="1"/>
  <c r="AB205" i="8"/>
  <c r="AE205" i="8" s="1"/>
  <c r="W205" i="8"/>
  <c r="T205" i="8"/>
  <c r="P205" i="8"/>
  <c r="M205" i="8"/>
  <c r="I205" i="8"/>
  <c r="C199" i="8"/>
  <c r="AM198" i="8"/>
  <c r="AL198" i="8"/>
  <c r="AC198" i="8"/>
  <c r="AB198" i="8"/>
  <c r="AE198" i="8" s="1"/>
  <c r="W198" i="8"/>
  <c r="T198" i="8"/>
  <c r="P198" i="8"/>
  <c r="M198" i="8"/>
  <c r="I198" i="8"/>
  <c r="AM197" i="8"/>
  <c r="AL197" i="8"/>
  <c r="AC197" i="8"/>
  <c r="AF197" i="8" s="1"/>
  <c r="AB197" i="8"/>
  <c r="AE197" i="8" s="1"/>
  <c r="W197" i="8"/>
  <c r="T197" i="8"/>
  <c r="P197" i="8"/>
  <c r="M197" i="8"/>
  <c r="I197" i="8"/>
  <c r="AM196" i="8"/>
  <c r="AL196" i="8"/>
  <c r="AC196" i="8"/>
  <c r="AF196" i="8" s="1"/>
  <c r="AB196" i="8"/>
  <c r="AE196" i="8" s="1"/>
  <c r="W196" i="8"/>
  <c r="T196" i="8"/>
  <c r="P196" i="8"/>
  <c r="M196" i="8"/>
  <c r="I196" i="8"/>
  <c r="C194" i="8"/>
  <c r="AC193" i="8"/>
  <c r="AF193" i="8" s="1"/>
  <c r="AB193" i="8"/>
  <c r="W193" i="8"/>
  <c r="T193" i="8"/>
  <c r="AA193" i="8" s="1"/>
  <c r="P193" i="8"/>
  <c r="I193" i="8"/>
  <c r="AJ192" i="8"/>
  <c r="AI192" i="8"/>
  <c r="AC192" i="8"/>
  <c r="AF192" i="8" s="1"/>
  <c r="AB192" i="8"/>
  <c r="AE192" i="8" s="1"/>
  <c r="W192" i="8"/>
  <c r="T192" i="8"/>
  <c r="AA192" i="8" s="1"/>
  <c r="P192" i="8"/>
  <c r="I192" i="8"/>
  <c r="AJ191" i="8"/>
  <c r="AI191" i="8"/>
  <c r="AC191" i="8"/>
  <c r="AF191" i="8" s="1"/>
  <c r="AB191" i="8"/>
  <c r="AE191" i="8" s="1"/>
  <c r="W191" i="8"/>
  <c r="T191" i="8"/>
  <c r="AA191" i="8" s="1"/>
  <c r="P191" i="8"/>
  <c r="I191" i="8"/>
  <c r="AJ190" i="8"/>
  <c r="AI190" i="8"/>
  <c r="AC190" i="8"/>
  <c r="AB190" i="8"/>
  <c r="AE190" i="8" s="1"/>
  <c r="W190" i="8"/>
  <c r="T190" i="8"/>
  <c r="AA190" i="8" s="1"/>
  <c r="P190" i="8"/>
  <c r="I190" i="8"/>
  <c r="AC189" i="8"/>
  <c r="AF189" i="8" s="1"/>
  <c r="AB189" i="8"/>
  <c r="W189" i="8"/>
  <c r="T189" i="8"/>
  <c r="AA189" i="8" s="1"/>
  <c r="P189" i="8"/>
  <c r="I189" i="8"/>
  <c r="AM188" i="8"/>
  <c r="AL188" i="8"/>
  <c r="AC188" i="8"/>
  <c r="AB188" i="8"/>
  <c r="AE188" i="8" s="1"/>
  <c r="W188" i="8"/>
  <c r="T188" i="8"/>
  <c r="AA188" i="8" s="1"/>
  <c r="P188" i="8"/>
  <c r="I188" i="8"/>
  <c r="AC187" i="8"/>
  <c r="AB187" i="8"/>
  <c r="W187" i="8"/>
  <c r="T187" i="8"/>
  <c r="AA187" i="8" s="1"/>
  <c r="P187" i="8"/>
  <c r="I187" i="8"/>
  <c r="AM186" i="8"/>
  <c r="AL186" i="8"/>
  <c r="AC186" i="8"/>
  <c r="AF186" i="8" s="1"/>
  <c r="AB186" i="8"/>
  <c r="AE186" i="8" s="1"/>
  <c r="W186" i="8"/>
  <c r="T186" i="8"/>
  <c r="AA186" i="8" s="1"/>
  <c r="P186" i="8"/>
  <c r="I186" i="8"/>
  <c r="AM185" i="8"/>
  <c r="AL185" i="8"/>
  <c r="AC185" i="8"/>
  <c r="AF185" i="8" s="1"/>
  <c r="AB185" i="8"/>
  <c r="AE185" i="8" s="1"/>
  <c r="W185" i="8"/>
  <c r="T185" i="8"/>
  <c r="AA185" i="8" s="1"/>
  <c r="P185" i="8"/>
  <c r="I185" i="8"/>
  <c r="AM178" i="8"/>
  <c r="AM179" i="8" s="1"/>
  <c r="AL178" i="8"/>
  <c r="AL179" i="8" s="1"/>
  <c r="AC178" i="8"/>
  <c r="AB178" i="8"/>
  <c r="W178" i="8"/>
  <c r="W179" i="8" s="1"/>
  <c r="T178" i="8"/>
  <c r="P178" i="8"/>
  <c r="P179" i="8" s="1"/>
  <c r="M178" i="8"/>
  <c r="M179" i="8" s="1"/>
  <c r="I178" i="8"/>
  <c r="I179" i="8" s="1"/>
  <c r="C179" i="8"/>
  <c r="AJ175" i="8"/>
  <c r="AI175" i="8"/>
  <c r="AC175" i="8"/>
  <c r="AF175" i="8" s="1"/>
  <c r="AB175" i="8"/>
  <c r="AE175" i="8" s="1"/>
  <c r="W175" i="8"/>
  <c r="T175" i="8"/>
  <c r="AA175" i="8" s="1"/>
  <c r="P175" i="8"/>
  <c r="AJ174" i="8"/>
  <c r="AI174" i="8"/>
  <c r="AC174" i="8"/>
  <c r="AF174" i="8" s="1"/>
  <c r="AB174" i="8"/>
  <c r="AE174" i="8" s="1"/>
  <c r="W174" i="8"/>
  <c r="T174" i="8"/>
  <c r="AA174" i="8" s="1"/>
  <c r="P174" i="8"/>
  <c r="AJ173" i="8"/>
  <c r="AI173" i="8"/>
  <c r="AC173" i="8"/>
  <c r="AF173" i="8" s="1"/>
  <c r="AB173" i="8"/>
  <c r="AE173" i="8" s="1"/>
  <c r="W173" i="8"/>
  <c r="T173" i="8"/>
  <c r="AA173" i="8" s="1"/>
  <c r="P173" i="8"/>
  <c r="AJ170" i="8"/>
  <c r="AI170" i="8"/>
  <c r="AC170" i="8"/>
  <c r="AF170" i="8" s="1"/>
  <c r="AB170" i="8"/>
  <c r="AE170" i="8" s="1"/>
  <c r="W170" i="8"/>
  <c r="T170" i="8"/>
  <c r="AA170" i="8" s="1"/>
  <c r="P170" i="8"/>
  <c r="AJ169" i="8"/>
  <c r="AI169" i="8"/>
  <c r="AC169" i="8"/>
  <c r="AF169" i="8" s="1"/>
  <c r="AB169" i="8"/>
  <c r="AE169" i="8" s="1"/>
  <c r="W169" i="8"/>
  <c r="T169" i="8"/>
  <c r="AA169" i="8" s="1"/>
  <c r="P169" i="8"/>
  <c r="AJ168" i="8"/>
  <c r="AI168" i="8"/>
  <c r="AC168" i="8"/>
  <c r="AF168" i="8" s="1"/>
  <c r="AB168" i="8"/>
  <c r="AE168" i="8" s="1"/>
  <c r="W168" i="8"/>
  <c r="T168" i="8"/>
  <c r="AA168" i="8" s="1"/>
  <c r="P168" i="8"/>
  <c r="AJ167" i="8"/>
  <c r="AI167" i="8"/>
  <c r="AC167" i="8"/>
  <c r="AF167" i="8" s="1"/>
  <c r="AB167" i="8"/>
  <c r="AE167" i="8" s="1"/>
  <c r="W167" i="8"/>
  <c r="T167" i="8"/>
  <c r="AA167" i="8" s="1"/>
  <c r="P167" i="8"/>
  <c r="C154" i="8"/>
  <c r="C162" i="8" s="1"/>
  <c r="AM153" i="8"/>
  <c r="AM154" i="8" s="1"/>
  <c r="AL153" i="8"/>
  <c r="AL154" i="8" s="1"/>
  <c r="AC153" i="8"/>
  <c r="AB154" i="8"/>
  <c r="W153" i="8"/>
  <c r="W154" i="8" s="1"/>
  <c r="W162" i="8" s="1"/>
  <c r="T153" i="8"/>
  <c r="T154" i="8" s="1"/>
  <c r="P153" i="8"/>
  <c r="P154" i="8" s="1"/>
  <c r="M153" i="8"/>
  <c r="I153" i="8"/>
  <c r="I154" i="8" s="1"/>
  <c r="C149" i="8"/>
  <c r="AI148" i="8"/>
  <c r="T147" i="8"/>
  <c r="P147" i="8"/>
  <c r="M147" i="8"/>
  <c r="I147" i="8"/>
  <c r="AM146" i="8"/>
  <c r="AL146" i="8"/>
  <c r="AC146" i="8"/>
  <c r="AF146" i="8" s="1"/>
  <c r="AF149" i="8" s="1"/>
  <c r="AB146" i="8"/>
  <c r="AE146" i="8" s="1"/>
  <c r="W146" i="8"/>
  <c r="T146" i="8"/>
  <c r="P146" i="8"/>
  <c r="M146" i="8"/>
  <c r="I146" i="8"/>
  <c r="C144" i="8"/>
  <c r="AJ143" i="8"/>
  <c r="AI143" i="8"/>
  <c r="AC143" i="8"/>
  <c r="AF143" i="8" s="1"/>
  <c r="AB143" i="8"/>
  <c r="W143" i="8"/>
  <c r="T143" i="8"/>
  <c r="P143" i="8"/>
  <c r="M143" i="8"/>
  <c r="I143" i="8"/>
  <c r="AJ142" i="8"/>
  <c r="AI142" i="8"/>
  <c r="AC142" i="8"/>
  <c r="AF142" i="8" s="1"/>
  <c r="AB142" i="8"/>
  <c r="AE142" i="8" s="1"/>
  <c r="W142" i="8"/>
  <c r="T142" i="8"/>
  <c r="P142" i="8"/>
  <c r="M142" i="8"/>
  <c r="I142" i="8"/>
  <c r="C139" i="8"/>
  <c r="AJ138" i="8"/>
  <c r="AJ139" i="8" s="1"/>
  <c r="AI138" i="8"/>
  <c r="AI139" i="8" s="1"/>
  <c r="AC138" i="8"/>
  <c r="AB138" i="8"/>
  <c r="W138" i="8"/>
  <c r="W139" i="8" s="1"/>
  <c r="T138" i="8"/>
  <c r="T139" i="8" s="1"/>
  <c r="P138" i="8"/>
  <c r="P139" i="8" s="1"/>
  <c r="M138" i="8"/>
  <c r="I138" i="8"/>
  <c r="I139" i="8" s="1"/>
  <c r="C136" i="8"/>
  <c r="AJ135" i="8"/>
  <c r="AJ136" i="8" s="1"/>
  <c r="AI135" i="8"/>
  <c r="AI136" i="8" s="1"/>
  <c r="AC136" i="8"/>
  <c r="AB136" i="8"/>
  <c r="W135" i="8"/>
  <c r="W136" i="8" s="1"/>
  <c r="T135" i="8"/>
  <c r="P135" i="8"/>
  <c r="P136" i="8" s="1"/>
  <c r="M135" i="8"/>
  <c r="M136" i="8" s="1"/>
  <c r="I135" i="8"/>
  <c r="I136" i="8" s="1"/>
  <c r="C133" i="8"/>
  <c r="AJ132" i="8"/>
  <c r="AI132" i="8"/>
  <c r="W132" i="8"/>
  <c r="T132" i="8"/>
  <c r="P132" i="8"/>
  <c r="M132" i="8"/>
  <c r="I132" i="8"/>
  <c r="AM131" i="8"/>
  <c r="AL131" i="8"/>
  <c r="W131" i="8"/>
  <c r="T131" i="8"/>
  <c r="P131" i="8"/>
  <c r="M131" i="8"/>
  <c r="I131" i="8"/>
  <c r="AM130" i="8"/>
  <c r="AL130" i="8"/>
  <c r="W130" i="8"/>
  <c r="T130" i="8"/>
  <c r="P130" i="8"/>
  <c r="M130" i="8"/>
  <c r="I130" i="8"/>
  <c r="AM129" i="8"/>
  <c r="AL129" i="8"/>
  <c r="W129" i="8"/>
  <c r="T129" i="8"/>
  <c r="P129" i="8"/>
  <c r="M129" i="8"/>
  <c r="I129" i="8"/>
  <c r="C126" i="8"/>
  <c r="AJ125" i="8"/>
  <c r="AI125" i="8"/>
  <c r="AB125" i="8"/>
  <c r="AE125" i="8" s="1"/>
  <c r="AG125" i="8" s="1"/>
  <c r="W125" i="8"/>
  <c r="T125" i="8"/>
  <c r="P125" i="8"/>
  <c r="M125" i="8"/>
  <c r="I125" i="8"/>
  <c r="AJ124" i="8"/>
  <c r="AI124" i="8"/>
  <c r="AB124" i="8"/>
  <c r="W124" i="8"/>
  <c r="T124" i="8"/>
  <c r="P124" i="8"/>
  <c r="M124" i="8"/>
  <c r="I124" i="8"/>
  <c r="AM123" i="8"/>
  <c r="AL123" i="8"/>
  <c r="AB123" i="8"/>
  <c r="AE123" i="8" s="1"/>
  <c r="AG123" i="8" s="1"/>
  <c r="W123" i="8"/>
  <c r="T123" i="8"/>
  <c r="P123" i="8"/>
  <c r="M123" i="8"/>
  <c r="I123" i="8"/>
  <c r="AM122" i="8"/>
  <c r="AL122" i="8"/>
  <c r="AB122" i="8"/>
  <c r="AE122" i="8" s="1"/>
  <c r="AG122" i="8" s="1"/>
  <c r="W122" i="8"/>
  <c r="T122" i="8"/>
  <c r="P122" i="8"/>
  <c r="M122" i="8"/>
  <c r="I122" i="8"/>
  <c r="AM121" i="8"/>
  <c r="AL121" i="8"/>
  <c r="AB121" i="8"/>
  <c r="W121" i="8"/>
  <c r="T121" i="8"/>
  <c r="P121" i="8"/>
  <c r="M121" i="8"/>
  <c r="I121" i="8"/>
  <c r="AJ120" i="8"/>
  <c r="AI120" i="8"/>
  <c r="W120" i="8"/>
  <c r="T120" i="8"/>
  <c r="P120" i="8"/>
  <c r="M120" i="8"/>
  <c r="I120" i="8"/>
  <c r="C114" i="8"/>
  <c r="C115" i="8" s="1"/>
  <c r="AJ113" i="8"/>
  <c r="AI113" i="8"/>
  <c r="AC113" i="8"/>
  <c r="AF113" i="8" s="1"/>
  <c r="AG113" i="8" s="1"/>
  <c r="W113" i="8"/>
  <c r="T113" i="8"/>
  <c r="P113" i="8"/>
  <c r="M113" i="8"/>
  <c r="I113" i="8"/>
  <c r="AJ112" i="8"/>
  <c r="AI112" i="8"/>
  <c r="AC112" i="8"/>
  <c r="AF112" i="8" s="1"/>
  <c r="AB112" i="8"/>
  <c r="W112" i="8"/>
  <c r="T112" i="8"/>
  <c r="P112" i="8"/>
  <c r="M112" i="8"/>
  <c r="I112" i="8"/>
  <c r="AJ111" i="8"/>
  <c r="AI111" i="8"/>
  <c r="AC111" i="8"/>
  <c r="AF111" i="8" s="1"/>
  <c r="AB111" i="8"/>
  <c r="W111" i="8"/>
  <c r="T111" i="8"/>
  <c r="P111" i="8"/>
  <c r="M111" i="8"/>
  <c r="I111" i="8"/>
  <c r="AJ110" i="8"/>
  <c r="AI110" i="8"/>
  <c r="AC110" i="8"/>
  <c r="AB110" i="8"/>
  <c r="AE110" i="8" s="1"/>
  <c r="W110" i="8"/>
  <c r="T110" i="8"/>
  <c r="P110" i="8"/>
  <c r="M110" i="8"/>
  <c r="I110" i="8"/>
  <c r="AJ109" i="8"/>
  <c r="AI109" i="8"/>
  <c r="AC109" i="8"/>
  <c r="AF109" i="8" s="1"/>
  <c r="AB109" i="8"/>
  <c r="AE109" i="8" s="1"/>
  <c r="W109" i="8"/>
  <c r="T109" i="8"/>
  <c r="P109" i="8"/>
  <c r="M109" i="8"/>
  <c r="I109" i="8"/>
  <c r="AJ108" i="8"/>
  <c r="AI108" i="8"/>
  <c r="AC108" i="8"/>
  <c r="AF108" i="8" s="1"/>
  <c r="AB108" i="8"/>
  <c r="AE108" i="8" s="1"/>
  <c r="W108" i="8"/>
  <c r="T108" i="8"/>
  <c r="P108" i="8"/>
  <c r="M108" i="8"/>
  <c r="I108" i="8"/>
  <c r="AJ104" i="8"/>
  <c r="AI104" i="8"/>
  <c r="AC104" i="8"/>
  <c r="AF104" i="8" s="1"/>
  <c r="AB104" i="8"/>
  <c r="AE104" i="8" s="1"/>
  <c r="W104" i="8"/>
  <c r="T104" i="8"/>
  <c r="P104" i="8"/>
  <c r="M104" i="8"/>
  <c r="I104" i="8"/>
  <c r="AJ103" i="8"/>
  <c r="AI103" i="8"/>
  <c r="AC103" i="8"/>
  <c r="AB103" i="8"/>
  <c r="AE103" i="8" s="1"/>
  <c r="W103" i="8"/>
  <c r="T103" i="8"/>
  <c r="P103" i="8"/>
  <c r="M103" i="8"/>
  <c r="I103" i="8"/>
  <c r="AJ102" i="8"/>
  <c r="AI102" i="8"/>
  <c r="AC102" i="8"/>
  <c r="AF102" i="8" s="1"/>
  <c r="AB102" i="8"/>
  <c r="AE102" i="8" s="1"/>
  <c r="W102" i="8"/>
  <c r="T102" i="8"/>
  <c r="P102" i="8"/>
  <c r="M102" i="8"/>
  <c r="I102" i="8"/>
  <c r="AJ101" i="8"/>
  <c r="AI101" i="8"/>
  <c r="AC101" i="8"/>
  <c r="AF101" i="8" s="1"/>
  <c r="AB101" i="8"/>
  <c r="AE101" i="8" s="1"/>
  <c r="W101" i="8"/>
  <c r="T101" i="8"/>
  <c r="AA101" i="8" s="1"/>
  <c r="P101" i="8"/>
  <c r="I101" i="8"/>
  <c r="AJ100" i="8"/>
  <c r="AI100" i="8"/>
  <c r="AC100" i="8"/>
  <c r="AB100" i="8"/>
  <c r="AE100" i="8" s="1"/>
  <c r="W100" i="8"/>
  <c r="T100" i="8"/>
  <c r="P100" i="8"/>
  <c r="M100" i="8"/>
  <c r="I100" i="8"/>
  <c r="AJ99" i="8"/>
  <c r="AI99" i="8"/>
  <c r="AC99" i="8"/>
  <c r="AF99" i="8" s="1"/>
  <c r="AB99" i="8"/>
  <c r="AE99" i="8" s="1"/>
  <c r="W99" i="8"/>
  <c r="T99" i="8"/>
  <c r="P99" i="8"/>
  <c r="M99" i="8"/>
  <c r="I99" i="8"/>
  <c r="AJ98" i="8"/>
  <c r="AI98" i="8"/>
  <c r="AC98" i="8"/>
  <c r="AB98" i="8"/>
  <c r="AE98" i="8" s="1"/>
  <c r="W98" i="8"/>
  <c r="T98" i="8"/>
  <c r="P98" i="8"/>
  <c r="M98" i="8"/>
  <c r="I98" i="8"/>
  <c r="AJ97" i="8"/>
  <c r="AI97" i="8"/>
  <c r="AC97" i="8"/>
  <c r="AF97" i="8" s="1"/>
  <c r="AB97" i="8"/>
  <c r="AE97" i="8" s="1"/>
  <c r="W97" i="8"/>
  <c r="T97" i="8"/>
  <c r="P97" i="8"/>
  <c r="M97" i="8"/>
  <c r="I97" i="8"/>
  <c r="AJ95" i="8"/>
  <c r="AI95" i="8"/>
  <c r="AC95" i="8"/>
  <c r="AB95" i="8"/>
  <c r="AE95" i="8" s="1"/>
  <c r="W95" i="8"/>
  <c r="T95" i="8"/>
  <c r="P95" i="8"/>
  <c r="M95" i="8"/>
  <c r="I95" i="8"/>
  <c r="AJ94" i="8"/>
  <c r="AI94" i="8"/>
  <c r="AC94" i="8"/>
  <c r="AB94" i="8"/>
  <c r="W94" i="8"/>
  <c r="T94" i="8"/>
  <c r="P94" i="8"/>
  <c r="M94" i="8"/>
  <c r="I94" i="8"/>
  <c r="AJ71" i="8"/>
  <c r="AJ92" i="8" s="1"/>
  <c r="AI71" i="8"/>
  <c r="AI92" i="8" s="1"/>
  <c r="AC71" i="8"/>
  <c r="AB71" i="8"/>
  <c r="W71" i="8"/>
  <c r="W92" i="8" s="1"/>
  <c r="T71" i="8"/>
  <c r="P71" i="8"/>
  <c r="P92" i="8" s="1"/>
  <c r="M71" i="8"/>
  <c r="M92" i="8" s="1"/>
  <c r="I71" i="8"/>
  <c r="I92" i="8" s="1"/>
  <c r="C65" i="8"/>
  <c r="C66" i="8" s="1"/>
  <c r="C67" i="8" s="1"/>
  <c r="AJ64" i="8"/>
  <c r="AI64" i="8"/>
  <c r="AC64" i="8"/>
  <c r="AF64" i="8" s="1"/>
  <c r="AB64" i="8"/>
  <c r="AE64" i="8" s="1"/>
  <c r="W64" i="8"/>
  <c r="T64" i="8"/>
  <c r="P64" i="8"/>
  <c r="M64" i="8"/>
  <c r="I64" i="8"/>
  <c r="AJ63" i="8"/>
  <c r="AI63" i="8"/>
  <c r="AC63" i="8"/>
  <c r="AF63" i="8" s="1"/>
  <c r="AB63" i="8"/>
  <c r="W63" i="8"/>
  <c r="T63" i="8"/>
  <c r="P63" i="8"/>
  <c r="M63" i="8"/>
  <c r="I63" i="8"/>
  <c r="AJ62" i="8"/>
  <c r="AI62" i="8"/>
  <c r="AC62" i="8"/>
  <c r="AF62" i="8" s="1"/>
  <c r="AB62" i="8"/>
  <c r="AE62" i="8" s="1"/>
  <c r="W62" i="8"/>
  <c r="T62" i="8"/>
  <c r="P62" i="8"/>
  <c r="M62" i="8"/>
  <c r="I62" i="8"/>
  <c r="AJ61" i="8"/>
  <c r="AI61" i="8"/>
  <c r="AC61" i="8"/>
  <c r="AB61" i="8"/>
  <c r="AE61" i="8" s="1"/>
  <c r="W61" i="8"/>
  <c r="T61" i="8"/>
  <c r="P61" i="8"/>
  <c r="M61" i="8"/>
  <c r="I61" i="8"/>
  <c r="AJ60" i="8"/>
  <c r="AI60" i="8"/>
  <c r="AC60" i="8"/>
  <c r="AF60" i="8" s="1"/>
  <c r="AB60" i="8"/>
  <c r="AE60" i="8" s="1"/>
  <c r="W60" i="8"/>
  <c r="T60" i="8"/>
  <c r="P60" i="8"/>
  <c r="M60" i="8"/>
  <c r="I60" i="8"/>
  <c r="AJ59" i="8"/>
  <c r="AI59" i="8"/>
  <c r="AC59" i="8"/>
  <c r="AB59" i="8"/>
  <c r="W59" i="8"/>
  <c r="T59" i="8"/>
  <c r="P59" i="8"/>
  <c r="M59" i="8"/>
  <c r="I59" i="8"/>
  <c r="AJ58" i="8"/>
  <c r="AI58" i="8"/>
  <c r="AC58" i="8"/>
  <c r="AF58" i="8" s="1"/>
  <c r="AB58" i="8"/>
  <c r="AE58" i="8" s="1"/>
  <c r="W58" i="8"/>
  <c r="T58" i="8"/>
  <c r="P58" i="8"/>
  <c r="M58" i="8"/>
  <c r="I58" i="8"/>
  <c r="C52" i="8"/>
  <c r="C53" i="8" s="1"/>
  <c r="AJ51" i="8"/>
  <c r="AI51" i="8"/>
  <c r="AC51" i="8"/>
  <c r="AF51" i="8" s="1"/>
  <c r="AB51" i="8"/>
  <c r="AE51" i="8" s="1"/>
  <c r="W51" i="8"/>
  <c r="T51" i="8"/>
  <c r="P51" i="8"/>
  <c r="M51" i="8"/>
  <c r="I51" i="8"/>
  <c r="AJ50" i="8"/>
  <c r="AI50" i="8"/>
  <c r="AC50" i="8"/>
  <c r="AF50" i="8" s="1"/>
  <c r="AB50" i="8"/>
  <c r="AE50" i="8" s="1"/>
  <c r="W50" i="8"/>
  <c r="T50" i="8"/>
  <c r="P50" i="8"/>
  <c r="M50" i="8"/>
  <c r="I50" i="8"/>
  <c r="C46" i="8"/>
  <c r="AJ45" i="8"/>
  <c r="AJ46" i="8" s="1"/>
  <c r="AI45" i="8"/>
  <c r="AI46" i="8" s="1"/>
  <c r="AC45" i="8"/>
  <c r="AB45" i="8"/>
  <c r="W45" i="8"/>
  <c r="W46" i="8" s="1"/>
  <c r="T45" i="8"/>
  <c r="P45" i="8"/>
  <c r="P46" i="8" s="1"/>
  <c r="M45" i="8"/>
  <c r="I45" i="8"/>
  <c r="I46" i="8" s="1"/>
  <c r="C43" i="8"/>
  <c r="AJ42" i="8"/>
  <c r="AI42" i="8"/>
  <c r="AC42" i="8"/>
  <c r="AB42" i="8"/>
  <c r="AE42" i="8" s="1"/>
  <c r="W42" i="8"/>
  <c r="T42" i="8"/>
  <c r="P42" i="8"/>
  <c r="M42" i="8"/>
  <c r="I42" i="8"/>
  <c r="AJ41" i="8"/>
  <c r="AI41" i="8"/>
  <c r="AC41" i="8"/>
  <c r="AF41" i="8" s="1"/>
  <c r="AB41" i="8"/>
  <c r="AE41" i="8" s="1"/>
  <c r="W41" i="8"/>
  <c r="T41" i="8"/>
  <c r="P41" i="8"/>
  <c r="M41" i="8"/>
  <c r="I41" i="8"/>
  <c r="C39" i="8"/>
  <c r="AJ38" i="8"/>
  <c r="AJ39" i="8" s="1"/>
  <c r="AI38" i="8"/>
  <c r="AI39" i="8" s="1"/>
  <c r="AC38" i="8"/>
  <c r="AF38" i="8" s="1"/>
  <c r="AF39" i="8" s="1"/>
  <c r="AB38" i="8"/>
  <c r="W38" i="8"/>
  <c r="W39" i="8" s="1"/>
  <c r="T38" i="8"/>
  <c r="P38" i="8"/>
  <c r="P39" i="8" s="1"/>
  <c r="M38" i="8"/>
  <c r="M39" i="8" s="1"/>
  <c r="I38" i="8"/>
  <c r="I39" i="8" s="1"/>
  <c r="C36" i="8"/>
  <c r="AJ35" i="8"/>
  <c r="AJ36" i="8" s="1"/>
  <c r="AI35" i="8"/>
  <c r="AI36" i="8" s="1"/>
  <c r="AC35" i="8"/>
  <c r="AF35" i="8" s="1"/>
  <c r="AF36" i="8" s="1"/>
  <c r="AB35" i="8"/>
  <c r="W35" i="8"/>
  <c r="W36" i="8" s="1"/>
  <c r="T35" i="8"/>
  <c r="P35" i="8"/>
  <c r="P36" i="8" s="1"/>
  <c r="M35" i="8"/>
  <c r="M36" i="8" s="1"/>
  <c r="I35" i="8"/>
  <c r="I36" i="8" s="1"/>
  <c r="C33" i="8"/>
  <c r="AJ32" i="8"/>
  <c r="AI32" i="8"/>
  <c r="AC32" i="8"/>
  <c r="AF32" i="8" s="1"/>
  <c r="AB32" i="8"/>
  <c r="W32" i="8"/>
  <c r="T32" i="8"/>
  <c r="P32" i="8"/>
  <c r="M32" i="8"/>
  <c r="I32" i="8"/>
  <c r="AJ31" i="8"/>
  <c r="AI31" i="8"/>
  <c r="AC31" i="8"/>
  <c r="AB31" i="8"/>
  <c r="AE31" i="8" s="1"/>
  <c r="W31" i="8"/>
  <c r="T31" i="8"/>
  <c r="P31" i="8"/>
  <c r="M31" i="8"/>
  <c r="I31" i="8"/>
  <c r="AJ30" i="8"/>
  <c r="AI30" i="8"/>
  <c r="AC30" i="8"/>
  <c r="AF30" i="8" s="1"/>
  <c r="AB30" i="8"/>
  <c r="AE30" i="8" s="1"/>
  <c r="W30" i="8"/>
  <c r="T30" i="8"/>
  <c r="P30" i="8"/>
  <c r="M30" i="8"/>
  <c r="I30" i="8"/>
  <c r="AJ29" i="8"/>
  <c r="AI29" i="8"/>
  <c r="AC29" i="8"/>
  <c r="AF29" i="8" s="1"/>
  <c r="AB29" i="8"/>
  <c r="AE29" i="8" s="1"/>
  <c r="W29" i="8"/>
  <c r="T29" i="8"/>
  <c r="P29" i="8"/>
  <c r="M29" i="8"/>
  <c r="I29" i="8"/>
  <c r="AJ28" i="8"/>
  <c r="AI28" i="8"/>
  <c r="AC28" i="8"/>
  <c r="AF28" i="8" s="1"/>
  <c r="AB28" i="8"/>
  <c r="W28" i="8"/>
  <c r="T28" i="8"/>
  <c r="P28" i="8"/>
  <c r="M28" i="8"/>
  <c r="I28" i="8"/>
  <c r="AJ27" i="8"/>
  <c r="AI27" i="8"/>
  <c r="AC27" i="8"/>
  <c r="AF27" i="8" s="1"/>
  <c r="AB27" i="8"/>
  <c r="AE27" i="8" s="1"/>
  <c r="W27" i="8"/>
  <c r="T27" i="8"/>
  <c r="P27" i="8"/>
  <c r="M27" i="8"/>
  <c r="I27" i="8"/>
  <c r="C13" i="8"/>
  <c r="AM12" i="8"/>
  <c r="AL12" i="8"/>
  <c r="AC12" i="8"/>
  <c r="AF12" i="8" s="1"/>
  <c r="AB12" i="8"/>
  <c r="AE12" i="8" s="1"/>
  <c r="W12" i="8"/>
  <c r="T12" i="8"/>
  <c r="P12" i="8"/>
  <c r="M12" i="8"/>
  <c r="I12" i="8"/>
  <c r="AM11" i="8"/>
  <c r="AL11" i="8"/>
  <c r="AC11" i="8"/>
  <c r="AB11" i="8"/>
  <c r="AE11" i="8" s="1"/>
  <c r="W11" i="8"/>
  <c r="T11" i="8"/>
  <c r="P11" i="8"/>
  <c r="M11" i="8"/>
  <c r="I11" i="8"/>
  <c r="AM10" i="8"/>
  <c r="AL10" i="8"/>
  <c r="AC10" i="8"/>
  <c r="AF10" i="8" s="1"/>
  <c r="AB10" i="8"/>
  <c r="AE10" i="8" s="1"/>
  <c r="W10" i="8"/>
  <c r="T10" i="8"/>
  <c r="P10" i="8"/>
  <c r="M10" i="8"/>
  <c r="I10" i="8"/>
  <c r="S180" i="8" l="1"/>
  <c r="L180" i="8"/>
  <c r="G180" i="8"/>
  <c r="K150" i="8"/>
  <c r="I216" i="8"/>
  <c r="W216" i="8"/>
  <c r="AJ216" i="8"/>
  <c r="I105" i="8"/>
  <c r="T216" i="8"/>
  <c r="AI216" i="8"/>
  <c r="P105" i="8"/>
  <c r="P106" i="8" s="1"/>
  <c r="M216" i="8"/>
  <c r="AE213" i="8"/>
  <c r="AE216" i="8" s="1"/>
  <c r="AB216" i="8"/>
  <c r="X216" i="8"/>
  <c r="M105" i="8"/>
  <c r="M106" i="8" s="1"/>
  <c r="I106" i="8"/>
  <c r="T105" i="8"/>
  <c r="AI105" i="8"/>
  <c r="AB162" i="8"/>
  <c r="P216" i="8"/>
  <c r="AC216" i="8"/>
  <c r="AI106" i="8"/>
  <c r="AF94" i="8"/>
  <c r="AC105" i="8"/>
  <c r="AJ105" i="8"/>
  <c r="AJ106" i="8" s="1"/>
  <c r="W105" i="8"/>
  <c r="W106" i="8" s="1"/>
  <c r="AE94" i="8"/>
  <c r="AE105" i="8" s="1"/>
  <c r="AB105" i="8"/>
  <c r="X105" i="8"/>
  <c r="X106" i="8" s="1"/>
  <c r="X162" i="8"/>
  <c r="T162" i="8"/>
  <c r="I162" i="8"/>
  <c r="P162" i="8"/>
  <c r="Z162" i="8"/>
  <c r="AG51" i="8"/>
  <c r="AA213" i="8"/>
  <c r="AG12" i="8"/>
  <c r="AG29" i="8"/>
  <c r="AG62" i="8"/>
  <c r="AG109" i="8"/>
  <c r="AG170" i="8"/>
  <c r="AG197" i="8"/>
  <c r="AG223" i="8"/>
  <c r="AF250" i="8"/>
  <c r="AF251" i="8" s="1"/>
  <c r="AF252" i="8" s="1"/>
  <c r="AG249" i="8"/>
  <c r="AN160" i="8"/>
  <c r="AN161" i="8" s="1"/>
  <c r="AG221" i="8"/>
  <c r="AG30" i="8"/>
  <c r="AG99" i="8"/>
  <c r="AF52" i="8"/>
  <c r="AF53" i="8" s="1"/>
  <c r="AA51" i="8"/>
  <c r="AA102" i="8"/>
  <c r="AG174" i="8"/>
  <c r="AG186" i="8"/>
  <c r="AG192" i="8"/>
  <c r="AG209" i="8"/>
  <c r="AG232" i="8"/>
  <c r="Y260" i="8"/>
  <c r="Y261" i="8" s="1"/>
  <c r="Y262" i="8" s="1"/>
  <c r="AG156" i="8"/>
  <c r="AG158" i="8" s="1"/>
  <c r="AJ157" i="8"/>
  <c r="AK157" i="8" s="1"/>
  <c r="AA98" i="8"/>
  <c r="AA132" i="8"/>
  <c r="AA197" i="8"/>
  <c r="AA223" i="8"/>
  <c r="AA235" i="8"/>
  <c r="AA241" i="8"/>
  <c r="AF95" i="8"/>
  <c r="AG95" i="8" s="1"/>
  <c r="AG97" i="8"/>
  <c r="AF100" i="8"/>
  <c r="AM100" i="8" s="1"/>
  <c r="AG102" i="8"/>
  <c r="AA108" i="8"/>
  <c r="AG108" i="8"/>
  <c r="AA112" i="8"/>
  <c r="AE112" i="8"/>
  <c r="AG112" i="8" s="1"/>
  <c r="AA125" i="8"/>
  <c r="AB139" i="8"/>
  <c r="AB140" i="8" s="1"/>
  <c r="AE138" i="8"/>
  <c r="AG168" i="8"/>
  <c r="AF188" i="8"/>
  <c r="AJ188" i="8" s="1"/>
  <c r="AF198" i="8"/>
  <c r="AJ198" i="8" s="1"/>
  <c r="AF207" i="8"/>
  <c r="AG207" i="8" s="1"/>
  <c r="AE208" i="8"/>
  <c r="AG208" i="8" s="1"/>
  <c r="AG215" i="8"/>
  <c r="AG231" i="8"/>
  <c r="AE235" i="8"/>
  <c r="AL235" i="8" s="1"/>
  <c r="AG236" i="8"/>
  <c r="AB257" i="8"/>
  <c r="AE256" i="8"/>
  <c r="AF61" i="8"/>
  <c r="AG61" i="8" s="1"/>
  <c r="AB92" i="8"/>
  <c r="AE71" i="8"/>
  <c r="AD121" i="8"/>
  <c r="AE121" i="8"/>
  <c r="AC139" i="8"/>
  <c r="AC140" i="8" s="1"/>
  <c r="AF138" i="8"/>
  <c r="AF139" i="8" s="1"/>
  <c r="AF140" i="8" s="1"/>
  <c r="AG146" i="8"/>
  <c r="AG149" i="8" s="1"/>
  <c r="AE149" i="8"/>
  <c r="AC154" i="8"/>
  <c r="AC162" i="8" s="1"/>
  <c r="AF153" i="8"/>
  <c r="AG167" i="8"/>
  <c r="AE171" i="8"/>
  <c r="AG173" i="8"/>
  <c r="AE176" i="8"/>
  <c r="AB179" i="8"/>
  <c r="AE178" i="8"/>
  <c r="AG185" i="8"/>
  <c r="AE187" i="8"/>
  <c r="AI187" i="8" s="1"/>
  <c r="AL193" i="8"/>
  <c r="AE193" i="8"/>
  <c r="AG193" i="8" s="1"/>
  <c r="AE199" i="8"/>
  <c r="AG196" i="8"/>
  <c r="AG205" i="8"/>
  <c r="AF222" i="8"/>
  <c r="AM222" i="8" s="1"/>
  <c r="AG248" i="8"/>
  <c r="AE250" i="8"/>
  <c r="AE251" i="8" s="1"/>
  <c r="AE252" i="8" s="1"/>
  <c r="AC257" i="8"/>
  <c r="AF256" i="8"/>
  <c r="AF257" i="8" s="1"/>
  <c r="AE158" i="8"/>
  <c r="AE162" i="8" s="1"/>
  <c r="AF31" i="8"/>
  <c r="AG31" i="8" s="1"/>
  <c r="AF11" i="8"/>
  <c r="AG11" i="8" s="1"/>
  <c r="AB46" i="8"/>
  <c r="AE45" i="8"/>
  <c r="AE46" i="8" s="1"/>
  <c r="AB36" i="8"/>
  <c r="AE35" i="8"/>
  <c r="AC46" i="8"/>
  <c r="AF45" i="8"/>
  <c r="AE59" i="8"/>
  <c r="AE63" i="8"/>
  <c r="AG63" i="8" s="1"/>
  <c r="AC92" i="8"/>
  <c r="AF71" i="8"/>
  <c r="AF92" i="8" s="1"/>
  <c r="AF98" i="8"/>
  <c r="AM98" i="8" s="1"/>
  <c r="AF103" i="8"/>
  <c r="AM103" i="8" s="1"/>
  <c r="AD124" i="8"/>
  <c r="AE124" i="8"/>
  <c r="AG124" i="8" s="1"/>
  <c r="AG142" i="8"/>
  <c r="AF171" i="8"/>
  <c r="AF180" i="8" s="1"/>
  <c r="AF176" i="8"/>
  <c r="AC179" i="8"/>
  <c r="AF178" i="8"/>
  <c r="AF179" i="8" s="1"/>
  <c r="AM187" i="8"/>
  <c r="AF187" i="8"/>
  <c r="AJ187" i="8" s="1"/>
  <c r="AF190" i="8"/>
  <c r="AG190" i="8" s="1"/>
  <c r="AG191" i="8"/>
  <c r="AF213" i="8"/>
  <c r="AA220" i="8"/>
  <c r="AG220" i="8"/>
  <c r="AE224" i="8"/>
  <c r="AE225" i="8" s="1"/>
  <c r="AG241" i="8"/>
  <c r="AE242" i="8"/>
  <c r="AE243" i="8" s="1"/>
  <c r="AB260" i="8"/>
  <c r="AE259" i="8"/>
  <c r="AK156" i="8"/>
  <c r="AF158" i="8"/>
  <c r="AE28" i="8"/>
  <c r="AE32" i="8"/>
  <c r="AG32" i="8" s="1"/>
  <c r="AB39" i="8"/>
  <c r="AE38" i="8"/>
  <c r="AF42" i="8"/>
  <c r="AF43" i="8" s="1"/>
  <c r="AG58" i="8"/>
  <c r="AG41" i="8"/>
  <c r="AE43" i="8"/>
  <c r="AG10" i="8"/>
  <c r="AE13" i="8"/>
  <c r="AE17" i="8" s="1"/>
  <c r="AE23" i="8" s="1"/>
  <c r="AG27" i="8"/>
  <c r="AG50" i="8"/>
  <c r="AE52" i="8"/>
  <c r="AE53" i="8" s="1"/>
  <c r="AF59" i="8"/>
  <c r="AM59" i="8" s="1"/>
  <c r="AG60" i="8"/>
  <c r="AG64" i="8"/>
  <c r="AG101" i="8"/>
  <c r="AG104" i="8"/>
  <c r="AF110" i="8"/>
  <c r="AG110" i="8" s="1"/>
  <c r="AA111" i="8"/>
  <c r="AE111" i="8"/>
  <c r="AG111" i="8" s="1"/>
  <c r="AA129" i="8"/>
  <c r="AA131" i="8"/>
  <c r="AF144" i="8"/>
  <c r="AE143" i="8"/>
  <c r="AG143" i="8" s="1"/>
  <c r="AG169" i="8"/>
  <c r="AG175" i="8"/>
  <c r="AE189" i="8"/>
  <c r="AG189" i="8" s="1"/>
  <c r="AA198" i="8"/>
  <c r="AA205" i="8"/>
  <c r="AF206" i="8"/>
  <c r="AA209" i="8"/>
  <c r="AF210" i="8"/>
  <c r="AG210" i="8" s="1"/>
  <c r="AG214" i="8"/>
  <c r="AG230" i="8"/>
  <c r="AF233" i="8"/>
  <c r="AF237" i="8" s="1"/>
  <c r="AF238" i="8" s="1"/>
  <c r="AE234" i="8"/>
  <c r="AG234" i="8" s="1"/>
  <c r="AC260" i="8"/>
  <c r="AF259" i="8"/>
  <c r="AF260" i="8" s="1"/>
  <c r="AM158" i="8"/>
  <c r="AM162" i="8" s="1"/>
  <c r="AA94" i="8"/>
  <c r="AA99" i="8"/>
  <c r="AA103" i="8"/>
  <c r="AA109" i="8"/>
  <c r="AA113" i="8"/>
  <c r="AA214" i="8"/>
  <c r="AA221" i="8"/>
  <c r="AA50" i="8"/>
  <c r="AA95" i="8"/>
  <c r="AA100" i="8"/>
  <c r="AA104" i="8"/>
  <c r="AA110" i="8"/>
  <c r="AD122" i="8"/>
  <c r="AA215" i="8"/>
  <c r="AA222" i="8"/>
  <c r="AA97" i="8"/>
  <c r="AD123" i="8"/>
  <c r="AD125" i="8"/>
  <c r="AA130" i="8"/>
  <c r="AA196" i="8"/>
  <c r="Z260" i="8"/>
  <c r="Z261" i="8" s="1"/>
  <c r="Z262" i="8" s="1"/>
  <c r="L243" i="8"/>
  <c r="L244" i="8" s="1"/>
  <c r="Z242" i="8"/>
  <c r="Z243" i="8" s="1"/>
  <c r="AA147" i="8"/>
  <c r="AA146" i="8"/>
  <c r="AA249" i="8"/>
  <c r="AA248" i="8"/>
  <c r="AA234" i="8"/>
  <c r="K243" i="8"/>
  <c r="K244" i="8" s="1"/>
  <c r="Y242" i="8"/>
  <c r="Y243" i="8" s="1"/>
  <c r="AA233" i="8"/>
  <c r="AA231" i="8"/>
  <c r="AA236" i="8"/>
  <c r="AA232" i="8"/>
  <c r="AA230" i="8"/>
  <c r="AA208" i="8"/>
  <c r="AA210" i="8"/>
  <c r="AA207" i="8"/>
  <c r="AA206" i="8"/>
  <c r="M139" i="8"/>
  <c r="M140" i="8" s="1"/>
  <c r="AA138" i="8"/>
  <c r="AA139" i="8" s="1"/>
  <c r="M154" i="8"/>
  <c r="M162" i="8" s="1"/>
  <c r="AA153" i="8"/>
  <c r="AA154" i="8" s="1"/>
  <c r="AA143" i="8"/>
  <c r="AA142" i="8"/>
  <c r="AA120" i="8"/>
  <c r="AA124" i="8"/>
  <c r="AA121" i="8"/>
  <c r="AA122" i="8"/>
  <c r="AA123" i="8"/>
  <c r="AA63" i="8"/>
  <c r="AA59" i="8"/>
  <c r="AA64" i="8"/>
  <c r="AA62" i="8"/>
  <c r="AA61" i="8"/>
  <c r="AA58" i="8"/>
  <c r="AA60" i="8"/>
  <c r="AA42" i="8"/>
  <c r="AA41" i="8"/>
  <c r="AA27" i="8"/>
  <c r="AA31" i="8"/>
  <c r="AA32" i="8"/>
  <c r="AA28" i="8"/>
  <c r="AA29" i="8"/>
  <c r="AA30" i="8"/>
  <c r="AA12" i="8"/>
  <c r="AA11" i="8"/>
  <c r="AA10" i="8"/>
  <c r="T260" i="8"/>
  <c r="AA260" i="8" s="1"/>
  <c r="AA259" i="8"/>
  <c r="T257" i="8"/>
  <c r="AA256" i="8"/>
  <c r="AA257" i="8" s="1"/>
  <c r="S251" i="8"/>
  <c r="S252" i="8" s="1"/>
  <c r="Z250" i="8"/>
  <c r="Z251" i="8" s="1"/>
  <c r="Z252" i="8" s="1"/>
  <c r="R251" i="8"/>
  <c r="R252" i="8" s="1"/>
  <c r="Y250" i="8"/>
  <c r="Y251" i="8" s="1"/>
  <c r="Y252" i="8" s="1"/>
  <c r="T179" i="8"/>
  <c r="AA178" i="8"/>
  <c r="AA179" i="8" s="1"/>
  <c r="T136" i="8"/>
  <c r="T140" i="8" s="1"/>
  <c r="AA135" i="8"/>
  <c r="AA136" i="8" s="1"/>
  <c r="T92" i="8"/>
  <c r="AA71" i="8"/>
  <c r="AA92" i="8" s="1"/>
  <c r="T39" i="8"/>
  <c r="AA38" i="8"/>
  <c r="AA39" i="8" s="1"/>
  <c r="T36" i="8"/>
  <c r="AA35" i="8"/>
  <c r="AA36" i="8" s="1"/>
  <c r="T46" i="8"/>
  <c r="AA45" i="8"/>
  <c r="AA46" i="8" s="1"/>
  <c r="C17" i="8"/>
  <c r="C23" i="8" s="1"/>
  <c r="J17" i="8"/>
  <c r="J23" i="8" s="1"/>
  <c r="H17" i="8"/>
  <c r="H23" i="8" s="1"/>
  <c r="G17" i="8"/>
  <c r="G23" i="8" s="1"/>
  <c r="Q17" i="8"/>
  <c r="Q23" i="8" s="1"/>
  <c r="V17" i="8"/>
  <c r="V23" i="8" s="1"/>
  <c r="U17" i="8"/>
  <c r="U23" i="8" s="1"/>
  <c r="S17" i="8"/>
  <c r="S23" i="8" s="1"/>
  <c r="R17" i="8"/>
  <c r="R23" i="8" s="1"/>
  <c r="O17" i="8"/>
  <c r="O23" i="8" s="1"/>
  <c r="N17" i="8"/>
  <c r="N23" i="8" s="1"/>
  <c r="L17" i="8"/>
  <c r="L23" i="8" s="1"/>
  <c r="K17" i="8"/>
  <c r="K23" i="8" s="1"/>
  <c r="AI189" i="8"/>
  <c r="AA158" i="8"/>
  <c r="AB43" i="8"/>
  <c r="AI65" i="8"/>
  <c r="AI66" i="8" s="1"/>
  <c r="AI67" i="8" s="1"/>
  <c r="Z199" i="8"/>
  <c r="H181" i="8"/>
  <c r="AB52" i="8"/>
  <c r="AB53" i="8" s="1"/>
  <c r="T65" i="8"/>
  <c r="T66" i="8" s="1"/>
  <c r="T67" i="8" s="1"/>
  <c r="AC133" i="8"/>
  <c r="AB176" i="8"/>
  <c r="I237" i="8"/>
  <c r="I238" i="8" s="1"/>
  <c r="W237" i="8"/>
  <c r="W238" i="8" s="1"/>
  <c r="AJ237" i="8"/>
  <c r="AJ238" i="8" s="1"/>
  <c r="M242" i="8"/>
  <c r="AB242" i="8"/>
  <c r="AB243" i="8" s="1"/>
  <c r="I250" i="8"/>
  <c r="I251" i="8" s="1"/>
  <c r="I252" i="8" s="1"/>
  <c r="W250" i="8"/>
  <c r="W251" i="8" s="1"/>
  <c r="W252" i="8" s="1"/>
  <c r="AL158" i="8"/>
  <c r="AL162" i="8" s="1"/>
  <c r="AC199" i="8"/>
  <c r="T237" i="8"/>
  <c r="T238" i="8" s="1"/>
  <c r="I242" i="8"/>
  <c r="I243" i="8" s="1"/>
  <c r="W242" i="8"/>
  <c r="W243" i="8" s="1"/>
  <c r="AD158" i="8"/>
  <c r="AC149" i="8"/>
  <c r="Y149" i="8"/>
  <c r="AC114" i="8"/>
  <c r="AC115" i="8" s="1"/>
  <c r="Z114" i="8"/>
  <c r="Z115" i="8" s="1"/>
  <c r="X250" i="8"/>
  <c r="X251" i="8" s="1"/>
  <c r="X252" i="8" s="1"/>
  <c r="AC13" i="8"/>
  <c r="P65" i="8"/>
  <c r="P66" i="8" s="1"/>
  <c r="P67" i="8" s="1"/>
  <c r="M114" i="8"/>
  <c r="M115" i="8" s="1"/>
  <c r="AB114" i="8"/>
  <c r="AB115" i="8" s="1"/>
  <c r="AB149" i="8"/>
  <c r="AI237" i="8"/>
  <c r="AI238" i="8" s="1"/>
  <c r="T250" i="8"/>
  <c r="AI250" i="8"/>
  <c r="AI251" i="8" s="1"/>
  <c r="AI252" i="8" s="1"/>
  <c r="Q244" i="8"/>
  <c r="Y224" i="8"/>
  <c r="Y225" i="8" s="1"/>
  <c r="P114" i="8"/>
  <c r="P115" i="8" s="1"/>
  <c r="X52" i="8"/>
  <c r="X53" i="8" s="1"/>
  <c r="Z13" i="8"/>
  <c r="Y144" i="8"/>
  <c r="Y176" i="8"/>
  <c r="AJ65" i="8"/>
  <c r="AJ66" i="8" s="1"/>
  <c r="AJ67" i="8" s="1"/>
  <c r="T114" i="8"/>
  <c r="T115" i="8" s="1"/>
  <c r="AI114" i="8"/>
  <c r="AI115" i="8" s="1"/>
  <c r="AC176" i="8"/>
  <c r="AB194" i="8"/>
  <c r="M237" i="8"/>
  <c r="M238" i="8" s="1"/>
  <c r="P242" i="8"/>
  <c r="P243" i="8" s="1"/>
  <c r="AC242" i="8"/>
  <c r="AC243" i="8" s="1"/>
  <c r="M250" i="8"/>
  <c r="M251" i="8" s="1"/>
  <c r="M252" i="8" s="1"/>
  <c r="AB250" i="8"/>
  <c r="AB251" i="8" s="1"/>
  <c r="AB252" i="8" s="1"/>
  <c r="N116" i="8"/>
  <c r="J244" i="8"/>
  <c r="Y199" i="8"/>
  <c r="Y237" i="8"/>
  <c r="Y238" i="8" s="1"/>
  <c r="AB33" i="8"/>
  <c r="I65" i="8"/>
  <c r="I66" i="8" s="1"/>
  <c r="I67" i="8" s="1"/>
  <c r="W65" i="8"/>
  <c r="W66" i="8" s="1"/>
  <c r="W67" i="8" s="1"/>
  <c r="AB13" i="8"/>
  <c r="M65" i="8"/>
  <c r="M66" i="8" s="1"/>
  <c r="M67" i="8" s="1"/>
  <c r="I114" i="8"/>
  <c r="I115" i="8" s="1"/>
  <c r="W114" i="8"/>
  <c r="W115" i="8" s="1"/>
  <c r="AB144" i="8"/>
  <c r="AB199" i="8"/>
  <c r="AC224" i="8"/>
  <c r="AC225" i="8" s="1"/>
  <c r="P237" i="8"/>
  <c r="P238" i="8" s="1"/>
  <c r="T242" i="8"/>
  <c r="T243" i="8" s="1"/>
  <c r="P250" i="8"/>
  <c r="P251" i="8" s="1"/>
  <c r="P252" i="8" s="1"/>
  <c r="AC250" i="8"/>
  <c r="AC251" i="8" s="1"/>
  <c r="AC252" i="8" s="1"/>
  <c r="L261" i="8"/>
  <c r="L262" i="8" s="1"/>
  <c r="X199" i="8"/>
  <c r="Y52" i="8"/>
  <c r="Y53" i="8" s="1"/>
  <c r="Z133" i="8"/>
  <c r="Z144" i="8"/>
  <c r="Z176" i="8"/>
  <c r="X242" i="8"/>
  <c r="X243" i="8" s="1"/>
  <c r="C244" i="8"/>
  <c r="X237" i="8"/>
  <c r="X238" i="8" s="1"/>
  <c r="Q226" i="8"/>
  <c r="X224" i="8"/>
  <c r="X225" i="8" s="1"/>
  <c r="X211" i="8"/>
  <c r="X194" i="8"/>
  <c r="X176" i="8"/>
  <c r="X144" i="8"/>
  <c r="X133" i="8"/>
  <c r="X126" i="8"/>
  <c r="X114" i="8"/>
  <c r="X115" i="8" s="1"/>
  <c r="Q116" i="8"/>
  <c r="J116" i="8"/>
  <c r="X65" i="8"/>
  <c r="X66" i="8" s="1"/>
  <c r="X67" i="8" s="1"/>
  <c r="X43" i="8"/>
  <c r="C47" i="8"/>
  <c r="C54" i="8" s="1"/>
  <c r="Q47" i="8"/>
  <c r="J47" i="8"/>
  <c r="J54" i="8" s="1"/>
  <c r="X33" i="8"/>
  <c r="X13" i="8"/>
  <c r="AB171" i="8"/>
  <c r="AB180" i="8" s="1"/>
  <c r="Z171" i="8"/>
  <c r="Z180" i="8" s="1"/>
  <c r="X171" i="8"/>
  <c r="X180" i="8" s="1"/>
  <c r="Z149" i="8"/>
  <c r="X149" i="8"/>
  <c r="AJ250" i="8"/>
  <c r="AJ251" i="8" s="1"/>
  <c r="AJ252" i="8" s="1"/>
  <c r="AI242" i="8"/>
  <c r="AI243" i="8" s="1"/>
  <c r="AJ242" i="8"/>
  <c r="AJ243" i="8" s="1"/>
  <c r="V244" i="8"/>
  <c r="U244" i="8"/>
  <c r="R244" i="8"/>
  <c r="S244" i="8"/>
  <c r="AB237" i="8"/>
  <c r="AB238" i="8" s="1"/>
  <c r="N244" i="8"/>
  <c r="O244" i="8"/>
  <c r="AC237" i="8"/>
  <c r="AC238" i="8" s="1"/>
  <c r="Z237" i="8"/>
  <c r="Z238" i="8" s="1"/>
  <c r="G244" i="8"/>
  <c r="H244" i="8"/>
  <c r="AB224" i="8"/>
  <c r="AB225" i="8" s="1"/>
  <c r="Z224" i="8"/>
  <c r="Z225" i="8" s="1"/>
  <c r="AB211" i="8"/>
  <c r="Z211" i="8"/>
  <c r="Z217" i="8" s="1"/>
  <c r="Y211" i="8"/>
  <c r="Y217" i="8" s="1"/>
  <c r="Y194" i="8"/>
  <c r="Z194" i="8"/>
  <c r="Y171" i="8"/>
  <c r="Y180" i="8" s="1"/>
  <c r="Y140" i="8"/>
  <c r="Z140" i="8"/>
  <c r="Y133" i="8"/>
  <c r="AB126" i="8"/>
  <c r="AB150" i="8" s="1"/>
  <c r="Y126" i="8"/>
  <c r="Z126" i="8"/>
  <c r="AJ114" i="8"/>
  <c r="AJ115" i="8" s="1"/>
  <c r="Y114" i="8"/>
  <c r="Y115" i="8" s="1"/>
  <c r="V116" i="8"/>
  <c r="U116" i="8"/>
  <c r="R116" i="8"/>
  <c r="S116" i="8"/>
  <c r="O116" i="8"/>
  <c r="L116" i="8"/>
  <c r="K116" i="8"/>
  <c r="G116" i="8"/>
  <c r="H116" i="8"/>
  <c r="Y65" i="8"/>
  <c r="Y66" i="8" s="1"/>
  <c r="Y67" i="8" s="1"/>
  <c r="AC65" i="8"/>
  <c r="AC66" i="8" s="1"/>
  <c r="AC67" i="8" s="1"/>
  <c r="AB65" i="8"/>
  <c r="AB66" i="8" s="1"/>
  <c r="AB67" i="8" s="1"/>
  <c r="Z65" i="8"/>
  <c r="Z66" i="8" s="1"/>
  <c r="Z67" i="8" s="1"/>
  <c r="Z52" i="8"/>
  <c r="Z53" i="8" s="1"/>
  <c r="M46" i="8"/>
  <c r="Z43" i="8"/>
  <c r="Y43" i="8"/>
  <c r="S47" i="8"/>
  <c r="O47" i="8"/>
  <c r="L47" i="8"/>
  <c r="H47" i="8"/>
  <c r="K47" i="8"/>
  <c r="G47" i="8"/>
  <c r="U47" i="8"/>
  <c r="V47" i="8"/>
  <c r="R47" i="8"/>
  <c r="N47" i="8"/>
  <c r="Y33" i="8"/>
  <c r="Z33" i="8"/>
  <c r="X261" i="8"/>
  <c r="X262" i="8" s="1"/>
  <c r="X140" i="8"/>
  <c r="L200" i="8"/>
  <c r="L201" i="8" s="1"/>
  <c r="AK208" i="8"/>
  <c r="Q181" i="8"/>
  <c r="AD234" i="8"/>
  <c r="I261" i="8"/>
  <c r="I262" i="8" s="1"/>
  <c r="AJ261" i="8"/>
  <c r="AJ262" i="8" s="1"/>
  <c r="U140" i="8"/>
  <c r="U150" i="8" s="1"/>
  <c r="AD111" i="8"/>
  <c r="H140" i="8"/>
  <c r="H150" i="8" s="1"/>
  <c r="H200" i="8"/>
  <c r="H201" i="8" s="1"/>
  <c r="AJ43" i="8"/>
  <c r="I52" i="8"/>
  <c r="I53" i="8" s="1"/>
  <c r="W52" i="8"/>
  <c r="W53" i="8" s="1"/>
  <c r="AJ52" i="8"/>
  <c r="AJ53" i="8" s="1"/>
  <c r="AD129" i="8"/>
  <c r="AK190" i="8"/>
  <c r="P199" i="8"/>
  <c r="P13" i="8"/>
  <c r="P33" i="8"/>
  <c r="AK30" i="8"/>
  <c r="AK103" i="8"/>
  <c r="AD104" i="8"/>
  <c r="I126" i="8"/>
  <c r="W126" i="8"/>
  <c r="I140" i="8"/>
  <c r="AJ140" i="8"/>
  <c r="M149" i="8"/>
  <c r="T176" i="8"/>
  <c r="AI176" i="8"/>
  <c r="AD214" i="8"/>
  <c r="Q140" i="8"/>
  <c r="Q150" i="8" s="1"/>
  <c r="AK124" i="8"/>
  <c r="P133" i="8"/>
  <c r="T144" i="8"/>
  <c r="P149" i="8"/>
  <c r="AD60" i="8"/>
  <c r="AK63" i="8"/>
  <c r="T13" i="8"/>
  <c r="AL13" i="8"/>
  <c r="AD11" i="8"/>
  <c r="M43" i="8"/>
  <c r="AK42" i="8"/>
  <c r="M52" i="8"/>
  <c r="M53" i="8" s="1"/>
  <c r="AK51" i="8"/>
  <c r="AK64" i="8"/>
  <c r="AK95" i="8"/>
  <c r="AD120" i="8"/>
  <c r="P140" i="8"/>
  <c r="AI140" i="8"/>
  <c r="I144" i="8"/>
  <c r="W144" i="8"/>
  <c r="AJ144" i="8"/>
  <c r="T171" i="8"/>
  <c r="AI171" i="8"/>
  <c r="AD191" i="8"/>
  <c r="AL199" i="8"/>
  <c r="T211" i="8"/>
  <c r="T217" i="8" s="1"/>
  <c r="AK215" i="8"/>
  <c r="M224" i="8"/>
  <c r="M225" i="8" s="1"/>
  <c r="M261" i="8"/>
  <c r="M262" i="8" s="1"/>
  <c r="C261" i="8"/>
  <c r="C262" i="8" s="1"/>
  <c r="AM248" i="8"/>
  <c r="U200" i="8"/>
  <c r="U201" i="8" s="1"/>
  <c r="H261" i="8"/>
  <c r="H262" i="8" s="1"/>
  <c r="U261" i="8"/>
  <c r="U262" i="8" s="1"/>
  <c r="U181" i="8"/>
  <c r="AK132" i="8"/>
  <c r="T224" i="8"/>
  <c r="T225" i="8" s="1"/>
  <c r="AI224" i="8"/>
  <c r="AI225" i="8" s="1"/>
  <c r="L140" i="8"/>
  <c r="L150" i="8" s="1"/>
  <c r="Q200" i="8"/>
  <c r="Q201" i="8" s="1"/>
  <c r="Q261" i="8"/>
  <c r="Q262" i="8" s="1"/>
  <c r="P43" i="8"/>
  <c r="AD71" i="8"/>
  <c r="AD92" i="8" s="1"/>
  <c r="I133" i="8"/>
  <c r="W133" i="8"/>
  <c r="AK169" i="8"/>
  <c r="T194" i="8"/>
  <c r="AN188" i="8"/>
  <c r="I199" i="8"/>
  <c r="W199" i="8"/>
  <c r="L181" i="8"/>
  <c r="AD31" i="8"/>
  <c r="AM32" i="8"/>
  <c r="AI10" i="8"/>
  <c r="AJ12" i="8"/>
  <c r="AK27" i="8"/>
  <c r="AI33" i="8"/>
  <c r="AM29" i="8"/>
  <c r="AC36" i="8"/>
  <c r="AC39" i="8"/>
  <c r="AM50" i="8"/>
  <c r="AC52" i="8"/>
  <c r="AC53" i="8" s="1"/>
  <c r="AM58" i="8"/>
  <c r="AD95" i="8"/>
  <c r="AL95" i="8"/>
  <c r="AM97" i="8"/>
  <c r="AM102" i="8"/>
  <c r="AM109" i="8"/>
  <c r="AM113" i="8"/>
  <c r="AL120" i="8"/>
  <c r="AK120" i="8"/>
  <c r="AJ123" i="8"/>
  <c r="AI129" i="8"/>
  <c r="AJ130" i="8"/>
  <c r="AM132" i="8"/>
  <c r="AM169" i="8"/>
  <c r="AD189" i="8"/>
  <c r="AJ189" i="8"/>
  <c r="AL191" i="8"/>
  <c r="AD192" i="8"/>
  <c r="AM192" i="8"/>
  <c r="AJ197" i="8"/>
  <c r="AL214" i="8"/>
  <c r="AM215" i="8"/>
  <c r="AL230" i="8"/>
  <c r="I33" i="8"/>
  <c r="W33" i="8"/>
  <c r="T52" i="8"/>
  <c r="T53" i="8" s="1"/>
  <c r="I13" i="8"/>
  <c r="W13" i="8"/>
  <c r="AM13" i="8"/>
  <c r="T33" i="8"/>
  <c r="AD32" i="8"/>
  <c r="T43" i="8"/>
  <c r="AI43" i="8"/>
  <c r="P52" i="8"/>
  <c r="P53" i="8" s="1"/>
  <c r="AK60" i="8"/>
  <c r="AD63" i="8"/>
  <c r="AD64" i="8"/>
  <c r="AK99" i="8"/>
  <c r="AK110" i="8"/>
  <c r="AK111" i="8"/>
  <c r="M126" i="8"/>
  <c r="M150" i="8" s="1"/>
  <c r="M133" i="8"/>
  <c r="W140" i="8"/>
  <c r="M144" i="8"/>
  <c r="T149" i="8"/>
  <c r="I171" i="8"/>
  <c r="W171" i="8"/>
  <c r="W180" i="8" s="1"/>
  <c r="AJ171" i="8"/>
  <c r="AK170" i="8"/>
  <c r="I176" i="8"/>
  <c r="W176" i="8"/>
  <c r="AJ176" i="8"/>
  <c r="I194" i="8"/>
  <c r="W194" i="8"/>
  <c r="M199" i="8"/>
  <c r="AM199" i="8"/>
  <c r="I211" i="8"/>
  <c r="W211" i="8"/>
  <c r="W217" i="8" s="1"/>
  <c r="AJ211" i="8"/>
  <c r="I224" i="8"/>
  <c r="I225" i="8" s="1"/>
  <c r="W224" i="8"/>
  <c r="W225" i="8" s="1"/>
  <c r="AJ224" i="8"/>
  <c r="AJ225" i="8" s="1"/>
  <c r="AM63" i="8"/>
  <c r="AJ122" i="8"/>
  <c r="AM124" i="8"/>
  <c r="AN129" i="8"/>
  <c r="AM170" i="8"/>
  <c r="AL175" i="8"/>
  <c r="AJ186" i="8"/>
  <c r="AI188" i="8"/>
  <c r="AL192" i="8"/>
  <c r="AK205" i="8"/>
  <c r="AI211" i="8"/>
  <c r="AI217" i="8" s="1"/>
  <c r="AD208" i="8"/>
  <c r="AM208" i="8"/>
  <c r="AL215" i="8"/>
  <c r="AK248" i="8"/>
  <c r="AC33" i="8"/>
  <c r="AM27" i="8"/>
  <c r="AC43" i="8"/>
  <c r="AL100" i="8"/>
  <c r="AM30" i="8"/>
  <c r="AM51" i="8"/>
  <c r="AM99" i="8"/>
  <c r="AM101" i="8"/>
  <c r="AM125" i="8"/>
  <c r="AJ131" i="8"/>
  <c r="AC171" i="8"/>
  <c r="AM167" i="8"/>
  <c r="AC194" i="8"/>
  <c r="AC211" i="8"/>
  <c r="AM205" i="8"/>
  <c r="AD207" i="8"/>
  <c r="AL207" i="8"/>
  <c r="AM209" i="8"/>
  <c r="AL231" i="8"/>
  <c r="AM234" i="8"/>
  <c r="AD235" i="8"/>
  <c r="AM235" i="8"/>
  <c r="M33" i="8"/>
  <c r="AD61" i="8"/>
  <c r="T126" i="8"/>
  <c r="AN121" i="8"/>
  <c r="T133" i="8"/>
  <c r="C140" i="8"/>
  <c r="C150" i="8" s="1"/>
  <c r="AI144" i="8"/>
  <c r="AK143" i="8"/>
  <c r="P171" i="8"/>
  <c r="P176" i="8"/>
  <c r="AK174" i="8"/>
  <c r="P194" i="8"/>
  <c r="T199" i="8"/>
  <c r="P211" i="8"/>
  <c r="AK210" i="8"/>
  <c r="P224" i="8"/>
  <c r="P225" i="8" s="1"/>
  <c r="AK223" i="8"/>
  <c r="AI12" i="8"/>
  <c r="AM64" i="8"/>
  <c r="AM62" i="8"/>
  <c r="AM104" i="8"/>
  <c r="AM111" i="8"/>
  <c r="AM112" i="8"/>
  <c r="AC126" i="8"/>
  <c r="AC150" i="8" s="1"/>
  <c r="AJ121" i="8"/>
  <c r="AC144" i="8"/>
  <c r="AM168" i="8"/>
  <c r="AM174" i="8"/>
  <c r="AI185" i="8"/>
  <c r="AM191" i="8"/>
  <c r="AM214" i="8"/>
  <c r="AM221" i="8"/>
  <c r="AM223" i="8"/>
  <c r="M13" i="8"/>
  <c r="AJ33" i="8"/>
  <c r="AD35" i="8"/>
  <c r="AD36" i="8" s="1"/>
  <c r="I43" i="8"/>
  <c r="W43" i="8"/>
  <c r="AI52" i="8"/>
  <c r="AI53" i="8" s="1"/>
  <c r="AD97" i="8"/>
  <c r="P126" i="8"/>
  <c r="P144" i="8"/>
  <c r="I149" i="8"/>
  <c r="W149" i="8"/>
  <c r="M171" i="8"/>
  <c r="M176" i="8"/>
  <c r="M194" i="8"/>
  <c r="AD188" i="8"/>
  <c r="M211" i="8"/>
  <c r="M217" i="8" s="1"/>
  <c r="AK233" i="8"/>
  <c r="AD249" i="8"/>
  <c r="P261" i="8"/>
  <c r="P262" i="8" s="1"/>
  <c r="AL249" i="8"/>
  <c r="AK256" i="8"/>
  <c r="AK257" i="8" s="1"/>
  <c r="AI257" i="8"/>
  <c r="AI261" i="8" s="1"/>
  <c r="AI262" i="8" s="1"/>
  <c r="W261" i="8"/>
  <c r="W262" i="8" s="1"/>
  <c r="AM236" i="8"/>
  <c r="AM232" i="8"/>
  <c r="S140" i="8"/>
  <c r="S150" i="8" s="1"/>
  <c r="O140" i="8"/>
  <c r="O150" i="8" s="1"/>
  <c r="K140" i="8"/>
  <c r="G140" i="8"/>
  <c r="G150" i="8" s="1"/>
  <c r="S181" i="8"/>
  <c r="O181" i="8"/>
  <c r="K181" i="8"/>
  <c r="G181" i="8"/>
  <c r="V200" i="8"/>
  <c r="V201" i="8" s="1"/>
  <c r="R200" i="8"/>
  <c r="R201" i="8" s="1"/>
  <c r="N200" i="8"/>
  <c r="N201" i="8" s="1"/>
  <c r="J200" i="8"/>
  <c r="J201" i="8" s="1"/>
  <c r="V261" i="8"/>
  <c r="V262" i="8" s="1"/>
  <c r="R261" i="8"/>
  <c r="R262" i="8" s="1"/>
  <c r="N261" i="8"/>
  <c r="N262" i="8" s="1"/>
  <c r="J261" i="8"/>
  <c r="J262" i="8" s="1"/>
  <c r="V140" i="8"/>
  <c r="V150" i="8" s="1"/>
  <c r="R140" i="8"/>
  <c r="R150" i="8" s="1"/>
  <c r="N140" i="8"/>
  <c r="N150" i="8" s="1"/>
  <c r="J140" i="8"/>
  <c r="J150" i="8" s="1"/>
  <c r="AH181" i="8"/>
  <c r="V181" i="8"/>
  <c r="R181" i="8"/>
  <c r="N181" i="8"/>
  <c r="J181" i="8"/>
  <c r="S200" i="8"/>
  <c r="S201" i="8" s="1"/>
  <c r="O200" i="8"/>
  <c r="O201" i="8" s="1"/>
  <c r="K200" i="8"/>
  <c r="K201" i="8" s="1"/>
  <c r="G200" i="8"/>
  <c r="G201" i="8" s="1"/>
  <c r="S261" i="8"/>
  <c r="S262" i="8" s="1"/>
  <c r="O261" i="8"/>
  <c r="O262" i="8" s="1"/>
  <c r="K261" i="8"/>
  <c r="K262" i="8" s="1"/>
  <c r="G261" i="8"/>
  <c r="G262" i="8" s="1"/>
  <c r="AK191" i="8"/>
  <c r="AK231" i="8"/>
  <c r="AN12" i="8"/>
  <c r="AK31" i="8"/>
  <c r="AK98" i="8"/>
  <c r="AK221" i="8"/>
  <c r="AN11" i="8"/>
  <c r="AN123" i="8"/>
  <c r="AK125" i="8"/>
  <c r="AK135" i="8"/>
  <c r="AK136" i="8" s="1"/>
  <c r="AK234" i="8"/>
  <c r="AK236" i="8"/>
  <c r="AK142" i="8"/>
  <c r="AN146" i="8"/>
  <c r="AK222" i="8"/>
  <c r="AI146" i="8"/>
  <c r="AL61" i="8"/>
  <c r="AD12" i="8"/>
  <c r="AD27" i="8"/>
  <c r="AK35" i="8"/>
  <c r="AK36" i="8" s="1"/>
  <c r="AD50" i="8"/>
  <c r="AD28" i="8"/>
  <c r="AK29" i="8"/>
  <c r="AK38" i="8"/>
  <c r="AK39" i="8" s="1"/>
  <c r="AD59" i="8"/>
  <c r="AK100" i="8"/>
  <c r="AK112" i="8"/>
  <c r="AN130" i="8"/>
  <c r="C176" i="8"/>
  <c r="AK175" i="8"/>
  <c r="AK206" i="8"/>
  <c r="AK94" i="8"/>
  <c r="AD108" i="8"/>
  <c r="AD146" i="8"/>
  <c r="AJ146" i="8"/>
  <c r="AD222" i="8"/>
  <c r="AL222" i="8"/>
  <c r="AI123" i="8"/>
  <c r="AD230" i="8"/>
  <c r="AD131" i="8"/>
  <c r="AD147" i="8"/>
  <c r="C171" i="8"/>
  <c r="AK213" i="8"/>
  <c r="AK41" i="8"/>
  <c r="AK97" i="8"/>
  <c r="AD100" i="8"/>
  <c r="AK102" i="8"/>
  <c r="AK104" i="8"/>
  <c r="AD112" i="8"/>
  <c r="AN131" i="8"/>
  <c r="AM143" i="8"/>
  <c r="AK168" i="8"/>
  <c r="AN186" i="8"/>
  <c r="AK192" i="8"/>
  <c r="C200" i="8"/>
  <c r="C201" i="8" s="1"/>
  <c r="AN197" i="8"/>
  <c r="AK209" i="8"/>
  <c r="AK214" i="8"/>
  <c r="AK28" i="8"/>
  <c r="AK32" i="8"/>
  <c r="AK59" i="8"/>
  <c r="AK62" i="8"/>
  <c r="C116" i="8"/>
  <c r="AK109" i="8"/>
  <c r="AK113" i="8"/>
  <c r="AN122" i="8"/>
  <c r="AD175" i="8"/>
  <c r="AN185" i="8"/>
  <c r="AD196" i="8"/>
  <c r="AN198" i="8"/>
  <c r="AD231" i="8"/>
  <c r="AK232" i="8"/>
  <c r="AK235" i="8"/>
  <c r="AK241" i="8"/>
  <c r="AK249" i="8"/>
  <c r="AL30" i="8"/>
  <c r="AL29" i="8"/>
  <c r="AL42" i="8"/>
  <c r="AL51" i="8"/>
  <c r="AL98" i="8"/>
  <c r="AL101" i="8"/>
  <c r="AD10" i="8"/>
  <c r="AN10" i="8"/>
  <c r="AM28" i="8"/>
  <c r="AD29" i="8"/>
  <c r="AD41" i="8"/>
  <c r="AD45" i="8"/>
  <c r="AD46" i="8" s="1"/>
  <c r="AK58" i="8"/>
  <c r="AM60" i="8"/>
  <c r="AK61" i="8"/>
  <c r="AK71" i="8"/>
  <c r="AK92" i="8" s="1"/>
  <c r="AD101" i="8"/>
  <c r="AD58" i="8"/>
  <c r="AL60" i="8"/>
  <c r="AD62" i="8"/>
  <c r="AL64" i="8"/>
  <c r="AD102" i="8"/>
  <c r="AD103" i="8"/>
  <c r="AL110" i="8"/>
  <c r="AI130" i="8"/>
  <c r="AL148" i="8"/>
  <c r="AD94" i="8"/>
  <c r="AL97" i="8"/>
  <c r="AD99" i="8"/>
  <c r="AL104" i="8"/>
  <c r="AL109" i="8"/>
  <c r="AL113" i="8"/>
  <c r="AI122" i="8"/>
  <c r="AL132" i="8"/>
  <c r="AL125" i="8"/>
  <c r="AD30" i="8"/>
  <c r="AD38" i="8"/>
  <c r="AD39" i="8" s="1"/>
  <c r="AD42" i="8"/>
  <c r="AK45" i="8"/>
  <c r="AK46" i="8" s="1"/>
  <c r="AK50" i="8"/>
  <c r="AD51" i="8"/>
  <c r="AD98" i="8"/>
  <c r="AK101" i="8"/>
  <c r="AL209" i="8"/>
  <c r="AK108" i="8"/>
  <c r="AD109" i="8"/>
  <c r="AD113" i="8"/>
  <c r="AD130" i="8"/>
  <c r="AD132" i="8"/>
  <c r="AD138" i="8"/>
  <c r="AD139" i="8" s="1"/>
  <c r="AK167" i="8"/>
  <c r="AL187" i="8"/>
  <c r="AL190" i="8"/>
  <c r="AL206" i="8"/>
  <c r="AL168" i="8"/>
  <c r="AD169" i="8"/>
  <c r="AL170" i="8"/>
  <c r="AI186" i="8"/>
  <c r="AI198" i="8"/>
  <c r="AI131" i="8"/>
  <c r="AD143" i="8"/>
  <c r="AD167" i="8"/>
  <c r="AD168" i="8"/>
  <c r="AD170" i="8"/>
  <c r="AL174" i="8"/>
  <c r="AL210" i="8"/>
  <c r="AD110" i="8"/>
  <c r="AD135" i="8"/>
  <c r="AD136" i="8" s="1"/>
  <c r="AK138" i="8"/>
  <c r="AK139" i="8" s="1"/>
  <c r="AD142" i="8"/>
  <c r="AD153" i="8"/>
  <c r="AD154" i="8" s="1"/>
  <c r="AN153" i="8"/>
  <c r="AN154" i="8" s="1"/>
  <c r="AK220" i="8"/>
  <c r="AK173" i="8"/>
  <c r="AM175" i="8"/>
  <c r="AD186" i="8"/>
  <c r="AD193" i="8"/>
  <c r="AD197" i="8"/>
  <c r="AD205" i="8"/>
  <c r="AD209" i="8"/>
  <c r="AD215" i="8"/>
  <c r="AL223" i="8"/>
  <c r="AD173" i="8"/>
  <c r="AN196" i="8"/>
  <c r="AK207" i="8"/>
  <c r="AL236" i="8"/>
  <c r="AD221" i="8"/>
  <c r="AL233" i="8"/>
  <c r="AD174" i="8"/>
  <c r="AD178" i="8"/>
  <c r="AD179" i="8" s="1"/>
  <c r="AN178" i="8"/>
  <c r="AN179" i="8" s="1"/>
  <c r="AD185" i="8"/>
  <c r="AD187" i="8"/>
  <c r="AD190" i="8"/>
  <c r="AD198" i="8"/>
  <c r="AD206" i="8"/>
  <c r="AD210" i="8"/>
  <c r="AD213" i="8"/>
  <c r="AD232" i="8"/>
  <c r="AD236" i="8"/>
  <c r="AD259" i="8"/>
  <c r="AD260" i="8" s="1"/>
  <c r="AD220" i="8"/>
  <c r="AD223" i="8"/>
  <c r="AK230" i="8"/>
  <c r="AD233" i="8"/>
  <c r="AD241" i="8"/>
  <c r="AD248" i="8"/>
  <c r="AD256" i="8"/>
  <c r="AD257" i="8" s="1"/>
  <c r="AK259" i="8"/>
  <c r="AK260" i="8" s="1"/>
  <c r="I180" i="8" l="1"/>
  <c r="C180" i="8"/>
  <c r="M180" i="8"/>
  <c r="P180" i="8"/>
  <c r="P181" i="8" s="1"/>
  <c r="AC180" i="8"/>
  <c r="T180" i="8"/>
  <c r="W150" i="8"/>
  <c r="X150" i="8"/>
  <c r="T150" i="8"/>
  <c r="I150" i="8"/>
  <c r="I163" i="8" s="1"/>
  <c r="Z150" i="8"/>
  <c r="X217" i="8"/>
  <c r="Y150" i="8"/>
  <c r="P150" i="8"/>
  <c r="AF150" i="8"/>
  <c r="I217" i="8"/>
  <c r="T106" i="8"/>
  <c r="AB217" i="8"/>
  <c r="AC217" i="8"/>
  <c r="AJ217" i="8"/>
  <c r="AJ226" i="8" s="1"/>
  <c r="U54" i="8"/>
  <c r="P217" i="8"/>
  <c r="AL213" i="8"/>
  <c r="AL216" i="8" s="1"/>
  <c r="AA216" i="8"/>
  <c r="AG213" i="8"/>
  <c r="AG216" i="8" s="1"/>
  <c r="AF216" i="8"/>
  <c r="AD216" i="8"/>
  <c r="AK216" i="8"/>
  <c r="AG94" i="8"/>
  <c r="J226" i="8"/>
  <c r="AC106" i="8"/>
  <c r="AC116" i="8" s="1"/>
  <c r="AK105" i="8"/>
  <c r="AK106" i="8" s="1"/>
  <c r="AF105" i="8"/>
  <c r="AF106" i="8" s="1"/>
  <c r="AD105" i="8"/>
  <c r="AD106" i="8" s="1"/>
  <c r="AA105" i="8"/>
  <c r="AA106" i="8" s="1"/>
  <c r="AB106" i="8"/>
  <c r="AB116" i="8" s="1"/>
  <c r="AN187" i="8"/>
  <c r="AD162" i="8"/>
  <c r="AA162" i="8"/>
  <c r="AB261" i="8"/>
  <c r="AB262" i="8" s="1"/>
  <c r="AC261" i="8"/>
  <c r="AC262" i="8" s="1"/>
  <c r="AE65" i="8"/>
  <c r="AE66" i="8" s="1"/>
  <c r="AE67" i="8" s="1"/>
  <c r="AL124" i="8"/>
  <c r="AN124" i="8" s="1"/>
  <c r="AG100" i="8"/>
  <c r="AG250" i="8"/>
  <c r="AG251" i="8" s="1"/>
  <c r="AG252" i="8" s="1"/>
  <c r="AG52" i="8"/>
  <c r="AG53" i="8" s="1"/>
  <c r="AG235" i="8"/>
  <c r="AF211" i="8"/>
  <c r="L226" i="8"/>
  <c r="AL189" i="8"/>
  <c r="AL194" i="8" s="1"/>
  <c r="AL200" i="8" s="1"/>
  <c r="AL201" i="8" s="1"/>
  <c r="AL234" i="8"/>
  <c r="AN234" i="8" s="1"/>
  <c r="T261" i="8"/>
  <c r="T262" i="8" s="1"/>
  <c r="AN158" i="8"/>
  <c r="AN162" i="8" s="1"/>
  <c r="AE211" i="8"/>
  <c r="AE217" i="8" s="1"/>
  <c r="AL111" i="8"/>
  <c r="AN111" i="8" s="1"/>
  <c r="C163" i="8"/>
  <c r="AN98" i="8"/>
  <c r="AI158" i="8"/>
  <c r="AI193" i="8"/>
  <c r="AI194" i="8" s="1"/>
  <c r="L54" i="8"/>
  <c r="AF242" i="8"/>
  <c r="AF243" i="8" s="1"/>
  <c r="AF244" i="8" s="1"/>
  <c r="AM210" i="8"/>
  <c r="AN210" i="8" s="1"/>
  <c r="AN235" i="8"/>
  <c r="AK188" i="8"/>
  <c r="AG188" i="8"/>
  <c r="AK187" i="8"/>
  <c r="AG176" i="8"/>
  <c r="AG198" i="8"/>
  <c r="AG199" i="8" s="1"/>
  <c r="AG42" i="8"/>
  <c r="AG43" i="8" s="1"/>
  <c r="AF65" i="8"/>
  <c r="AF66" i="8" s="1"/>
  <c r="AF67" i="8" s="1"/>
  <c r="AF13" i="8"/>
  <c r="AF17" i="8" s="1"/>
  <c r="AF23" i="8" s="1"/>
  <c r="AF224" i="8"/>
  <c r="AF225" i="8" s="1"/>
  <c r="AF33" i="8"/>
  <c r="AM207" i="8"/>
  <c r="AN207" i="8" s="1"/>
  <c r="AM95" i="8"/>
  <c r="AN95" i="8" s="1"/>
  <c r="AN100" i="8"/>
  <c r="AM206" i="8"/>
  <c r="AN206" i="8" s="1"/>
  <c r="AL143" i="8"/>
  <c r="AN143" i="8" s="1"/>
  <c r="AM110" i="8"/>
  <c r="AN110" i="8" s="1"/>
  <c r="AM42" i="8"/>
  <c r="AN42" i="8" s="1"/>
  <c r="AL32" i="8"/>
  <c r="AN32" i="8" s="1"/>
  <c r="AM213" i="8"/>
  <c r="AF194" i="8"/>
  <c r="AL59" i="8"/>
  <c r="AN59" i="8" s="1"/>
  <c r="AJ11" i="8"/>
  <c r="AG13" i="8"/>
  <c r="AG17" i="8" s="1"/>
  <c r="AG23" i="8" s="1"/>
  <c r="AF199" i="8"/>
  <c r="AE260" i="8"/>
  <c r="AG259" i="8"/>
  <c r="AG260" i="8" s="1"/>
  <c r="AG233" i="8"/>
  <c r="AG35" i="8"/>
  <c r="AG36" i="8" s="1"/>
  <c r="AE36" i="8"/>
  <c r="AG187" i="8"/>
  <c r="AG178" i="8"/>
  <c r="AG179" i="8" s="1"/>
  <c r="AE179" i="8"/>
  <c r="AE180" i="8" s="1"/>
  <c r="AF154" i="8"/>
  <c r="AF162" i="8" s="1"/>
  <c r="AG153" i="8"/>
  <c r="AG154" i="8" s="1"/>
  <c r="AG162" i="8" s="1"/>
  <c r="AF114" i="8"/>
  <c r="AF115" i="8" s="1"/>
  <c r="AE92" i="8"/>
  <c r="AE106" i="8" s="1"/>
  <c r="AG71" i="8"/>
  <c r="AG92" i="8" s="1"/>
  <c r="AE114" i="8"/>
  <c r="AE115" i="8" s="1"/>
  <c r="AE39" i="8"/>
  <c r="AG38" i="8"/>
  <c r="AG39" i="8" s="1"/>
  <c r="AE33" i="8"/>
  <c r="AG28" i="8"/>
  <c r="AG33" i="8" s="1"/>
  <c r="AE144" i="8"/>
  <c r="AG171" i="8"/>
  <c r="AG180" i="8" s="1"/>
  <c r="AG103" i="8"/>
  <c r="AG222" i="8"/>
  <c r="AG224" i="8" s="1"/>
  <c r="AG225" i="8" s="1"/>
  <c r="AE139" i="8"/>
  <c r="AE140" i="8" s="1"/>
  <c r="AG138" i="8"/>
  <c r="AG139" i="8" s="1"/>
  <c r="AG140" i="8" s="1"/>
  <c r="AG114" i="8"/>
  <c r="AG115" i="8" s="1"/>
  <c r="AN222" i="8"/>
  <c r="AM233" i="8"/>
  <c r="AN233" i="8" s="1"/>
  <c r="AL28" i="8"/>
  <c r="AN28" i="8" s="1"/>
  <c r="AG206" i="8"/>
  <c r="AG211" i="8" s="1"/>
  <c r="AF181" i="8"/>
  <c r="AG144" i="8"/>
  <c r="AL63" i="8"/>
  <c r="AN63" i="8" s="1"/>
  <c r="AG45" i="8"/>
  <c r="AG46" i="8" s="1"/>
  <c r="AF46" i="8"/>
  <c r="AF261" i="8"/>
  <c r="AF262" i="8" s="1"/>
  <c r="AE194" i="8"/>
  <c r="AE200" i="8" s="1"/>
  <c r="AE201" i="8" s="1"/>
  <c r="AG121" i="8"/>
  <c r="AG126" i="8" s="1"/>
  <c r="AE126" i="8"/>
  <c r="AG98" i="8"/>
  <c r="AG256" i="8"/>
  <c r="AG257" i="8" s="1"/>
  <c r="AE257" i="8"/>
  <c r="AL208" i="8"/>
  <c r="AN208" i="8" s="1"/>
  <c r="AL112" i="8"/>
  <c r="AN112" i="8" s="1"/>
  <c r="AK198" i="8"/>
  <c r="AE237" i="8"/>
  <c r="AE238" i="8" s="1"/>
  <c r="AE244" i="8" s="1"/>
  <c r="AG242" i="8"/>
  <c r="AG243" i="8" s="1"/>
  <c r="AM190" i="8"/>
  <c r="AN190" i="8" s="1"/>
  <c r="AG59" i="8"/>
  <c r="AG65" i="8" s="1"/>
  <c r="AG66" i="8" s="1"/>
  <c r="AG67" i="8" s="1"/>
  <c r="AM31" i="8"/>
  <c r="AM33" i="8" s="1"/>
  <c r="AM61" i="8"/>
  <c r="AN61" i="8" s="1"/>
  <c r="H226" i="8"/>
  <c r="V54" i="8"/>
  <c r="H54" i="8"/>
  <c r="S226" i="8"/>
  <c r="I116" i="8"/>
  <c r="O226" i="8"/>
  <c r="AM189" i="8"/>
  <c r="T116" i="8"/>
  <c r="M243" i="8"/>
  <c r="M244" i="8" s="1"/>
  <c r="AA242" i="8"/>
  <c r="AA243" i="8" s="1"/>
  <c r="T251" i="8"/>
  <c r="T252" i="8" s="1"/>
  <c r="AA250" i="8"/>
  <c r="AA251" i="8" s="1"/>
  <c r="AA252" i="8" s="1"/>
  <c r="R54" i="8"/>
  <c r="G226" i="8"/>
  <c r="AL241" i="8"/>
  <c r="AL242" i="8" s="1"/>
  <c r="AL243" i="8" s="1"/>
  <c r="Y200" i="8"/>
  <c r="Y201" i="8" s="1"/>
  <c r="X17" i="8"/>
  <c r="X23" i="8" s="1"/>
  <c r="I17" i="8"/>
  <c r="I23" i="8" s="1"/>
  <c r="I244" i="8"/>
  <c r="AB244" i="8"/>
  <c r="AC200" i="8"/>
  <c r="AC201" i="8" s="1"/>
  <c r="AK189" i="8"/>
  <c r="W181" i="8"/>
  <c r="W17" i="8"/>
  <c r="W23" i="8" s="1"/>
  <c r="T17" i="8"/>
  <c r="T23" i="8" s="1"/>
  <c r="AC17" i="8"/>
  <c r="AC23" i="8" s="1"/>
  <c r="AM17" i="8"/>
  <c r="AM23" i="8" s="1"/>
  <c r="AL17" i="8"/>
  <c r="AL23" i="8" s="1"/>
  <c r="AB17" i="8"/>
  <c r="AB23" i="8" s="1"/>
  <c r="P17" i="8"/>
  <c r="P23" i="8" s="1"/>
  <c r="Z17" i="8"/>
  <c r="Z23" i="8" s="1"/>
  <c r="M17" i="8"/>
  <c r="M23" i="8" s="1"/>
  <c r="Y17" i="8"/>
  <c r="Y23" i="8" s="1"/>
  <c r="AM148" i="8"/>
  <c r="AN148" i="8" s="1"/>
  <c r="AJ148" i="8"/>
  <c r="AK148" i="8" s="1"/>
  <c r="AJ147" i="8"/>
  <c r="AM147" i="8"/>
  <c r="K226" i="8"/>
  <c r="AJ193" i="8"/>
  <c r="AM193" i="8"/>
  <c r="AN193" i="8" s="1"/>
  <c r="AI147" i="8"/>
  <c r="AI149" i="8" s="1"/>
  <c r="AL147" i="8"/>
  <c r="W244" i="8"/>
  <c r="AB181" i="8"/>
  <c r="AD250" i="8"/>
  <c r="AD251" i="8" s="1"/>
  <c r="AD252" i="8" s="1"/>
  <c r="AM256" i="8"/>
  <c r="AM257" i="8" s="1"/>
  <c r="AJ244" i="8"/>
  <c r="Y181" i="8"/>
  <c r="Z200" i="8"/>
  <c r="Z201" i="8" s="1"/>
  <c r="Z181" i="8"/>
  <c r="N226" i="8"/>
  <c r="Z116" i="8"/>
  <c r="AI116" i="8"/>
  <c r="AL31" i="8"/>
  <c r="AL108" i="8"/>
  <c r="Y244" i="8"/>
  <c r="AC244" i="8"/>
  <c r="V226" i="8"/>
  <c r="AA224" i="8"/>
  <c r="AA225" i="8" s="1"/>
  <c r="AB200" i="8"/>
  <c r="AB201" i="8" s="1"/>
  <c r="AJ153" i="8"/>
  <c r="AJ154" i="8" s="1"/>
  <c r="J163" i="8"/>
  <c r="H163" i="8"/>
  <c r="X244" i="8"/>
  <c r="T244" i="8"/>
  <c r="S54" i="8"/>
  <c r="AI244" i="8"/>
  <c r="AM259" i="8"/>
  <c r="AM260" i="8" s="1"/>
  <c r="AM41" i="8"/>
  <c r="AD242" i="8"/>
  <c r="AD243" i="8" s="1"/>
  <c r="Z244" i="8"/>
  <c r="AJ10" i="8"/>
  <c r="AK10" i="8" s="1"/>
  <c r="V163" i="8"/>
  <c r="AC181" i="8"/>
  <c r="P244" i="8"/>
  <c r="AB47" i="8"/>
  <c r="Q54" i="8"/>
  <c r="AK176" i="8"/>
  <c r="X200" i="8"/>
  <c r="X201" i="8" s="1"/>
  <c r="AJ158" i="8"/>
  <c r="AK158" i="8"/>
  <c r="AD13" i="8"/>
  <c r="AK123" i="8"/>
  <c r="AJ126" i="8"/>
  <c r="AK52" i="8"/>
  <c r="AK53" i="8" s="1"/>
  <c r="W116" i="8"/>
  <c r="O54" i="8"/>
  <c r="AA144" i="8"/>
  <c r="AA114" i="8"/>
  <c r="AA115" i="8" s="1"/>
  <c r="M47" i="8"/>
  <c r="M116" i="8"/>
  <c r="X116" i="8"/>
  <c r="AA126" i="8"/>
  <c r="P116" i="8"/>
  <c r="AA176" i="8"/>
  <c r="X181" i="8"/>
  <c r="AK43" i="8"/>
  <c r="X47" i="8"/>
  <c r="I47" i="8"/>
  <c r="AA199" i="8"/>
  <c r="AA211" i="8"/>
  <c r="AA194" i="8"/>
  <c r="Y47" i="8"/>
  <c r="G54" i="8"/>
  <c r="N54" i="8"/>
  <c r="AJ116" i="8"/>
  <c r="Q163" i="8"/>
  <c r="AA261" i="8"/>
  <c r="AA262" i="8" s="1"/>
  <c r="AK242" i="8"/>
  <c r="AK243" i="8" s="1"/>
  <c r="AA237" i="8"/>
  <c r="AA238" i="8" s="1"/>
  <c r="AK237" i="8"/>
  <c r="AK238" i="8" s="1"/>
  <c r="AD237" i="8"/>
  <c r="AD238" i="8" s="1"/>
  <c r="U226" i="8"/>
  <c r="R226" i="8"/>
  <c r="AD199" i="8"/>
  <c r="W200" i="8"/>
  <c r="W201" i="8" s="1"/>
  <c r="AA171" i="8"/>
  <c r="AL167" i="8"/>
  <c r="AN167" i="8" s="1"/>
  <c r="AI153" i="8"/>
  <c r="AI154" i="8" s="1"/>
  <c r="AA149" i="8"/>
  <c r="AM142" i="8"/>
  <c r="AM144" i="8" s="1"/>
  <c r="AL142" i="8"/>
  <c r="AM138" i="8"/>
  <c r="AM139" i="8" s="1"/>
  <c r="AA140" i="8"/>
  <c r="AA133" i="8"/>
  <c r="N163" i="8"/>
  <c r="L163" i="8"/>
  <c r="U163" i="8"/>
  <c r="AK114" i="8"/>
  <c r="AK115" i="8" s="1"/>
  <c r="Y116" i="8"/>
  <c r="AD114" i="8"/>
  <c r="AD115" i="8" s="1"/>
  <c r="AD65" i="8"/>
  <c r="AD66" i="8" s="1"/>
  <c r="AD67" i="8" s="1"/>
  <c r="AA65" i="8"/>
  <c r="AA66" i="8" s="1"/>
  <c r="AA67" i="8" s="1"/>
  <c r="AK65" i="8"/>
  <c r="AK66" i="8" s="1"/>
  <c r="AK67" i="8" s="1"/>
  <c r="K54" i="8"/>
  <c r="AA52" i="8"/>
  <c r="AA53" i="8" s="1"/>
  <c r="AJ47" i="8"/>
  <c r="W47" i="8"/>
  <c r="T47" i="8"/>
  <c r="P47" i="8"/>
  <c r="Z47" i="8"/>
  <c r="AA43" i="8"/>
  <c r="AL41" i="8"/>
  <c r="AL43" i="8" s="1"/>
  <c r="AC47" i="8"/>
  <c r="AA33" i="8"/>
  <c r="AA13" i="8"/>
  <c r="AK250" i="8"/>
  <c r="AK251" i="8" s="1"/>
  <c r="AK252" i="8" s="1"/>
  <c r="AI47" i="8"/>
  <c r="AM241" i="8"/>
  <c r="AM242" i="8" s="1"/>
  <c r="AM243" i="8" s="1"/>
  <c r="AN199" i="8"/>
  <c r="P200" i="8"/>
  <c r="P201" i="8" s="1"/>
  <c r="AL27" i="8"/>
  <c r="AN13" i="8"/>
  <c r="AL135" i="8"/>
  <c r="AL136" i="8" s="1"/>
  <c r="I200" i="8"/>
  <c r="I201" i="8" s="1"/>
  <c r="AL248" i="8"/>
  <c r="AL250" i="8" s="1"/>
  <c r="AL251" i="8" s="1"/>
  <c r="AL252" i="8" s="1"/>
  <c r="AI121" i="8"/>
  <c r="AK121" i="8" s="1"/>
  <c r="AL256" i="8"/>
  <c r="AL257" i="8" s="1"/>
  <c r="AI178" i="8"/>
  <c r="AI179" i="8" s="1"/>
  <c r="AI180" i="8" s="1"/>
  <c r="AM35" i="8"/>
  <c r="AM36" i="8" s="1"/>
  <c r="AK144" i="8"/>
  <c r="M200" i="8"/>
  <c r="M201" i="8" s="1"/>
  <c r="AD149" i="8"/>
  <c r="AM45" i="8"/>
  <c r="AM46" i="8" s="1"/>
  <c r="G163" i="8"/>
  <c r="AI11" i="8"/>
  <c r="AL38" i="8"/>
  <c r="AL39" i="8" s="1"/>
  <c r="AL173" i="8"/>
  <c r="AL176" i="8" s="1"/>
  <c r="T200" i="8"/>
  <c r="T201" i="8" s="1"/>
  <c r="AK171" i="8"/>
  <c r="AN215" i="8"/>
  <c r="T181" i="8"/>
  <c r="AD224" i="8"/>
  <c r="AD225" i="8" s="1"/>
  <c r="M181" i="8"/>
  <c r="R163" i="8"/>
  <c r="S163" i="8"/>
  <c r="AD261" i="8"/>
  <c r="AD262" i="8" s="1"/>
  <c r="AI133" i="8"/>
  <c r="AD140" i="8"/>
  <c r="AN51" i="8"/>
  <c r="K163" i="8"/>
  <c r="O163" i="8"/>
  <c r="AM133" i="8"/>
  <c r="AD144" i="8"/>
  <c r="AD133" i="8"/>
  <c r="C181" i="8"/>
  <c r="AK146" i="8"/>
  <c r="AL133" i="8"/>
  <c r="AN30" i="8"/>
  <c r="AM52" i="8"/>
  <c r="AM53" i="8" s="1"/>
  <c r="AD126" i="8"/>
  <c r="AN191" i="8"/>
  <c r="AN214" i="8"/>
  <c r="AM120" i="8"/>
  <c r="AM126" i="8" s="1"/>
  <c r="AM220" i="8"/>
  <c r="AM224" i="8" s="1"/>
  <c r="AM225" i="8" s="1"/>
  <c r="AN236" i="8"/>
  <c r="AD176" i="8"/>
  <c r="AN223" i="8"/>
  <c r="AN192" i="8"/>
  <c r="AN174" i="8"/>
  <c r="AN104" i="8"/>
  <c r="AK130" i="8"/>
  <c r="AD33" i="8"/>
  <c r="AM249" i="8"/>
  <c r="AN249" i="8" s="1"/>
  <c r="AM230" i="8"/>
  <c r="AJ178" i="8"/>
  <c r="AJ179" i="8" s="1"/>
  <c r="AJ180" i="8" s="1"/>
  <c r="AI196" i="8"/>
  <c r="AK186" i="8"/>
  <c r="AK12" i="8"/>
  <c r="AN109" i="8"/>
  <c r="AN64" i="8"/>
  <c r="AD43" i="8"/>
  <c r="AN101" i="8"/>
  <c r="AN29" i="8"/>
  <c r="I181" i="8"/>
  <c r="AM171" i="8"/>
  <c r="AD194" i="8"/>
  <c r="AN175" i="8"/>
  <c r="AK224" i="8"/>
  <c r="AK225" i="8" s="1"/>
  <c r="AK131" i="8"/>
  <c r="AN170" i="8"/>
  <c r="AN209" i="8"/>
  <c r="AK122" i="8"/>
  <c r="AD52" i="8"/>
  <c r="AD53" i="8" s="1"/>
  <c r="AK211" i="8"/>
  <c r="AK217" i="8" s="1"/>
  <c r="AK33" i="8"/>
  <c r="AJ185" i="8"/>
  <c r="AD211" i="8"/>
  <c r="AD171" i="8"/>
  <c r="AD180" i="8" s="1"/>
  <c r="AN168" i="8"/>
  <c r="AN125" i="8"/>
  <c r="AN132" i="8"/>
  <c r="AN113" i="8"/>
  <c r="AN97" i="8"/>
  <c r="AK140" i="8"/>
  <c r="AK261" i="8"/>
  <c r="AK262" i="8" s="1"/>
  <c r="AL71" i="8"/>
  <c r="AL92" i="8" s="1"/>
  <c r="AN60" i="8"/>
  <c r="AL35" i="8"/>
  <c r="AL36" i="8" s="1"/>
  <c r="AM135" i="8"/>
  <c r="AM136" i="8" s="1"/>
  <c r="AM38" i="8"/>
  <c r="AM39" i="8" s="1"/>
  <c r="AM71" i="8"/>
  <c r="AM92" i="8" s="1"/>
  <c r="AL259" i="8"/>
  <c r="AL260" i="8" s="1"/>
  <c r="AL220" i="8"/>
  <c r="AM94" i="8"/>
  <c r="AL45" i="8"/>
  <c r="AL46" i="8" s="1"/>
  <c r="AL232" i="8"/>
  <c r="AN232" i="8" s="1"/>
  <c r="AL205" i="8"/>
  <c r="AM173" i="8"/>
  <c r="AM176" i="8" s="1"/>
  <c r="AJ129" i="8"/>
  <c r="AJ133" i="8" s="1"/>
  <c r="AL102" i="8"/>
  <c r="AN102" i="8" s="1"/>
  <c r="AL62" i="8"/>
  <c r="AN62" i="8" s="1"/>
  <c r="AL58" i="8"/>
  <c r="AL221" i="8"/>
  <c r="AN221" i="8" s="1"/>
  <c r="AI197" i="8"/>
  <c r="AL169" i="8"/>
  <c r="AN169" i="8" s="1"/>
  <c r="AL138" i="8"/>
  <c r="AL139" i="8" s="1"/>
  <c r="AM108" i="8"/>
  <c r="AL50" i="8"/>
  <c r="AL52" i="8" s="1"/>
  <c r="AL53" i="8" s="1"/>
  <c r="AM231" i="8"/>
  <c r="AJ196" i="8"/>
  <c r="AJ199" i="8" s="1"/>
  <c r="AL99" i="8"/>
  <c r="AN99" i="8" s="1"/>
  <c r="AL94" i="8"/>
  <c r="AL103" i="8"/>
  <c r="AN103" i="8" s="1"/>
  <c r="AD150" i="8" l="1"/>
  <c r="AM180" i="8"/>
  <c r="AA180" i="8"/>
  <c r="AE150" i="8"/>
  <c r="AG150" i="8"/>
  <c r="AF217" i="8"/>
  <c r="AA150" i="8"/>
  <c r="AL126" i="8"/>
  <c r="AA217" i="8"/>
  <c r="AM105" i="8"/>
  <c r="AM106" i="8" s="1"/>
  <c r="AG105" i="8"/>
  <c r="AG106" i="8" s="1"/>
  <c r="AG116" i="8" s="1"/>
  <c r="AD217" i="8"/>
  <c r="AG217" i="8"/>
  <c r="AN213" i="8"/>
  <c r="AN216" i="8" s="1"/>
  <c r="AM216" i="8"/>
  <c r="AL105" i="8"/>
  <c r="AL106" i="8" s="1"/>
  <c r="AM43" i="8"/>
  <c r="AM47" i="8" s="1"/>
  <c r="AJ162" i="8"/>
  <c r="AI162" i="8"/>
  <c r="AN189" i="8"/>
  <c r="AN194" i="8" s="1"/>
  <c r="AN200" i="8" s="1"/>
  <c r="AN201" i="8" s="1"/>
  <c r="AG237" i="8"/>
  <c r="AG238" i="8" s="1"/>
  <c r="AG244" i="8" s="1"/>
  <c r="AE226" i="8"/>
  <c r="L263" i="8"/>
  <c r="AM65" i="8"/>
  <c r="AM66" i="8" s="1"/>
  <c r="AM67" i="8" s="1"/>
  <c r="AG181" i="8"/>
  <c r="AE181" i="8"/>
  <c r="T226" i="8"/>
  <c r="AN31" i="8"/>
  <c r="AF226" i="8"/>
  <c r="AM211" i="8"/>
  <c r="AK11" i="8"/>
  <c r="AK13" i="8" s="1"/>
  <c r="AM114" i="8"/>
  <c r="AM115" i="8" s="1"/>
  <c r="AF200" i="8"/>
  <c r="AF201" i="8" s="1"/>
  <c r="AG194" i="8"/>
  <c r="AG200" i="8" s="1"/>
  <c r="AG201" i="8" s="1"/>
  <c r="AL114" i="8"/>
  <c r="AL115" i="8" s="1"/>
  <c r="AK193" i="8"/>
  <c r="AG47" i="8"/>
  <c r="AF47" i="8"/>
  <c r="AF54" i="8" s="1"/>
  <c r="AL144" i="8"/>
  <c r="AE47" i="8"/>
  <c r="AE54" i="8" s="1"/>
  <c r="AE116" i="8"/>
  <c r="AF163" i="8"/>
  <c r="AE163" i="8"/>
  <c r="AF116" i="8"/>
  <c r="M226" i="8"/>
  <c r="AG261" i="8"/>
  <c r="AG262" i="8" s="1"/>
  <c r="M163" i="8"/>
  <c r="AE261" i="8"/>
  <c r="AE262" i="8" s="1"/>
  <c r="AL211" i="8"/>
  <c r="AL217" i="8" s="1"/>
  <c r="Z163" i="8"/>
  <c r="T163" i="8"/>
  <c r="W163" i="8"/>
  <c r="AC226" i="8"/>
  <c r="AJ194" i="8"/>
  <c r="AJ200" i="8" s="1"/>
  <c r="AJ201" i="8" s="1"/>
  <c r="AJ54" i="8"/>
  <c r="I226" i="8"/>
  <c r="AI226" i="8"/>
  <c r="AM194" i="8"/>
  <c r="AM200" i="8" s="1"/>
  <c r="AM201" i="8" s="1"/>
  <c r="AB54" i="8"/>
  <c r="AM261" i="8"/>
  <c r="AM262" i="8" s="1"/>
  <c r="Y226" i="8"/>
  <c r="AB226" i="8"/>
  <c r="P226" i="8"/>
  <c r="AM149" i="8"/>
  <c r="AK147" i="8"/>
  <c r="AK149" i="8" s="1"/>
  <c r="AJ149" i="8"/>
  <c r="AJ150" i="8" s="1"/>
  <c r="AN147" i="8"/>
  <c r="AN149" i="8" s="1"/>
  <c r="AJ13" i="8"/>
  <c r="AJ17" i="8" s="1"/>
  <c r="AJ23" i="8" s="1"/>
  <c r="AN17" i="8"/>
  <c r="AN23" i="8" s="1"/>
  <c r="AD17" i="8"/>
  <c r="AD23" i="8" s="1"/>
  <c r="AA17" i="8"/>
  <c r="AA23" i="8" s="1"/>
  <c r="AD244" i="8"/>
  <c r="I54" i="8"/>
  <c r="AL140" i="8"/>
  <c r="AL33" i="8"/>
  <c r="AL47" i="8" s="1"/>
  <c r="Y163" i="8"/>
  <c r="AI54" i="8"/>
  <c r="P163" i="8"/>
  <c r="AC54" i="8"/>
  <c r="W54" i="8"/>
  <c r="Q263" i="8"/>
  <c r="AA47" i="8"/>
  <c r="M54" i="8"/>
  <c r="AN41" i="8"/>
  <c r="AN43" i="8" s="1"/>
  <c r="Y54" i="8"/>
  <c r="W226" i="8"/>
  <c r="C263" i="8"/>
  <c r="AA181" i="8"/>
  <c r="AC163" i="8"/>
  <c r="AB163" i="8"/>
  <c r="X163" i="8"/>
  <c r="P54" i="8"/>
  <c r="U263" i="8"/>
  <c r="AK244" i="8"/>
  <c r="T54" i="8"/>
  <c r="AN142" i="8"/>
  <c r="AN144" i="8" s="1"/>
  <c r="AA116" i="8"/>
  <c r="AK47" i="8"/>
  <c r="X54" i="8"/>
  <c r="AK153" i="8"/>
  <c r="AK154" i="8" s="1"/>
  <c r="AK162" i="8" s="1"/>
  <c r="AM140" i="8"/>
  <c r="AM150" i="8" s="1"/>
  <c r="AI126" i="8"/>
  <c r="AI150" i="8" s="1"/>
  <c r="AD200" i="8"/>
  <c r="AD201" i="8" s="1"/>
  <c r="AA200" i="8"/>
  <c r="AA201" i="8" s="1"/>
  <c r="Z54" i="8"/>
  <c r="Z226" i="8"/>
  <c r="AA244" i="8"/>
  <c r="X226" i="8"/>
  <c r="AK116" i="8"/>
  <c r="AL261" i="8"/>
  <c r="AL262" i="8" s="1"/>
  <c r="AN256" i="8"/>
  <c r="AN257" i="8" s="1"/>
  <c r="AN241" i="8"/>
  <c r="AN242" i="8" s="1"/>
  <c r="AN243" i="8" s="1"/>
  <c r="AI181" i="8"/>
  <c r="AN120" i="8"/>
  <c r="AN126" i="8" s="1"/>
  <c r="AD116" i="8"/>
  <c r="AL65" i="8"/>
  <c r="AL66" i="8" s="1"/>
  <c r="AL67" i="8" s="1"/>
  <c r="AD47" i="8"/>
  <c r="AN27" i="8"/>
  <c r="AN230" i="8"/>
  <c r="AM237" i="8"/>
  <c r="AM238" i="8" s="1"/>
  <c r="AM244" i="8" s="1"/>
  <c r="AK126" i="8"/>
  <c r="AJ181" i="8"/>
  <c r="AL237" i="8"/>
  <c r="AL238" i="8" s="1"/>
  <c r="AL244" i="8" s="1"/>
  <c r="AM250" i="8"/>
  <c r="AM251" i="8" s="1"/>
  <c r="AM252" i="8" s="1"/>
  <c r="AI13" i="8"/>
  <c r="AL149" i="8"/>
  <c r="AN248" i="8"/>
  <c r="AN250" i="8" s="1"/>
  <c r="AN251" i="8" s="1"/>
  <c r="AN252" i="8" s="1"/>
  <c r="AN135" i="8"/>
  <c r="AN136" i="8" s="1"/>
  <c r="G263" i="8"/>
  <c r="AK185" i="8"/>
  <c r="AK178" i="8"/>
  <c r="AK179" i="8" s="1"/>
  <c r="AK180" i="8" s="1"/>
  <c r="O263" i="8"/>
  <c r="AN38" i="8"/>
  <c r="AN39" i="8" s="1"/>
  <c r="H263" i="8"/>
  <c r="AM181" i="8"/>
  <c r="V263" i="8"/>
  <c r="N263" i="8"/>
  <c r="K263" i="8"/>
  <c r="J263" i="8"/>
  <c r="R263" i="8"/>
  <c r="S263" i="8"/>
  <c r="AN133" i="8"/>
  <c r="AL224" i="8"/>
  <c r="AL225" i="8" s="1"/>
  <c r="AI199" i="8"/>
  <c r="AI200" i="8" s="1"/>
  <c r="AI201" i="8" s="1"/>
  <c r="AN171" i="8"/>
  <c r="AL171" i="8"/>
  <c r="AD181" i="8"/>
  <c r="AN108" i="8"/>
  <c r="AN114" i="8" s="1"/>
  <c r="AN115" i="8" s="1"/>
  <c r="AN35" i="8"/>
  <c r="AN36" i="8" s="1"/>
  <c r="AN71" i="8"/>
  <c r="AN92" i="8" s="1"/>
  <c r="AN231" i="8"/>
  <c r="AN50" i="8"/>
  <c r="AN52" i="8" s="1"/>
  <c r="AN53" i="8" s="1"/>
  <c r="AN138" i="8"/>
  <c r="AN139" i="8" s="1"/>
  <c r="AN58" i="8"/>
  <c r="AN65" i="8" s="1"/>
  <c r="AN66" i="8" s="1"/>
  <c r="AN67" i="8" s="1"/>
  <c r="AN220" i="8"/>
  <c r="AN224" i="8" s="1"/>
  <c r="AN225" i="8" s="1"/>
  <c r="AN259" i="8"/>
  <c r="AN260" i="8" s="1"/>
  <c r="AN173" i="8"/>
  <c r="AN176" i="8" s="1"/>
  <c r="AK129" i="8"/>
  <c r="AK133" i="8" s="1"/>
  <c r="AN94" i="8"/>
  <c r="AN105" i="8" s="1"/>
  <c r="AN205" i="8"/>
  <c r="AN211" i="8" s="1"/>
  <c r="AN217" i="8" s="1"/>
  <c r="AK196" i="8"/>
  <c r="AK197" i="8"/>
  <c r="AN45" i="8"/>
  <c r="AN46" i="8" s="1"/>
  <c r="AN180" i="8" l="1"/>
  <c r="AL181" i="8"/>
  <c r="AL180" i="8"/>
  <c r="AK150" i="8"/>
  <c r="AL150" i="8"/>
  <c r="AG54" i="8"/>
  <c r="AM217" i="8"/>
  <c r="AN106" i="8"/>
  <c r="AN116" i="8" s="1"/>
  <c r="AM116" i="8"/>
  <c r="AE263" i="8"/>
  <c r="AG226" i="8"/>
  <c r="AG163" i="8"/>
  <c r="AK194" i="8"/>
  <c r="AM226" i="8"/>
  <c r="AN33" i="8"/>
  <c r="AN47" i="8" s="1"/>
  <c r="AB263" i="8"/>
  <c r="AK54" i="8"/>
  <c r="AD163" i="8"/>
  <c r="X263" i="8"/>
  <c r="AL116" i="8"/>
  <c r="AF263" i="8"/>
  <c r="T263" i="8"/>
  <c r="M263" i="8"/>
  <c r="AA163" i="8"/>
  <c r="AK226" i="8"/>
  <c r="AC263" i="8"/>
  <c r="I263" i="8"/>
  <c r="Y263" i="8"/>
  <c r="AK17" i="8"/>
  <c r="AI17" i="8"/>
  <c r="AI23" i="8" s="1"/>
  <c r="AA226" i="8"/>
  <c r="P263" i="8"/>
  <c r="AI163" i="8"/>
  <c r="AD226" i="8"/>
  <c r="W263" i="8"/>
  <c r="AA54" i="8"/>
  <c r="AK181" i="8"/>
  <c r="AL226" i="8"/>
  <c r="AD54" i="8"/>
  <c r="Z263" i="8"/>
  <c r="AN261" i="8"/>
  <c r="AN262" i="8" s="1"/>
  <c r="AL163" i="8"/>
  <c r="AL54" i="8"/>
  <c r="AM54" i="8"/>
  <c r="AN237" i="8"/>
  <c r="AN238" i="8" s="1"/>
  <c r="AN244" i="8" s="1"/>
  <c r="AN140" i="8"/>
  <c r="AN150" i="8" s="1"/>
  <c r="AK199" i="8"/>
  <c r="AN181" i="8"/>
  <c r="AK200" i="8" l="1"/>
  <c r="AK201" i="8" s="1"/>
  <c r="AG263" i="8"/>
  <c r="AM163" i="8"/>
  <c r="AM263" i="8" s="1"/>
  <c r="AK23" i="8"/>
  <c r="AD263" i="8"/>
  <c r="AJ163" i="8"/>
  <c r="AJ263" i="8" s="1"/>
  <c r="AN163" i="8"/>
  <c r="AI263" i="8"/>
  <c r="AK163" i="8"/>
  <c r="AA263" i="8"/>
  <c r="AN226" i="8"/>
  <c r="AN54" i="8"/>
  <c r="AL263" i="8"/>
  <c r="AK263" i="8" l="1"/>
  <c r="AN263" i="8"/>
</calcChain>
</file>

<file path=xl/sharedStrings.xml><?xml version="1.0" encoding="utf-8"?>
<sst xmlns="http://schemas.openxmlformats.org/spreadsheetml/2006/main" count="314" uniqueCount="154">
  <si>
    <t>คณะ/หน่วยงานเทียบเท่า</t>
  </si>
  <si>
    <t>รวมทั้งหมด</t>
  </si>
  <si>
    <t>สังคม</t>
  </si>
  <si>
    <t>วิทย์</t>
  </si>
  <si>
    <t>สอบเข้าโดยมหาวิทยาลัยฯ</t>
  </si>
  <si>
    <t>รวม</t>
  </si>
  <si>
    <t>แผนรับ</t>
  </si>
  <si>
    <t>รับไว้</t>
  </si>
  <si>
    <t>ผู้สมัคร</t>
  </si>
  <si>
    <t>สกอ.ส่งให้สัมภาษณ์</t>
  </si>
  <si>
    <t>ชาย</t>
  </si>
  <si>
    <t>หญิง</t>
  </si>
  <si>
    <t>เทคโนโลยีและสื่อสารการศึกษา</t>
  </si>
  <si>
    <t>เทคโนโลยีสารสนเทศการศึกษา</t>
  </si>
  <si>
    <t>คอมพิวเตอร์ศึกษา</t>
  </si>
  <si>
    <t>วิศวกรรมโยธา</t>
  </si>
  <si>
    <t>วิศวกรรมเครื่องกล</t>
  </si>
  <si>
    <t>วิศวกรรมอุตสาหการ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</si>
  <si>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</si>
  <si>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</si>
  <si>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</si>
  <si>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</si>
  <si>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</si>
  <si>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วิทยาศาสตร์สุขภาพสัตว์</t>
  </si>
  <si>
    <t>เทคโนโลยีภูมิทัศน์</t>
  </si>
  <si>
    <t>การตลาด</t>
  </si>
  <si>
    <t>การเงิน</t>
  </si>
  <si>
    <t>การบริหารธุรกิจระหว่างประเทศ</t>
  </si>
  <si>
    <t>อาหารและโภชนาการ</t>
  </si>
  <si>
    <t>เทคโนโลยีงานประดิษฐ์สร้างสรรค์</t>
  </si>
  <si>
    <t>จิตรกรรม</t>
  </si>
  <si>
    <t>ศิลปะภาพพิมพ์</t>
  </si>
  <si>
    <t>ประติมากรรม</t>
  </si>
  <si>
    <t>ศิลปะไทย</t>
  </si>
  <si>
    <t>ออกแบบภายใน</t>
  </si>
  <si>
    <t>ออกแบบผลิตภัณฑ์</t>
  </si>
  <si>
    <t>ออกแบบนิเทศศิลป์</t>
  </si>
  <si>
    <t>ดนตรีสากล</t>
  </si>
  <si>
    <t>เทคโนโลยีการโทรทัศน์และวิทยุกระจายเสียง</t>
  </si>
  <si>
    <t>เทคโนโลยีมัลติมีเดีย</t>
  </si>
  <si>
    <t>เคมี</t>
  </si>
  <si>
    <t>คณิตศาสตร์</t>
  </si>
  <si>
    <t>ฟิสิกส์ประยุกต์</t>
  </si>
  <si>
    <t>สถาปัตยกรรมภายใน</t>
  </si>
  <si>
    <t>วิทยาลัยการแพทย์แผนไทย</t>
  </si>
  <si>
    <t>คณะเทคโนโลยีการเกษตร</t>
  </si>
  <si>
    <t>รวมทั้งคณะ</t>
  </si>
  <si>
    <t>คณะวิศวกรรมศาสตร์</t>
  </si>
  <si>
    <t>คณะบริหารธุรกิจ</t>
  </si>
  <si>
    <t>การจัดการ - การจัดการทั่วไป</t>
  </si>
  <si>
    <t>การจัดการ - การจัดการทรัพยากรมนุษย์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</si>
  <si>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</si>
  <si>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</si>
  <si>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</si>
  <si>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</si>
  <si>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</si>
  <si>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</si>
  <si>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</si>
  <si>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</si>
  <si>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</si>
  <si>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ปริญญาตรี</t>
  </si>
  <si>
    <t>ระดับปริญญาตรี - หลักสูตรครุศาสตร์อุตสาหกรรมบัณฑิต 5 ปี (วุฒิ ปวช./ม.6 ได้รับใบประกอบวิชาชีพครู)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</si>
  <si>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</si>
  <si>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</si>
  <si>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</si>
  <si>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</si>
  <si>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</si>
  <si>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</si>
  <si>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</si>
  <si>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</si>
  <si>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</si>
  <si>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</si>
  <si>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หลักสูตรศิลปบัณฑิต 4 ปี (วุฒิ ปวช./ม.6)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</si>
  <si>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</si>
  <si>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</si>
  <si>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</si>
  <si>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</si>
  <si>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เทคโนโลยีการถ่ายภาพและภาพยนตร์</t>
  </si>
  <si>
    <t>เทคโนโลยีสารสนเทศ</t>
  </si>
  <si>
    <t>คอมพิวเตอร์ธุรกิจ</t>
  </si>
  <si>
    <t>วิศวกรรมแปรรูปผลิตผลเกษตร</t>
  </si>
  <si>
    <t>ภาษาอังกฤษเพื่อการสื่อสาร</t>
  </si>
  <si>
    <t>การท่องเที่ยว</t>
  </si>
  <si>
    <t>ระดับปริญญาตรี - หลักสูตรวิศวกรรมศาสตรบัณฑิต 4 ปี (วุฒิ ปวช./ม.6)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</si>
  <si>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</si>
  <si>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</si>
  <si>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</si>
  <si>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ระดับปริญญาตรี - หลักสูตรศึกษาศาสตรบัณฑิต 4 ปี (วุฒิ ปวช./ม.6)</t>
  </si>
  <si>
    <t>ระดับปริญญาตรี - หลักสูตรวิศวกรรมศาสตรบัณฑิต (วุฒิ ปวช./ม.6)</t>
  </si>
  <si>
    <t>บัญชีบัณฑิต</t>
  </si>
  <si>
    <t>การตลาด (โครงการ Central)</t>
  </si>
  <si>
    <t>ระดับปริญญาตรี  - หลักสูตรบริหารธุรกิจบัณฑิต (โครงการ Central)</t>
  </si>
  <si>
    <t>ดนตรีคีตศิลป์ไทยศึกษา</t>
  </si>
  <si>
    <t>ดนตรีคีตศิลป์สากลศึกษา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</si>
  <si>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</si>
  <si>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</si>
  <si>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- หลักสูตรเทคโนโลยีบัณฑิต (วุฒิ ปวส. เทียบโอน)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</si>
  <si>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</si>
  <si>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</si>
  <si>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</si>
  <si>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</si>
  <si>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</si>
  <si>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</si>
  <si>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เทคโนโลยีการโฆษณาและประชาสัมพันธ์</t>
  </si>
  <si>
    <t>นาฎศิลป์ไทยศึกษา</t>
  </si>
  <si>
    <t>คณะครุศาสตร์อุตสาหกรรม</t>
  </si>
  <si>
    <t>เทคโนโลยีสื่อสารดิจิทัล</t>
  </si>
  <si>
    <t>วิศวกรรมอิเล็กทรอนิกส์และโทรคมนาคม - วิศวกรรมโทรคมนาคม</t>
  </si>
  <si>
    <t>การออกแบบแฟชั่นและเครื่องแต่งกาย</t>
  </si>
  <si>
    <t>นวัตกรรมการออกแบบผลิตภัณฑ์ร่วมสมัย</t>
  </si>
  <si>
    <t>การแพทย์แผนไทยประยุกต์บัณฑิต</t>
  </si>
  <si>
    <t>วิศวกรรมสิ่งแวดล้อม</t>
  </si>
  <si>
    <t>วิศวกรรมอิเล็กทรอนิกส์และโทรคมนาคม-วิศวกรรมโทรคมนาคม</t>
  </si>
  <si>
    <t>วิศวกรรมอิเล็กทรอนิกส์และโทรคมนาคม-วิศวกรรมอิเล็กทรอนิกส์</t>
  </si>
  <si>
    <t>วิศวกรรมอิเล็กทรอนิกส์และโทรคมนาคม-วิศวกรรมสื่อสารโครงข่าย</t>
  </si>
  <si>
    <t>วิศวกรรมเคมี</t>
  </si>
  <si>
    <t>วิศวกรรมเครื่องจักรกลเกษตร</t>
  </si>
  <si>
    <t>วิศวกรรมชลประทานและการจัดการน้ำ</t>
  </si>
  <si>
    <t>วิศวกรรมอาหาร</t>
  </si>
  <si>
    <t>Business English</t>
  </si>
  <si>
    <t>International Business Administration</t>
  </si>
  <si>
    <t xml:space="preserve">Marketing </t>
  </si>
  <si>
    <t>อุตสาหกรรมบริการอาหาร</t>
  </si>
  <si>
    <t>การจัดการการโรงแรม</t>
  </si>
  <si>
    <t>เทคโนโลยีการพิมพ์ดิจิทัลและบรรจุภัณฑ์</t>
  </si>
  <si>
    <t>เทคโนโลยีการพิมพ์ ดิจิทัลและบรรจุภัณฑ์</t>
  </si>
  <si>
    <t>วิศวกรรมวัสดุ - วิศวกรรมพลาสติก</t>
  </si>
  <si>
    <t>วิศวกรรมวัสดุ - วิศวกรรมพอลิเมอร์</t>
  </si>
  <si>
    <t>นักศึกษาเข้าใหม่ ปีการศึกษา 2559</t>
  </si>
  <si>
    <t>ระดับปริญญาตรี - หลักสูตรศิลปศาสตรบัณฑิต (วุฒิ ปวส. เทียบโอน)</t>
  </si>
  <si>
    <t>ระดับปริญญาตรี - หลักสูตรอุตสาหกรรมศาสตรบัณฑิต 4 ปี (วุฒิ ปวช./ม.6)</t>
  </si>
  <si>
    <t>ระดับปริญญาตรี - หลักสูตรบริหารธุรกิจบัณฑิต (รับวุฒิ ปวช./ม.6)</t>
  </si>
  <si>
    <t>วิศวกรรมอิเล็กทรอนิกส์และโทรคมนาคม</t>
  </si>
  <si>
    <t>วิศวกรรมอุตสาหการ - วิศวกรรมการผลิต</t>
  </si>
  <si>
    <t>วิศวกรรมอุตสาหการ - วิศวกรรมอุตสาหการ</t>
  </si>
  <si>
    <t>วิศวกรรมเคมีสิ่งทอและเส้นใย - เคมีและสีสิ่งทอ</t>
  </si>
  <si>
    <t>วิศวกรรมเคมีสิ่งทอและเส้นใย - พอลิเมอร์และเส้นใยประยุกต์</t>
  </si>
  <si>
    <t>วิศวกรรมอิเล็กทรอนิกส์และโทรคมนาคม -วิศวกรรมอิเล็กทรอนิกส์</t>
  </si>
  <si>
    <t>ชีววิทยาประยุกต์</t>
  </si>
  <si>
    <t>ระดับปริญญาตรี - หลักสูตรสถาปัตยกรรมศาสตรบัณฑิต 5 ปี (วุฒิ ปวช./ม.6)</t>
  </si>
  <si>
    <t>เทคโนโลยีการผลิต</t>
  </si>
  <si>
    <t>วิศวกรรมเครื่องกล - วิศวกรรมระบบราง</t>
  </si>
  <si>
    <t>วิศวกรรมเครื่องกล - วิศวกรรมเครื่องกล</t>
  </si>
  <si>
    <t>สถิติประยุกต์</t>
  </si>
  <si>
    <t>วิศวกรรมเครื่องกล  - วิศวกรรมเครื่องกล</t>
  </si>
  <si>
    <t>ระบบโควตา/โครงการ</t>
  </si>
  <si>
    <t xml:space="preserve">วิศวกรรมสิ่งทอ </t>
  </si>
  <si>
    <t>วิศวกรรมสิ่งทอ - วิศวกรรมเครื่องนุ่งห่ม</t>
  </si>
  <si>
    <t>วิศวกรรมอุตสาหการ - วิศวกรรมกระบวนการผลิต</t>
  </si>
  <si>
    <r>
      <t>หมายเหตุ</t>
    </r>
    <r>
      <rPr>
        <sz val="14"/>
        <rFont val="Angsana New"/>
        <family val="1"/>
      </rPr>
      <t xml:space="preserve"> ในกรณีที่จำนวนผู้สมัครสอบมีจำนวนน้อยกว่าจำนวนที่รับไว้ อาจมีสาเหตุมาจากคณะได้ดำเนินการรับสมัครเพิ่มเติม หรือ จากผู้สมัครที่เลือกไว้ในอันดับสอง</t>
    </r>
  </si>
  <si>
    <t>ระบบกลาง (Admissions)</t>
  </si>
  <si>
    <t>ข้อมูล ณ  วันที่ 21 กันยายน 2559  สำนักส่งเสริมวิชาการและงานทะเบียน  มหาวิทยาลัยเทคโนโลยีราชมงคลธัญบุรี</t>
  </si>
  <si>
    <t>รายงานจำนวนนักศึกษาเข้าใหม่ ปีการศึกษา 2559 จำแนกตามคณะ/วิทยาลัย สาขาวิชา ระดับการศึกษา และเพศ</t>
  </si>
  <si>
    <t>สุขภาพละความงาม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</si>
</sst>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u/>
      <sz val="14"/>
      <name val="Angsana New"/>
      <family val="1"/>
    </font>
    <font>
      <b/>
      <sz val="16"/>
      <name val="Angsana New"/>
      <family val="1"/>
    </font>
    <font>
      <sz val="11"/>
      <name val="Tahoma"/>
      <family val="2"/>
      <charset val="222"/>
      <scheme val="minor"/>
    </font>
    <font>
      <u/>
      <sz val="14"/>
      <name val="Angsana New"/>
      <family val="1"/>
    </font>
    <font>
      <b/>
      <sz val="14"/>
      <color rgb="FFFF0000"/>
      <name val="Angsana New"/>
      <family val="1"/>
    </font>
    <font>
      <sz val="14"/>
      <color rgb="FFFF0000"/>
      <name val="Angsana New"/>
      <family val="1"/>
    </font>
    <font>
      <sz val="16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1" xfId="0" applyFont="1" applyFill="1" applyBorder="1" applyAlignment="1">
      <alignment horizontal="center" wrapText="1" shrinkToFit="1"/>
    </xf>
    <xf numFmtId="0" fontId="2" fillId="0" borderId="2" xfId="0" applyFont="1" applyFill="1" applyBorder="1" applyAlignment="1"/>
    <xf numFmtId="0" fontId="2" fillId="0" borderId="4" xfId="0" applyFont="1" applyFill="1" applyBorder="1" applyAlignment="1"/>
    <xf numFmtId="0" fontId="4" fillId="0" borderId="4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3" fillId="0" borderId="4" xfId="0" applyFont="1" applyFill="1" applyBorder="1" applyAlignment="1"/>
    <xf numFmtId="3" fontId="3" fillId="0" borderId="1" xfId="0" applyNumberFormat="1" applyFont="1" applyFill="1" applyBorder="1" applyAlignment="1">
      <alignment horizontal="center" wrapText="1" shrinkToFit="1"/>
    </xf>
    <xf numFmtId="3" fontId="2" fillId="0" borderId="1" xfId="0" applyNumberFormat="1" applyFont="1" applyFill="1" applyBorder="1" applyAlignment="1">
      <alignment horizontal="center" wrapText="1" shrinkToFit="1"/>
    </xf>
    <xf numFmtId="3" fontId="3" fillId="0" borderId="4" xfId="0" applyNumberFormat="1" applyFont="1" applyFill="1" applyBorder="1" applyAlignment="1">
      <alignment horizontal="center" wrapText="1" shrinkToFit="1"/>
    </xf>
    <xf numFmtId="3" fontId="3" fillId="0" borderId="3" xfId="0" applyNumberFormat="1" applyFont="1" applyFill="1" applyBorder="1" applyAlignment="1">
      <alignment horizontal="center" wrapText="1" shrinkToFit="1"/>
    </xf>
    <xf numFmtId="0" fontId="2" fillId="0" borderId="4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left"/>
    </xf>
    <xf numFmtId="0" fontId="2" fillId="0" borderId="0" xfId="0" applyFont="1" applyFill="1" applyAlignment="1">
      <alignment wrapText="1" shrinkToFit="1"/>
    </xf>
    <xf numFmtId="187" fontId="2" fillId="0" borderId="2" xfId="1" applyNumberFormat="1" applyFont="1" applyFill="1" applyBorder="1" applyAlignment="1"/>
    <xf numFmtId="187" fontId="2" fillId="0" borderId="4" xfId="1" applyNumberFormat="1" applyFont="1" applyFill="1" applyBorder="1" applyAlignment="1"/>
    <xf numFmtId="0" fontId="2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 shrinkToFit="1"/>
    </xf>
    <xf numFmtId="0" fontId="2" fillId="0" borderId="0" xfId="0" applyFont="1" applyFill="1" applyAlignment="1">
      <alignment horizontal="center" wrapText="1" shrinkToFit="1"/>
    </xf>
    <xf numFmtId="3" fontId="3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3" fontId="2" fillId="0" borderId="2" xfId="0" applyNumberFormat="1" applyFont="1" applyFill="1" applyBorder="1" applyAlignment="1">
      <alignment horizontal="center" vertical="center" wrapText="1" shrinkToFit="1"/>
    </xf>
    <xf numFmtId="3" fontId="2" fillId="0" borderId="1" xfId="0" applyNumberFormat="1" applyFont="1" applyFill="1" applyBorder="1" applyAlignment="1">
      <alignment horizontal="center" vertical="center" wrapText="1" shrinkToFit="1"/>
    </xf>
    <xf numFmtId="3" fontId="3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3" fillId="0" borderId="2" xfId="1" applyNumberFormat="1" applyFont="1" applyFill="1" applyBorder="1" applyAlignment="1">
      <alignment horizontal="center" vertical="center" wrapText="1" shrinkToFit="1"/>
    </xf>
    <xf numFmtId="3" fontId="3" fillId="0" borderId="4" xfId="1" applyNumberFormat="1" applyFont="1" applyFill="1" applyBorder="1" applyAlignment="1">
      <alignment horizontal="center" vertical="center" wrapText="1" shrinkToFit="1"/>
    </xf>
    <xf numFmtId="3" fontId="2" fillId="0" borderId="4" xfId="0" applyNumberFormat="1" applyFont="1" applyFill="1" applyBorder="1" applyAlignment="1">
      <alignment horizontal="center" vertical="center" wrapText="1" shrinkToFit="1"/>
    </xf>
    <xf numFmtId="3" fontId="3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vertical="center"/>
    </xf>
    <xf numFmtId="0" fontId="3" fillId="0" borderId="0" xfId="0" applyFont="1" applyFill="1" applyAlignment="1">
      <alignment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wrapText="1" shrinkToFit="1"/>
    </xf>
    <xf numFmtId="0" fontId="3" fillId="0" borderId="3" xfId="0" applyFont="1" applyFill="1" applyBorder="1" applyAlignment="1">
      <alignment horizontal="center" wrapText="1" shrinkToFit="1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 shrinkToFit="1"/>
    </xf>
    <xf numFmtId="0" fontId="3" fillId="0" borderId="0" xfId="0" applyFont="1" applyFill="1" applyAlignment="1">
      <alignment shrinkToFit="1"/>
    </xf>
    <xf numFmtId="0" fontId="3" fillId="0" borderId="2" xfId="0" applyFont="1" applyFill="1" applyBorder="1" applyAlignment="1"/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 shrinkToFit="1"/>
    </xf>
    <xf numFmtId="3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right"/>
    </xf>
    <xf numFmtId="3" fontId="2" fillId="0" borderId="0" xfId="0" applyNumberFormat="1" applyFont="1" applyFill="1" applyAlignment="1">
      <alignment wrapText="1" shrinkToFit="1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 wrapText="1" shrinkToFit="1"/>
    </xf>
    <xf numFmtId="3" fontId="2" fillId="0" borderId="3" xfId="0" applyNumberFormat="1" applyFont="1" applyFill="1" applyBorder="1" applyAlignment="1">
      <alignment horizontal="center" wrapText="1" shrinkToFit="1"/>
    </xf>
    <xf numFmtId="0" fontId="2" fillId="0" borderId="0" xfId="0" applyFont="1" applyFill="1" applyAlignment="1"/>
    <xf numFmtId="0" fontId="2" fillId="0" borderId="0" xfId="0" applyFont="1" applyFill="1" applyAlignment="1">
      <alignment horizontal="center" vertical="center" wrapText="1" shrinkToFit="1"/>
    </xf>
    <xf numFmtId="3" fontId="3" fillId="0" borderId="2" xfId="0" applyNumberFormat="1" applyFont="1" applyFill="1" applyBorder="1" applyAlignment="1">
      <alignment horizontal="center" wrapText="1" shrinkToFit="1"/>
    </xf>
    <xf numFmtId="0" fontId="2" fillId="2" borderId="2" xfId="0" applyFont="1" applyFill="1" applyBorder="1" applyAlignment="1"/>
    <xf numFmtId="0" fontId="2" fillId="2" borderId="4" xfId="0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 vertical="center" wrapText="1" shrinkToFit="1"/>
    </xf>
    <xf numFmtId="3" fontId="2" fillId="3" borderId="1" xfId="0" applyNumberFormat="1" applyFont="1" applyFill="1" applyBorder="1" applyAlignment="1">
      <alignment horizontal="center" vertical="center" wrapText="1" shrinkToFit="1"/>
    </xf>
    <xf numFmtId="3" fontId="2" fillId="2" borderId="2" xfId="0" applyNumberFormat="1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right"/>
    </xf>
    <xf numFmtId="3" fontId="2" fillId="3" borderId="2" xfId="0" applyNumberFormat="1" applyFont="1" applyFill="1" applyBorder="1" applyAlignment="1"/>
    <xf numFmtId="3" fontId="2" fillId="3" borderId="3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7" fillId="0" borderId="0" xfId="0" applyFont="1" applyFill="1" applyAlignment="1"/>
    <xf numFmtId="0" fontId="8" fillId="0" borderId="1" xfId="0" applyFont="1" applyFill="1" applyBorder="1" applyAlignment="1">
      <alignment horizontal="center" wrapText="1" shrinkToFit="1"/>
    </xf>
    <xf numFmtId="0" fontId="9" fillId="0" borderId="4" xfId="0" applyFont="1" applyFill="1" applyBorder="1" applyAlignment="1">
      <alignment horizontal="center" wrapText="1" shrinkToFit="1"/>
    </xf>
    <xf numFmtId="0" fontId="9" fillId="0" borderId="4" xfId="0" applyFont="1" applyFill="1" applyBorder="1" applyAlignment="1">
      <alignment horizontal="center" shrinkToFit="1"/>
    </xf>
    <xf numFmtId="3" fontId="9" fillId="0" borderId="1" xfId="0" applyNumberFormat="1" applyFont="1" applyFill="1" applyBorder="1" applyAlignment="1">
      <alignment horizontal="center" wrapText="1" shrinkToFit="1"/>
    </xf>
    <xf numFmtId="3" fontId="8" fillId="0" borderId="1" xfId="0" applyNumberFormat="1" applyFont="1" applyFill="1" applyBorder="1" applyAlignment="1">
      <alignment horizontal="center" vertical="center" wrapText="1" shrinkToFi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3" fontId="8" fillId="2" borderId="1" xfId="0" applyNumberFormat="1" applyFont="1" applyFill="1" applyBorder="1" applyAlignment="1">
      <alignment horizontal="center" vertical="center" wrapText="1" shrinkToFit="1"/>
    </xf>
    <xf numFmtId="3" fontId="9" fillId="0" borderId="4" xfId="0" applyNumberFormat="1" applyFont="1" applyFill="1" applyBorder="1" applyAlignment="1">
      <alignment horizontal="center" wrapText="1" shrinkToFit="1"/>
    </xf>
    <xf numFmtId="3" fontId="9" fillId="0" borderId="4" xfId="0" applyNumberFormat="1" applyFont="1" applyFill="1" applyBorder="1" applyAlignment="1"/>
    <xf numFmtId="3" fontId="8" fillId="0" borderId="2" xfId="0" applyNumberFormat="1" applyFont="1" applyFill="1" applyBorder="1" applyAlignment="1">
      <alignment horizontal="center" vertical="center" wrapText="1" shrinkToFit="1"/>
    </xf>
    <xf numFmtId="3" fontId="8" fillId="2" borderId="2" xfId="0" applyNumberFormat="1" applyFont="1" applyFill="1" applyBorder="1" applyAlignment="1">
      <alignment horizontal="center" vertical="center" wrapText="1" shrinkToFit="1"/>
    </xf>
    <xf numFmtId="3" fontId="9" fillId="0" borderId="2" xfId="0" applyNumberFormat="1" applyFont="1" applyFill="1" applyBorder="1" applyAlignment="1">
      <alignment horizontal="center" wrapText="1" shrinkToFit="1"/>
    </xf>
    <xf numFmtId="3" fontId="9" fillId="0" borderId="4" xfId="0" applyNumberFormat="1" applyFont="1" applyFill="1" applyBorder="1" applyAlignment="1">
      <alignment vertical="center"/>
    </xf>
    <xf numFmtId="3" fontId="9" fillId="0" borderId="4" xfId="0" applyNumberFormat="1" applyFont="1" applyFill="1" applyBorder="1" applyAlignment="1">
      <alignment horizontal="center" vertical="center" wrapText="1" shrinkToFit="1"/>
    </xf>
    <xf numFmtId="3" fontId="8" fillId="0" borderId="4" xfId="0" applyNumberFormat="1" applyFont="1" applyFill="1" applyBorder="1" applyAlignment="1">
      <alignment horizontal="center" vertical="center" wrapText="1" shrinkToFit="1"/>
    </xf>
    <xf numFmtId="3" fontId="8" fillId="0" borderId="2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horizontal="center" wrapText="1" shrinkToFit="1"/>
    </xf>
    <xf numFmtId="0" fontId="9" fillId="0" borderId="0" xfId="0" applyFont="1" applyFill="1" applyAlignment="1">
      <alignment horizontal="center" wrapText="1" shrinkToFit="1"/>
    </xf>
    <xf numFmtId="3" fontId="9" fillId="4" borderId="1" xfId="0" applyNumberFormat="1" applyFont="1" applyFill="1" applyBorder="1" applyAlignment="1">
      <alignment horizontal="center" wrapText="1" shrinkToFit="1"/>
    </xf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/>
    <xf numFmtId="0" fontId="2" fillId="0" borderId="6" xfId="0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/>
    <xf numFmtId="0" fontId="2" fillId="0" borderId="5" xfId="0" applyFont="1" applyFill="1" applyBorder="1" applyAlignment="1"/>
    <xf numFmtId="3" fontId="8" fillId="0" borderId="13" xfId="0" applyNumberFormat="1" applyFont="1" applyFill="1" applyBorder="1" applyAlignment="1">
      <alignment horizontal="center" vertical="center" wrapText="1" shrinkToFit="1"/>
    </xf>
    <xf numFmtId="3" fontId="2" fillId="0" borderId="6" xfId="0" applyNumberFormat="1" applyFont="1" applyFill="1" applyBorder="1" applyAlignment="1">
      <alignment horizontal="center" vertical="center" wrapText="1" shrinkToFit="1"/>
    </xf>
    <xf numFmtId="3" fontId="8" fillId="0" borderId="6" xfId="0" applyNumberFormat="1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/>
    <xf numFmtId="3" fontId="3" fillId="0" borderId="14" xfId="0" applyNumberFormat="1" applyFont="1" applyFill="1" applyBorder="1" applyAlignment="1">
      <alignment horizontal="center" vertical="center" wrapText="1" shrinkToFit="1"/>
    </xf>
    <xf numFmtId="3" fontId="3" fillId="0" borderId="14" xfId="0" applyNumberFormat="1" applyFont="1" applyFill="1" applyBorder="1" applyAlignment="1">
      <alignment horizontal="center" wrapText="1" shrinkToFit="1"/>
    </xf>
    <xf numFmtId="3" fontId="9" fillId="0" borderId="14" xfId="0" applyNumberFormat="1" applyFont="1" applyFill="1" applyBorder="1" applyAlignment="1">
      <alignment horizontal="center" wrapText="1" shrinkToFi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right"/>
    </xf>
    <xf numFmtId="3" fontId="2" fillId="2" borderId="5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center" vertical="center" wrapText="1" shrinkToFit="1"/>
    </xf>
    <xf numFmtId="0" fontId="10" fillId="0" borderId="0" xfId="0" applyFont="1"/>
    <xf numFmtId="3" fontId="10" fillId="0" borderId="0" xfId="0" applyNumberFormat="1" applyFont="1"/>
    <xf numFmtId="0" fontId="5" fillId="0" borderId="0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wrapText="1" shrinkToFit="1"/>
    </xf>
    <xf numFmtId="0" fontId="6" fillId="0" borderId="4" xfId="0" applyFont="1" applyFill="1" applyBorder="1"/>
    <xf numFmtId="0" fontId="6" fillId="0" borderId="3" xfId="0" applyFont="1" applyFill="1" applyBorder="1"/>
    <xf numFmtId="0" fontId="2" fillId="0" borderId="2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10" xfId="0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wrapText="1" shrinkToFit="1"/>
    </xf>
    <xf numFmtId="0" fontId="2" fillId="0" borderId="12" xfId="0" applyFont="1" applyFill="1" applyBorder="1" applyAlignment="1">
      <alignment horizontal="center" vertical="center" wrapText="1" shrinkToFit="1"/>
    </xf>
    <xf numFmtId="0" fontId="8" fillId="0" borderId="13" xfId="0" applyFont="1" applyFill="1" applyBorder="1" applyAlignment="1">
      <alignment horizontal="center" wrapText="1" shrinkToFit="1"/>
    </xf>
    <xf numFmtId="0" fontId="8" fillId="0" borderId="15" xfId="0" applyFont="1" applyFill="1" applyBorder="1" applyAlignment="1"/>
    <xf numFmtId="0" fontId="8" fillId="0" borderId="14" xfId="0" applyFont="1" applyFill="1" applyBorder="1" applyAlignment="1"/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3399FF"/>
      <color rgb="FFFF66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จำนวนนักศึกษาเข้าใหม่</a:t>
            </a:r>
            <a:r>
              <a:rPr lang="th-TH" baseline="0">
                <a:latin typeface="Angsana New" panose="02020603050405020304" pitchFamily="18" charset="-34"/>
                <a:cs typeface="Angsana New" panose="02020603050405020304" pitchFamily="18" charset="-34"/>
              </a:rPr>
              <a:t> ปีการศึกษา 2559</a:t>
            </a:r>
            <a:endParaRPr lang="en-US">
              <a:latin typeface="Angsana New" panose="02020603050405020304" pitchFamily="18" charset="-34"/>
              <a:cs typeface="Angsana New" panose="02020603050405020304" pitchFamily="18" charset="-34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7761501009091974E-2"/>
          <c:y val="0.15258705800461073"/>
          <c:w val="0.90934567389883092"/>
          <c:h val="0.4942547145110510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4.297608364025701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44641254603855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29760836402574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44641254603855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44641254603855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4464125460385524E-3"/>
                  <c:y val="3.2441200324411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595216728051483E-3"/>
                  <c:y val="5.947484686958244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297608364025701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44641254603855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4.297608364025701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6.44641254603855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aseline="0">
                    <a:latin typeface="Angsana New" panose="02020603050405020304" pitchFamily="18" charset="-34"/>
                    <a:cs typeface="Angsana New" panose="02020603050405020304" pitchFamily="18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กราฟ!$A$1:$A$11</c:f>
              <c:strCache>
                <c:ptCount val="11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กราฟ!$B$1:$B$11</c:f>
              <c:numCache>
                <c:formatCode>#,##0</c:formatCode>
                <c:ptCount val="11"/>
                <c:pt idx="0">
                  <c:v>531</c:v>
                </c:pt>
                <c:pt idx="1">
                  <c:v>719</c:v>
                </c:pt>
                <c:pt idx="2">
                  <c:v>474</c:v>
                </c:pt>
                <c:pt idx="3">
                  <c:v>1603</c:v>
                </c:pt>
                <c:pt idx="4">
                  <c:v>1785</c:v>
                </c:pt>
                <c:pt idx="5">
                  <c:v>408</c:v>
                </c:pt>
                <c:pt idx="6">
                  <c:v>383</c:v>
                </c:pt>
                <c:pt idx="7">
                  <c:v>627</c:v>
                </c:pt>
                <c:pt idx="8">
                  <c:v>379</c:v>
                </c:pt>
                <c:pt idx="9">
                  <c:v>145</c:v>
                </c:pt>
                <c:pt idx="10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3222912"/>
        <c:axId val="83224448"/>
        <c:axId val="0"/>
      </c:bar3DChart>
      <c:catAx>
        <c:axId val="832229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ngsana New" panose="02020603050405020304" pitchFamily="18" charset="-34"/>
                <a:cs typeface="Angsana New" panose="02020603050405020304" pitchFamily="18" charset="-34"/>
              </a:defRPr>
            </a:pPr>
            <a:endParaRPr lang="th-TH"/>
          </a:p>
        </c:txPr>
        <c:crossAx val="83224448"/>
        <c:crosses val="autoZero"/>
        <c:auto val="1"/>
        <c:lblAlgn val="ctr"/>
        <c:lblOffset val="100"/>
        <c:noMultiLvlLbl val="0"/>
      </c:catAx>
      <c:valAx>
        <c:axId val="8322444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1200" baseline="0">
                <a:latin typeface="Angsana New" panose="02020603050405020304" pitchFamily="18" charset="-34"/>
                <a:cs typeface="Angsana New" panose="02020603050405020304" pitchFamily="18" charset="-34"/>
              </a:defRPr>
            </a:pPr>
            <a:endParaRPr lang="th-TH"/>
          </a:p>
        </c:txPr>
        <c:crossAx val="83222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42861</xdr:colOff>
      <xdr:row>0</xdr:row>
      <xdr:rowOff>85724</xdr:rowOff>
    </xdr:from>
    <xdr:to>
      <xdr:col>8</xdr:col>
      <xdr:colOff>323850</xdr:colOff>
      <xdr:row>17</xdr:row>
      <xdr:rowOff>285750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5"/>
  <sheetViews>
    <sheetView tabSelected="1" zoomScale="90" zoomScaleNormal="90" zoomScaleSheetLayoutView="50" workbookViewId="0">
      <pane xSplit="2" ySplit="6" topLeftCell="C7" activePane="bottomRight" state="frozen"/>
      <selection pane="topRight" activeCell="D1" sqref="D1"/>
      <selection pane="bottomLeft" activeCell="A9" sqref="A9"/>
      <selection pane="bottomRight" activeCell="A2" sqref="A2:B6"/>
    </sheetView>
  </sheetViews>
  <sheetFormatPr defaultRowHeight="19.5" customHeight="1" x14ac:dyDescent="0.45"/>
  <cols>
    <col min="1" max="1" width="1.625" style="58" customWidth="1"/>
    <col min="2" max="2" width="44.625" style="58" customWidth="1"/>
    <col min="3" max="24" width="5" style="59" customWidth="1"/>
    <col min="25" max="27" width="5.5" style="59" customWidth="1"/>
    <col min="28" max="30" width="5" style="59" customWidth="1"/>
    <col min="31" max="33" width="5" style="19" customWidth="1"/>
    <col min="34" max="34" width="5.125" style="94" hidden="1" customWidth="1"/>
    <col min="35" max="40" width="5" style="19" customWidth="1"/>
    <col min="41" max="16384" width="9" style="40"/>
  </cols>
  <sheetData>
    <row r="1" spans="1:40" ht="34.5" customHeight="1" x14ac:dyDescent="0.45">
      <c r="A1" s="118" t="s">
        <v>152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</row>
    <row r="2" spans="1:40" s="13" customFormat="1" ht="24.95" customHeight="1" x14ac:dyDescent="0.45">
      <c r="A2" s="119" t="s">
        <v>0</v>
      </c>
      <c r="B2" s="120"/>
      <c r="C2" s="125" t="s">
        <v>128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7"/>
    </row>
    <row r="3" spans="1:40" s="22" customFormat="1" ht="24.95" customHeight="1" x14ac:dyDescent="0.2">
      <c r="A3" s="121"/>
      <c r="B3" s="122"/>
      <c r="C3" s="128" t="s">
        <v>60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30"/>
      <c r="AE3" s="131" t="s">
        <v>1</v>
      </c>
      <c r="AF3" s="132"/>
      <c r="AG3" s="133"/>
      <c r="AH3" s="140"/>
      <c r="AI3" s="131" t="s">
        <v>2</v>
      </c>
      <c r="AJ3" s="143"/>
      <c r="AK3" s="120"/>
      <c r="AL3" s="131" t="s">
        <v>3</v>
      </c>
      <c r="AM3" s="143"/>
      <c r="AN3" s="120"/>
    </row>
    <row r="4" spans="1:40" s="13" customFormat="1" ht="24.95" customHeight="1" x14ac:dyDescent="0.45">
      <c r="A4" s="121"/>
      <c r="B4" s="122"/>
      <c r="C4" s="128" t="s">
        <v>145</v>
      </c>
      <c r="D4" s="126"/>
      <c r="E4" s="126"/>
      <c r="F4" s="126"/>
      <c r="G4" s="126"/>
      <c r="H4" s="126"/>
      <c r="I4" s="127"/>
      <c r="J4" s="128" t="s">
        <v>4</v>
      </c>
      <c r="K4" s="146"/>
      <c r="L4" s="146"/>
      <c r="M4" s="146"/>
      <c r="N4" s="146"/>
      <c r="O4" s="146"/>
      <c r="P4" s="147"/>
      <c r="Q4" s="128" t="s">
        <v>150</v>
      </c>
      <c r="R4" s="146"/>
      <c r="S4" s="146"/>
      <c r="T4" s="146"/>
      <c r="U4" s="146"/>
      <c r="V4" s="146"/>
      <c r="W4" s="147"/>
      <c r="X4" s="128" t="s">
        <v>5</v>
      </c>
      <c r="Y4" s="146"/>
      <c r="Z4" s="146"/>
      <c r="AA4" s="146"/>
      <c r="AB4" s="146"/>
      <c r="AC4" s="146"/>
      <c r="AD4" s="147"/>
      <c r="AE4" s="134"/>
      <c r="AF4" s="135"/>
      <c r="AG4" s="136"/>
      <c r="AH4" s="141"/>
      <c r="AI4" s="121"/>
      <c r="AJ4" s="144"/>
      <c r="AK4" s="122"/>
      <c r="AL4" s="121"/>
      <c r="AM4" s="144"/>
      <c r="AN4" s="122"/>
    </row>
    <row r="5" spans="1:40" s="13" customFormat="1" ht="24.95" customHeight="1" x14ac:dyDescent="0.45">
      <c r="A5" s="121"/>
      <c r="B5" s="122"/>
      <c r="C5" s="148" t="s">
        <v>6</v>
      </c>
      <c r="D5" s="128" t="s">
        <v>8</v>
      </c>
      <c r="E5" s="126"/>
      <c r="F5" s="127"/>
      <c r="G5" s="128" t="s">
        <v>7</v>
      </c>
      <c r="H5" s="146"/>
      <c r="I5" s="147"/>
      <c r="J5" s="148" t="s">
        <v>6</v>
      </c>
      <c r="K5" s="128" t="s">
        <v>8</v>
      </c>
      <c r="L5" s="146"/>
      <c r="M5" s="147"/>
      <c r="N5" s="128" t="s">
        <v>7</v>
      </c>
      <c r="O5" s="146"/>
      <c r="P5" s="147"/>
      <c r="Q5" s="148" t="s">
        <v>6</v>
      </c>
      <c r="R5" s="128" t="s">
        <v>9</v>
      </c>
      <c r="S5" s="150"/>
      <c r="T5" s="151"/>
      <c r="U5" s="128" t="s">
        <v>7</v>
      </c>
      <c r="V5" s="146"/>
      <c r="W5" s="147"/>
      <c r="X5" s="148" t="s">
        <v>6</v>
      </c>
      <c r="Y5" s="131" t="s">
        <v>8</v>
      </c>
      <c r="Z5" s="132"/>
      <c r="AA5" s="133"/>
      <c r="AB5" s="128" t="s">
        <v>7</v>
      </c>
      <c r="AC5" s="150"/>
      <c r="AD5" s="151"/>
      <c r="AE5" s="137"/>
      <c r="AF5" s="138"/>
      <c r="AG5" s="139"/>
      <c r="AH5" s="142"/>
      <c r="AI5" s="123"/>
      <c r="AJ5" s="145"/>
      <c r="AK5" s="124"/>
      <c r="AL5" s="123"/>
      <c r="AM5" s="145"/>
      <c r="AN5" s="124"/>
    </row>
    <row r="6" spans="1:40" s="13" customFormat="1" ht="24.95" customHeight="1" x14ac:dyDescent="0.45">
      <c r="A6" s="123"/>
      <c r="B6" s="124"/>
      <c r="C6" s="149"/>
      <c r="D6" s="23" t="s">
        <v>10</v>
      </c>
      <c r="E6" s="23" t="s">
        <v>11</v>
      </c>
      <c r="F6" s="23" t="s">
        <v>5</v>
      </c>
      <c r="G6" s="23" t="s">
        <v>10</v>
      </c>
      <c r="H6" s="23" t="s">
        <v>11</v>
      </c>
      <c r="I6" s="23" t="s">
        <v>5</v>
      </c>
      <c r="J6" s="149"/>
      <c r="K6" s="23" t="s">
        <v>10</v>
      </c>
      <c r="L6" s="23" t="s">
        <v>11</v>
      </c>
      <c r="M6" s="23" t="s">
        <v>5</v>
      </c>
      <c r="N6" s="23" t="s">
        <v>10</v>
      </c>
      <c r="O6" s="23" t="s">
        <v>11</v>
      </c>
      <c r="P6" s="23" t="s">
        <v>5</v>
      </c>
      <c r="Q6" s="149"/>
      <c r="R6" s="23" t="s">
        <v>10</v>
      </c>
      <c r="S6" s="23" t="s">
        <v>11</v>
      </c>
      <c r="T6" s="23" t="s">
        <v>5</v>
      </c>
      <c r="U6" s="23" t="s">
        <v>10</v>
      </c>
      <c r="V6" s="23" t="s">
        <v>11</v>
      </c>
      <c r="W6" s="23" t="s">
        <v>5</v>
      </c>
      <c r="X6" s="149"/>
      <c r="Y6" s="23" t="s">
        <v>10</v>
      </c>
      <c r="Z6" s="23" t="s">
        <v>11</v>
      </c>
      <c r="AA6" s="23" t="s">
        <v>5</v>
      </c>
      <c r="AB6" s="23" t="s">
        <v>10</v>
      </c>
      <c r="AC6" s="23" t="s">
        <v>11</v>
      </c>
      <c r="AD6" s="23" t="s">
        <v>5</v>
      </c>
      <c r="AE6" s="1" t="s">
        <v>10</v>
      </c>
      <c r="AF6" s="1" t="s">
        <v>11</v>
      </c>
      <c r="AG6" s="1" t="s">
        <v>5</v>
      </c>
      <c r="AH6" s="76"/>
      <c r="AI6" s="1" t="s">
        <v>10</v>
      </c>
      <c r="AJ6" s="1" t="s">
        <v>11</v>
      </c>
      <c r="AK6" s="1" t="s">
        <v>5</v>
      </c>
      <c r="AL6" s="1" t="s">
        <v>10</v>
      </c>
      <c r="AM6" s="1" t="s">
        <v>11</v>
      </c>
      <c r="AN6" s="1" t="s">
        <v>5</v>
      </c>
    </row>
    <row r="7" spans="1:40" ht="24.95" customHeight="1" x14ac:dyDescent="0.45">
      <c r="A7" s="2" t="s">
        <v>101</v>
      </c>
      <c r="B7" s="3"/>
      <c r="C7" s="41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3"/>
      <c r="AF7" s="43"/>
      <c r="AG7" s="43"/>
      <c r="AH7" s="77"/>
      <c r="AI7" s="43"/>
      <c r="AJ7" s="43"/>
      <c r="AK7" s="43"/>
      <c r="AL7" s="43"/>
      <c r="AM7" s="43"/>
      <c r="AN7" s="44"/>
    </row>
    <row r="8" spans="1:40" ht="24.95" customHeight="1" x14ac:dyDescent="0.45">
      <c r="A8" s="2"/>
      <c r="B8" s="4" t="s">
        <v>64</v>
      </c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3"/>
      <c r="AF8" s="43"/>
      <c r="AG8" s="43"/>
      <c r="AH8" s="77"/>
      <c r="AI8" s="43"/>
      <c r="AJ8" s="43"/>
      <c r="AK8" s="43"/>
      <c r="AL8" s="43"/>
      <c r="AM8" s="43"/>
      <c r="AN8" s="44"/>
    </row>
    <row r="9" spans="1:40" s="49" customFormat="1" ht="24.95" customHeight="1" x14ac:dyDescent="0.45">
      <c r="A9" s="45"/>
      <c r="B9" s="3" t="s">
        <v>62</v>
      </c>
      <c r="C9" s="27"/>
      <c r="D9" s="74"/>
      <c r="E9" s="74"/>
      <c r="F9" s="74"/>
      <c r="G9" s="96"/>
      <c r="H9" s="96"/>
      <c r="I9" s="96"/>
      <c r="J9" s="74"/>
      <c r="K9" s="74"/>
      <c r="L9" s="74"/>
      <c r="M9" s="74"/>
      <c r="N9" s="28"/>
      <c r="O9" s="28"/>
      <c r="P9" s="96"/>
      <c r="Q9" s="74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7"/>
      <c r="AF9" s="47"/>
      <c r="AG9" s="47"/>
      <c r="AH9" s="78"/>
      <c r="AI9" s="47"/>
      <c r="AJ9" s="47"/>
      <c r="AK9" s="47"/>
      <c r="AL9" s="47"/>
      <c r="AM9" s="47"/>
      <c r="AN9" s="48"/>
    </row>
    <row r="10" spans="1:40" ht="24.95" customHeight="1" x14ac:dyDescent="0.45">
      <c r="A10" s="50"/>
      <c r="B10" s="6" t="s">
        <v>82</v>
      </c>
      <c r="C10" s="21">
        <v>20</v>
      </c>
      <c r="D10" s="21">
        <v>18</v>
      </c>
      <c r="E10" s="21">
        <v>105</v>
      </c>
      <c r="F10" s="21">
        <f>D10+E10</f>
        <v>123</v>
      </c>
      <c r="G10" s="21">
        <v>4</v>
      </c>
      <c r="H10" s="21">
        <v>6</v>
      </c>
      <c r="I10" s="21">
        <f>G10+H10</f>
        <v>10</v>
      </c>
      <c r="J10" s="21">
        <v>110</v>
      </c>
      <c r="K10" s="21">
        <v>148</v>
      </c>
      <c r="L10" s="21">
        <v>512</v>
      </c>
      <c r="M10" s="21">
        <f>K10+L10</f>
        <v>660</v>
      </c>
      <c r="N10" s="21">
        <v>32</v>
      </c>
      <c r="O10" s="21">
        <v>94</v>
      </c>
      <c r="P10" s="21">
        <f>N10+O10</f>
        <v>126</v>
      </c>
      <c r="Q10" s="21">
        <v>20</v>
      </c>
      <c r="R10" s="21">
        <f>1+1</f>
        <v>2</v>
      </c>
      <c r="S10" s="21">
        <f>2+11+5</f>
        <v>18</v>
      </c>
      <c r="T10" s="21">
        <f>R10+S10</f>
        <v>20</v>
      </c>
      <c r="U10" s="21">
        <v>1</v>
      </c>
      <c r="V10" s="21">
        <v>11</v>
      </c>
      <c r="W10" s="21">
        <f>U10+V10</f>
        <v>12</v>
      </c>
      <c r="X10" s="21">
        <f>C10+J10+Q10</f>
        <v>150</v>
      </c>
      <c r="Y10" s="21">
        <f>F10+K10+R10</f>
        <v>273</v>
      </c>
      <c r="Z10" s="21">
        <f>+L10+S10+E10</f>
        <v>635</v>
      </c>
      <c r="AA10" s="21">
        <f>+M10+T10+F10</f>
        <v>803</v>
      </c>
      <c r="AB10" s="21">
        <f t="shared" ref="AB10:AC10" si="0">G10+N10+U10</f>
        <v>37</v>
      </c>
      <c r="AC10" s="21">
        <f t="shared" si="0"/>
        <v>111</v>
      </c>
      <c r="AD10" s="21">
        <f>AB10+AC10</f>
        <v>148</v>
      </c>
      <c r="AE10" s="7">
        <f>AB10</f>
        <v>37</v>
      </c>
      <c r="AF10" s="7">
        <f>AC10</f>
        <v>111</v>
      </c>
      <c r="AG10" s="7">
        <f>AE10+AF10</f>
        <v>148</v>
      </c>
      <c r="AH10" s="79">
        <v>1</v>
      </c>
      <c r="AI10" s="7">
        <f>IF(AH10=1,AE10,"0")</f>
        <v>37</v>
      </c>
      <c r="AJ10" s="7">
        <f>IF(AH10=1,AF10,"0")</f>
        <v>111</v>
      </c>
      <c r="AK10" s="7">
        <f>AI10+AJ10</f>
        <v>148</v>
      </c>
      <c r="AL10" s="7" t="str">
        <f>IF(AH10=2,AE10,"0")</f>
        <v>0</v>
      </c>
      <c r="AM10" s="7" t="str">
        <f>IF(AH10=2,AF10,"0")</f>
        <v>0</v>
      </c>
      <c r="AN10" s="7">
        <f>AL10+AM10</f>
        <v>0</v>
      </c>
    </row>
    <row r="11" spans="1:40" ht="24.95" customHeight="1" x14ac:dyDescent="0.45">
      <c r="A11" s="50"/>
      <c r="B11" s="6" t="s">
        <v>123</v>
      </c>
      <c r="C11" s="21">
        <v>20</v>
      </c>
      <c r="D11" s="21">
        <v>10</v>
      </c>
      <c r="E11" s="21">
        <v>106</v>
      </c>
      <c r="F11" s="21">
        <f t="shared" ref="F11:F12" si="1">D11+E11</f>
        <v>116</v>
      </c>
      <c r="G11" s="21">
        <v>2</v>
      </c>
      <c r="H11" s="21">
        <v>16</v>
      </c>
      <c r="I11" s="21">
        <f t="shared" ref="I11:I71" si="2">G11+H11</f>
        <v>18</v>
      </c>
      <c r="J11" s="21">
        <v>110</v>
      </c>
      <c r="K11" s="21">
        <v>128</v>
      </c>
      <c r="L11" s="21">
        <v>548</v>
      </c>
      <c r="M11" s="21">
        <f t="shared" ref="M11:M71" si="3">K11+L11</f>
        <v>676</v>
      </c>
      <c r="N11" s="21">
        <v>22</v>
      </c>
      <c r="O11" s="21">
        <v>127</v>
      </c>
      <c r="P11" s="21">
        <f t="shared" ref="P11:P71" si="4">N11+O11</f>
        <v>149</v>
      </c>
      <c r="Q11" s="21">
        <v>20</v>
      </c>
      <c r="R11" s="21">
        <f>2+1+1+3</f>
        <v>7</v>
      </c>
      <c r="S11" s="21">
        <f>2+7+4+1</f>
        <v>14</v>
      </c>
      <c r="T11" s="21">
        <f t="shared" ref="T11:T71" si="5">R11+S11</f>
        <v>21</v>
      </c>
      <c r="U11" s="21">
        <v>3</v>
      </c>
      <c r="V11" s="21">
        <v>8</v>
      </c>
      <c r="W11" s="21">
        <f t="shared" ref="W11:W71" si="6">U11+V11</f>
        <v>11</v>
      </c>
      <c r="X11" s="21">
        <f>C11+J11+Q11</f>
        <v>150</v>
      </c>
      <c r="Y11" s="21">
        <f t="shared" ref="Y11:Y12" si="7">F11+K11+R11</f>
        <v>251</v>
      </c>
      <c r="Z11" s="21">
        <f t="shared" ref="Z11:Z12" si="8">+L11+S11+E11</f>
        <v>668</v>
      </c>
      <c r="AA11" s="21">
        <f t="shared" ref="AA11:AA12" si="9">+M11+T11+F11</f>
        <v>813</v>
      </c>
      <c r="AB11" s="21">
        <f>G11+N11+U11</f>
        <v>27</v>
      </c>
      <c r="AC11" s="21">
        <f>H11+O11+V11</f>
        <v>151</v>
      </c>
      <c r="AD11" s="21">
        <f t="shared" ref="AD11:AD71" si="10">AB11+AC11</f>
        <v>178</v>
      </c>
      <c r="AE11" s="7">
        <f t="shared" ref="AE11:AE62" si="11">AB11</f>
        <v>27</v>
      </c>
      <c r="AF11" s="7">
        <f t="shared" ref="AF11:AF62" si="12">AC11</f>
        <v>151</v>
      </c>
      <c r="AG11" s="7">
        <f t="shared" ref="AG11:AG71" si="13">AE11+AF11</f>
        <v>178</v>
      </c>
      <c r="AH11" s="79">
        <v>1</v>
      </c>
      <c r="AI11" s="7">
        <f t="shared" ref="AI11:AI71" si="14">IF(AH11=1,AE11,"0")</f>
        <v>27</v>
      </c>
      <c r="AJ11" s="7">
        <f t="shared" ref="AJ11:AJ71" si="15">IF(AH11=1,AF11,"0")</f>
        <v>151</v>
      </c>
      <c r="AK11" s="7">
        <f t="shared" ref="AK11:AK71" si="16">AI11+AJ11</f>
        <v>178</v>
      </c>
      <c r="AL11" s="7" t="str">
        <f t="shared" ref="AL11:AL71" si="17">IF(AH11=2,AE11,"0")</f>
        <v>0</v>
      </c>
      <c r="AM11" s="7" t="str">
        <f t="shared" ref="AM11:AM71" si="18">IF(AH11=2,AF11,"0")</f>
        <v>0</v>
      </c>
      <c r="AN11" s="7">
        <f t="shared" ref="AN11:AN71" si="19">AL11+AM11</f>
        <v>0</v>
      </c>
    </row>
    <row r="12" spans="1:40" ht="24.95" customHeight="1" x14ac:dyDescent="0.45">
      <c r="A12" s="50"/>
      <c r="B12" s="6" t="s">
        <v>81</v>
      </c>
      <c r="C12" s="21">
        <v>30</v>
      </c>
      <c r="D12" s="21">
        <v>35</v>
      </c>
      <c r="E12" s="21">
        <v>169</v>
      </c>
      <c r="F12" s="21">
        <f t="shared" si="1"/>
        <v>204</v>
      </c>
      <c r="G12" s="21">
        <v>6</v>
      </c>
      <c r="H12" s="21">
        <v>26</v>
      </c>
      <c r="I12" s="21">
        <f t="shared" si="2"/>
        <v>32</v>
      </c>
      <c r="J12" s="21">
        <v>70</v>
      </c>
      <c r="K12" s="21">
        <v>188</v>
      </c>
      <c r="L12" s="21">
        <v>631</v>
      </c>
      <c r="M12" s="21">
        <f t="shared" si="3"/>
        <v>819</v>
      </c>
      <c r="N12" s="21">
        <v>54</v>
      </c>
      <c r="O12" s="21">
        <v>26</v>
      </c>
      <c r="P12" s="21">
        <f t="shared" si="4"/>
        <v>80</v>
      </c>
      <c r="Q12" s="21">
        <v>30</v>
      </c>
      <c r="R12" s="21">
        <f>3+1+1</f>
        <v>5</v>
      </c>
      <c r="S12" s="21">
        <f>12+3+4+6</f>
        <v>25</v>
      </c>
      <c r="T12" s="21">
        <f t="shared" si="5"/>
        <v>30</v>
      </c>
      <c r="U12" s="21">
        <v>2</v>
      </c>
      <c r="V12" s="21">
        <v>20</v>
      </c>
      <c r="W12" s="21">
        <f t="shared" si="6"/>
        <v>22</v>
      </c>
      <c r="X12" s="21">
        <f>C12+J12+Q12</f>
        <v>130</v>
      </c>
      <c r="Y12" s="21">
        <f t="shared" si="7"/>
        <v>397</v>
      </c>
      <c r="Z12" s="21">
        <f t="shared" si="8"/>
        <v>825</v>
      </c>
      <c r="AA12" s="21">
        <f t="shared" si="9"/>
        <v>1053</v>
      </c>
      <c r="AB12" s="21">
        <f>G12+N12+U12</f>
        <v>62</v>
      </c>
      <c r="AC12" s="21">
        <f>H12+O12+V12</f>
        <v>72</v>
      </c>
      <c r="AD12" s="21">
        <f t="shared" si="10"/>
        <v>134</v>
      </c>
      <c r="AE12" s="7">
        <f t="shared" si="11"/>
        <v>62</v>
      </c>
      <c r="AF12" s="7">
        <f t="shared" si="12"/>
        <v>72</v>
      </c>
      <c r="AG12" s="7">
        <f t="shared" si="13"/>
        <v>134</v>
      </c>
      <c r="AH12" s="79">
        <v>1</v>
      </c>
      <c r="AI12" s="7">
        <f t="shared" si="14"/>
        <v>62</v>
      </c>
      <c r="AJ12" s="7">
        <f t="shared" si="15"/>
        <v>72</v>
      </c>
      <c r="AK12" s="7">
        <f t="shared" si="16"/>
        <v>134</v>
      </c>
      <c r="AL12" s="7" t="str">
        <f t="shared" si="17"/>
        <v>0</v>
      </c>
      <c r="AM12" s="7" t="str">
        <f t="shared" si="18"/>
        <v>0</v>
      </c>
      <c r="AN12" s="7">
        <f t="shared" si="19"/>
        <v>0</v>
      </c>
    </row>
    <row r="13" spans="1:40" s="13" customFormat="1" ht="24.95" customHeight="1" x14ac:dyDescent="0.45">
      <c r="A13" s="2"/>
      <c r="B13" s="11" t="s">
        <v>63</v>
      </c>
      <c r="C13" s="25">
        <f>SUM(C10:C12)</f>
        <v>70</v>
      </c>
      <c r="D13" s="25">
        <f>SUM(D10:D12)</f>
        <v>63</v>
      </c>
      <c r="E13" s="25">
        <f>SUM(E10:E12)</f>
        <v>380</v>
      </c>
      <c r="F13" s="25">
        <f>SUM(F10:F12)</f>
        <v>443</v>
      </c>
      <c r="G13" s="25">
        <f t="shared" ref="G13:AN13" si="20">SUM(G10:G12)</f>
        <v>12</v>
      </c>
      <c r="H13" s="25">
        <f t="shared" si="20"/>
        <v>48</v>
      </c>
      <c r="I13" s="25">
        <f t="shared" si="20"/>
        <v>60</v>
      </c>
      <c r="J13" s="25">
        <f t="shared" si="20"/>
        <v>290</v>
      </c>
      <c r="K13" s="25">
        <f t="shared" si="20"/>
        <v>464</v>
      </c>
      <c r="L13" s="25">
        <f t="shared" si="20"/>
        <v>1691</v>
      </c>
      <c r="M13" s="25">
        <f t="shared" si="20"/>
        <v>2155</v>
      </c>
      <c r="N13" s="25">
        <f t="shared" si="20"/>
        <v>108</v>
      </c>
      <c r="O13" s="25">
        <f t="shared" si="20"/>
        <v>247</v>
      </c>
      <c r="P13" s="25">
        <f t="shared" si="20"/>
        <v>355</v>
      </c>
      <c r="Q13" s="25">
        <f t="shared" si="20"/>
        <v>70</v>
      </c>
      <c r="R13" s="25">
        <f t="shared" si="20"/>
        <v>14</v>
      </c>
      <c r="S13" s="25">
        <f t="shared" si="20"/>
        <v>57</v>
      </c>
      <c r="T13" s="25">
        <f t="shared" si="20"/>
        <v>71</v>
      </c>
      <c r="U13" s="25">
        <f t="shared" si="20"/>
        <v>6</v>
      </c>
      <c r="V13" s="25">
        <f t="shared" si="20"/>
        <v>39</v>
      </c>
      <c r="W13" s="25">
        <f t="shared" si="20"/>
        <v>45</v>
      </c>
      <c r="X13" s="25">
        <f t="shared" ref="X13" si="21">SUM(X10:X12)</f>
        <v>430</v>
      </c>
      <c r="Y13" s="25">
        <f t="shared" ref="Y13" si="22">SUM(Y10:Y12)</f>
        <v>921</v>
      </c>
      <c r="Z13" s="25">
        <f t="shared" ref="Z13" si="23">SUM(Z10:Z12)</f>
        <v>2128</v>
      </c>
      <c r="AA13" s="25">
        <f t="shared" ref="AA13" si="24">SUM(AA10:AA12)</f>
        <v>2669</v>
      </c>
      <c r="AB13" s="25">
        <f t="shared" ref="AB13" si="25">SUM(AB10:AB12)</f>
        <v>126</v>
      </c>
      <c r="AC13" s="25">
        <f t="shared" ref="AC13" si="26">SUM(AC10:AC12)</f>
        <v>334</v>
      </c>
      <c r="AD13" s="25">
        <f t="shared" ref="AD13" si="27">SUM(AD10:AD12)</f>
        <v>460</v>
      </c>
      <c r="AE13" s="25">
        <f t="shared" si="20"/>
        <v>126</v>
      </c>
      <c r="AF13" s="25">
        <f t="shared" si="20"/>
        <v>334</v>
      </c>
      <c r="AG13" s="25">
        <f t="shared" si="20"/>
        <v>460</v>
      </c>
      <c r="AH13" s="80"/>
      <c r="AI13" s="25">
        <f t="shared" si="20"/>
        <v>126</v>
      </c>
      <c r="AJ13" s="25">
        <f t="shared" si="20"/>
        <v>334</v>
      </c>
      <c r="AK13" s="25">
        <f t="shared" si="20"/>
        <v>460</v>
      </c>
      <c r="AL13" s="25">
        <f t="shared" si="20"/>
        <v>0</v>
      </c>
      <c r="AM13" s="25">
        <f t="shared" si="20"/>
        <v>0</v>
      </c>
      <c r="AN13" s="25">
        <f t="shared" si="20"/>
        <v>0</v>
      </c>
    </row>
    <row r="14" spans="1:40" s="13" customFormat="1" ht="24.95" customHeight="1" x14ac:dyDescent="0.45">
      <c r="A14" s="2"/>
      <c r="B14" s="74" t="s">
        <v>129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80"/>
      <c r="AI14" s="25"/>
      <c r="AJ14" s="25"/>
      <c r="AK14" s="25"/>
      <c r="AL14" s="25"/>
      <c r="AM14" s="25"/>
      <c r="AN14" s="25"/>
    </row>
    <row r="15" spans="1:40" s="13" customFormat="1" ht="24.95" customHeight="1" x14ac:dyDescent="0.45">
      <c r="A15" s="2"/>
      <c r="B15" s="6" t="s">
        <v>123</v>
      </c>
      <c r="C15" s="21">
        <v>0</v>
      </c>
      <c r="D15" s="21">
        <v>0</v>
      </c>
      <c r="E15" s="21">
        <v>0</v>
      </c>
      <c r="F15" s="21">
        <f t="shared" ref="F15" si="28">D15+E15</f>
        <v>0</v>
      </c>
      <c r="G15" s="21">
        <v>0</v>
      </c>
      <c r="H15" s="21">
        <v>0</v>
      </c>
      <c r="I15" s="21">
        <f t="shared" ref="I15" si="29">G15+H15</f>
        <v>0</v>
      </c>
      <c r="J15" s="21">
        <v>50</v>
      </c>
      <c r="K15" s="21">
        <v>5</v>
      </c>
      <c r="L15" s="21">
        <v>15</v>
      </c>
      <c r="M15" s="21">
        <f>K15+L15</f>
        <v>20</v>
      </c>
      <c r="N15" s="21">
        <v>5</v>
      </c>
      <c r="O15" s="21">
        <v>15</v>
      </c>
      <c r="P15" s="21">
        <f t="shared" ref="P15" si="30">N15+O15</f>
        <v>20</v>
      </c>
      <c r="Q15" s="21">
        <v>0</v>
      </c>
      <c r="R15" s="21">
        <v>0</v>
      </c>
      <c r="S15" s="21">
        <v>0</v>
      </c>
      <c r="T15" s="21">
        <f>R15+S15</f>
        <v>0</v>
      </c>
      <c r="U15" s="21">
        <v>0</v>
      </c>
      <c r="V15" s="21">
        <v>0</v>
      </c>
      <c r="W15" s="21">
        <f t="shared" ref="W15" si="31">U15+V15</f>
        <v>0</v>
      </c>
      <c r="X15" s="21">
        <f>C15+J15+Q15</f>
        <v>50</v>
      </c>
      <c r="Y15" s="21">
        <f>F15+K15+R15</f>
        <v>5</v>
      </c>
      <c r="Z15" s="21">
        <f>+L15+S15+E15</f>
        <v>15</v>
      </c>
      <c r="AA15" s="21">
        <f>+M15+T15+F15</f>
        <v>20</v>
      </c>
      <c r="AB15" s="21">
        <f t="shared" ref="AB15" si="32">G15+N15+U15</f>
        <v>5</v>
      </c>
      <c r="AC15" s="21">
        <f t="shared" ref="AC15" si="33">H15+O15+V15</f>
        <v>15</v>
      </c>
      <c r="AD15" s="21">
        <f>AB15+AC15</f>
        <v>20</v>
      </c>
      <c r="AE15" s="21">
        <f t="shared" ref="AE15:AE16" si="34">AB15</f>
        <v>5</v>
      </c>
      <c r="AF15" s="21">
        <f t="shared" ref="AF15:AF16" si="35">AC15</f>
        <v>15</v>
      </c>
      <c r="AG15" s="21">
        <f t="shared" ref="AG15:AG16" si="36">AE15+AF15</f>
        <v>20</v>
      </c>
      <c r="AH15" s="81">
        <v>1</v>
      </c>
      <c r="AI15" s="21">
        <f>IF(AH15=1,AE15,"0")</f>
        <v>5</v>
      </c>
      <c r="AJ15" s="21">
        <f>IF(AH15=1,AF15,"0")</f>
        <v>15</v>
      </c>
      <c r="AK15" s="21">
        <f>AI15+AJ15</f>
        <v>20</v>
      </c>
      <c r="AL15" s="21" t="str">
        <f>IF(AH15=2,AE15,"0")</f>
        <v>0</v>
      </c>
      <c r="AM15" s="21" t="str">
        <f>IF(AH15=2,AF15,"0")</f>
        <v>0</v>
      </c>
      <c r="AN15" s="21">
        <f>AL15+AM15</f>
        <v>0</v>
      </c>
    </row>
    <row r="16" spans="1:40" s="13" customFormat="1" ht="24.95" customHeight="1" x14ac:dyDescent="0.45">
      <c r="A16" s="2"/>
      <c r="B16" s="11" t="s">
        <v>63</v>
      </c>
      <c r="C16" s="25">
        <f>SUM(C15)</f>
        <v>0</v>
      </c>
      <c r="D16" s="25">
        <f t="shared" ref="D16:I16" si="37">SUM(D15)</f>
        <v>0</v>
      </c>
      <c r="E16" s="25">
        <f t="shared" si="37"/>
        <v>0</v>
      </c>
      <c r="F16" s="25">
        <f t="shared" si="37"/>
        <v>0</v>
      </c>
      <c r="G16" s="25">
        <f t="shared" si="37"/>
        <v>0</v>
      </c>
      <c r="H16" s="25">
        <f t="shared" si="37"/>
        <v>0</v>
      </c>
      <c r="I16" s="25">
        <f t="shared" si="37"/>
        <v>0</v>
      </c>
      <c r="J16" s="25">
        <f>SUM(J15)</f>
        <v>50</v>
      </c>
      <c r="K16" s="25">
        <f t="shared" ref="K16" si="38">SUM(K15)</f>
        <v>5</v>
      </c>
      <c r="L16" s="25">
        <f t="shared" ref="L16" si="39">SUM(L15)</f>
        <v>15</v>
      </c>
      <c r="M16" s="25">
        <f t="shared" ref="M16" si="40">SUM(M15)</f>
        <v>20</v>
      </c>
      <c r="N16" s="25">
        <f t="shared" ref="N16" si="41">SUM(N15)</f>
        <v>5</v>
      </c>
      <c r="O16" s="25">
        <f t="shared" ref="O16" si="42">SUM(O15)</f>
        <v>15</v>
      </c>
      <c r="P16" s="25">
        <f t="shared" ref="P16" si="43">SUM(P15)</f>
        <v>20</v>
      </c>
      <c r="Q16" s="25">
        <f>SUM(Q15)</f>
        <v>0</v>
      </c>
      <c r="R16" s="25">
        <f t="shared" ref="R16" si="44">SUM(R15)</f>
        <v>0</v>
      </c>
      <c r="S16" s="25">
        <f t="shared" ref="S16" si="45">SUM(S15)</f>
        <v>0</v>
      </c>
      <c r="T16" s="25">
        <f t="shared" ref="T16" si="46">SUM(T15)</f>
        <v>0</v>
      </c>
      <c r="U16" s="25">
        <f t="shared" ref="U16" si="47">SUM(U15)</f>
        <v>0</v>
      </c>
      <c r="V16" s="25">
        <f t="shared" ref="V16" si="48">SUM(V15)</f>
        <v>0</v>
      </c>
      <c r="W16" s="25">
        <f t="shared" ref="W16" si="49">SUM(W15)</f>
        <v>0</v>
      </c>
      <c r="X16" s="25">
        <f>SUM(X15)</f>
        <v>50</v>
      </c>
      <c r="Y16" s="25">
        <f t="shared" ref="Y16" si="50">SUM(Y15)</f>
        <v>5</v>
      </c>
      <c r="Z16" s="25">
        <f t="shared" ref="Z16" si="51">SUM(Z15)</f>
        <v>15</v>
      </c>
      <c r="AA16" s="25">
        <f t="shared" ref="AA16" si="52">SUM(AA15)</f>
        <v>20</v>
      </c>
      <c r="AB16" s="25">
        <f t="shared" ref="AB16" si="53">SUM(AB15)</f>
        <v>5</v>
      </c>
      <c r="AC16" s="25">
        <f t="shared" ref="AC16" si="54">SUM(AC15)</f>
        <v>15</v>
      </c>
      <c r="AD16" s="25">
        <f t="shared" ref="AD16" si="55">SUM(AD15)</f>
        <v>20</v>
      </c>
      <c r="AE16" s="25">
        <f t="shared" si="34"/>
        <v>5</v>
      </c>
      <c r="AF16" s="25">
        <f t="shared" si="35"/>
        <v>15</v>
      </c>
      <c r="AG16" s="25">
        <f t="shared" si="36"/>
        <v>20</v>
      </c>
      <c r="AH16" s="80"/>
      <c r="AI16" s="25">
        <f>SUM(AI15)</f>
        <v>5</v>
      </c>
      <c r="AJ16" s="25">
        <f>SUM(AJ15)</f>
        <v>15</v>
      </c>
      <c r="AK16" s="25">
        <f>SUM(AI16:AJ16)</f>
        <v>20</v>
      </c>
      <c r="AL16" s="25">
        <f>SUM(AL15)</f>
        <v>0</v>
      </c>
      <c r="AM16" s="25">
        <f>SUM(AM15)</f>
        <v>0</v>
      </c>
      <c r="AN16" s="25">
        <f>SUM(AL16:AM16)</f>
        <v>0</v>
      </c>
    </row>
    <row r="17" spans="1:40" s="13" customFormat="1" ht="24.95" customHeight="1" x14ac:dyDescent="0.45">
      <c r="A17" s="2"/>
      <c r="B17" s="11" t="s">
        <v>65</v>
      </c>
      <c r="C17" s="25">
        <f>C13+C16</f>
        <v>70</v>
      </c>
      <c r="D17" s="25">
        <f>D13+D16</f>
        <v>63</v>
      </c>
      <c r="E17" s="25">
        <f>E13+E16</f>
        <v>380</v>
      </c>
      <c r="F17" s="25">
        <f>F13+F16</f>
        <v>443</v>
      </c>
      <c r="G17" s="25">
        <f t="shared" ref="G17:I17" si="56">G13+G16</f>
        <v>12</v>
      </c>
      <c r="H17" s="25">
        <f t="shared" si="56"/>
        <v>48</v>
      </c>
      <c r="I17" s="25">
        <f t="shared" si="56"/>
        <v>60</v>
      </c>
      <c r="J17" s="25">
        <f>J13+J16</f>
        <v>340</v>
      </c>
      <c r="K17" s="25">
        <f t="shared" ref="K17" si="57">K13+K16</f>
        <v>469</v>
      </c>
      <c r="L17" s="25">
        <f t="shared" ref="L17" si="58">L13+L16</f>
        <v>1706</v>
      </c>
      <c r="M17" s="25">
        <f t="shared" ref="M17" si="59">M13+M16</f>
        <v>2175</v>
      </c>
      <c r="N17" s="25">
        <f t="shared" ref="N17" si="60">N13+N16</f>
        <v>113</v>
      </c>
      <c r="O17" s="25">
        <f t="shared" ref="O17" si="61">O13+O16</f>
        <v>262</v>
      </c>
      <c r="P17" s="25">
        <f t="shared" ref="P17" si="62">P13+P16</f>
        <v>375</v>
      </c>
      <c r="Q17" s="25">
        <f>Q13+Q16</f>
        <v>70</v>
      </c>
      <c r="R17" s="25">
        <f t="shared" ref="R17" si="63">R13+R16</f>
        <v>14</v>
      </c>
      <c r="S17" s="25">
        <f t="shared" ref="S17" si="64">S13+S16</f>
        <v>57</v>
      </c>
      <c r="T17" s="25">
        <f t="shared" ref="T17" si="65">T13+T16</f>
        <v>71</v>
      </c>
      <c r="U17" s="25">
        <f t="shared" ref="U17" si="66">U13+U16</f>
        <v>6</v>
      </c>
      <c r="V17" s="25">
        <f t="shared" ref="V17" si="67">V13+V16</f>
        <v>39</v>
      </c>
      <c r="W17" s="25">
        <f t="shared" ref="W17" si="68">W13+W16</f>
        <v>45</v>
      </c>
      <c r="X17" s="25">
        <f>X13+X16</f>
        <v>480</v>
      </c>
      <c r="Y17" s="25">
        <f t="shared" ref="Y17" si="69">Y13+Y16</f>
        <v>926</v>
      </c>
      <c r="Z17" s="25">
        <f t="shared" ref="Z17" si="70">Z13+Z16</f>
        <v>2143</v>
      </c>
      <c r="AA17" s="25">
        <f t="shared" ref="AA17" si="71">AA13+AA16</f>
        <v>2689</v>
      </c>
      <c r="AB17" s="25">
        <f t="shared" ref="AB17" si="72">AB13+AB16</f>
        <v>131</v>
      </c>
      <c r="AC17" s="25">
        <f t="shared" ref="AC17" si="73">AC13+AC16</f>
        <v>349</v>
      </c>
      <c r="AD17" s="25">
        <f t="shared" ref="AD17" si="74">AD13+AD16</f>
        <v>480</v>
      </c>
      <c r="AE17" s="25">
        <f t="shared" ref="AE17" si="75">AE13+AE16</f>
        <v>131</v>
      </c>
      <c r="AF17" s="25">
        <f t="shared" ref="AF17" si="76">AF13+AF16</f>
        <v>349</v>
      </c>
      <c r="AG17" s="25">
        <f t="shared" ref="AG17" si="77">AG13+AG16</f>
        <v>480</v>
      </c>
      <c r="AH17" s="80"/>
      <c r="AI17" s="25">
        <f t="shared" ref="AI17:AN17" si="78">AI13+AI16</f>
        <v>131</v>
      </c>
      <c r="AJ17" s="25">
        <f t="shared" si="78"/>
        <v>349</v>
      </c>
      <c r="AK17" s="25">
        <f t="shared" si="78"/>
        <v>480</v>
      </c>
      <c r="AL17" s="25">
        <f t="shared" si="78"/>
        <v>0</v>
      </c>
      <c r="AM17" s="25">
        <f t="shared" si="78"/>
        <v>0</v>
      </c>
      <c r="AN17" s="25">
        <f t="shared" si="78"/>
        <v>0</v>
      </c>
    </row>
    <row r="18" spans="1:40" s="13" customFormat="1" ht="24.95" customHeight="1" x14ac:dyDescent="0.45">
      <c r="A18" s="2"/>
      <c r="B18" s="4" t="s">
        <v>84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80"/>
      <c r="AI18" s="25"/>
      <c r="AJ18" s="25"/>
      <c r="AK18" s="25"/>
      <c r="AL18" s="25"/>
      <c r="AM18" s="25"/>
      <c r="AN18" s="25"/>
    </row>
    <row r="19" spans="1:40" s="13" customFormat="1" ht="24.95" customHeight="1" x14ac:dyDescent="0.45">
      <c r="A19" s="2"/>
      <c r="B19" s="3" t="s">
        <v>62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80"/>
      <c r="AI19" s="25"/>
      <c r="AJ19" s="25"/>
      <c r="AK19" s="25"/>
      <c r="AL19" s="25"/>
      <c r="AM19" s="25"/>
      <c r="AN19" s="25"/>
    </row>
    <row r="20" spans="1:40" s="13" customFormat="1" ht="24.95" customHeight="1" x14ac:dyDescent="0.45">
      <c r="A20" s="2"/>
      <c r="B20" s="6" t="s">
        <v>123</v>
      </c>
      <c r="C20" s="21">
        <v>0</v>
      </c>
      <c r="D20" s="21">
        <v>0</v>
      </c>
      <c r="E20" s="21">
        <v>0</v>
      </c>
      <c r="F20" s="21">
        <f t="shared" ref="F20" si="79">D20+E20</f>
        <v>0</v>
      </c>
      <c r="G20" s="21">
        <v>0</v>
      </c>
      <c r="H20" s="21">
        <v>0</v>
      </c>
      <c r="I20" s="21">
        <f t="shared" ref="I20" si="80">G20+H20</f>
        <v>0</v>
      </c>
      <c r="J20" s="21">
        <v>30</v>
      </c>
      <c r="K20" s="21">
        <v>9</v>
      </c>
      <c r="L20" s="21">
        <v>66</v>
      </c>
      <c r="M20" s="21">
        <f>K20+L20</f>
        <v>75</v>
      </c>
      <c r="N20" s="21">
        <v>8</v>
      </c>
      <c r="O20" s="21">
        <v>43</v>
      </c>
      <c r="P20" s="21">
        <f t="shared" ref="P20" si="81">N20+O20</f>
        <v>51</v>
      </c>
      <c r="Q20" s="21">
        <v>0</v>
      </c>
      <c r="R20" s="21">
        <v>0</v>
      </c>
      <c r="S20" s="21">
        <v>0</v>
      </c>
      <c r="T20" s="21">
        <f>R20+S20</f>
        <v>0</v>
      </c>
      <c r="U20" s="21">
        <v>0</v>
      </c>
      <c r="V20" s="21">
        <v>0</v>
      </c>
      <c r="W20" s="21">
        <f t="shared" ref="W20" si="82">U20+V20</f>
        <v>0</v>
      </c>
      <c r="X20" s="21">
        <f>C20+J20+Q20</f>
        <v>30</v>
      </c>
      <c r="Y20" s="21">
        <f>F20+K20+R20</f>
        <v>9</v>
      </c>
      <c r="Z20" s="21">
        <f>+L20+S20+E20</f>
        <v>66</v>
      </c>
      <c r="AA20" s="21">
        <f>+M20+T20+F20</f>
        <v>75</v>
      </c>
      <c r="AB20" s="21">
        <f t="shared" ref="AB20" si="83">G20+N20+U20</f>
        <v>8</v>
      </c>
      <c r="AC20" s="21">
        <f t="shared" ref="AC20" si="84">H20+O20+V20</f>
        <v>43</v>
      </c>
      <c r="AD20" s="21">
        <f>AB20+AC20</f>
        <v>51</v>
      </c>
      <c r="AE20" s="21">
        <f t="shared" ref="AE20:AE21" si="85">AB20</f>
        <v>8</v>
      </c>
      <c r="AF20" s="21">
        <f t="shared" ref="AF20:AF21" si="86">AC20</f>
        <v>43</v>
      </c>
      <c r="AG20" s="21">
        <f t="shared" ref="AG20:AG21" si="87">AE20+AF20</f>
        <v>51</v>
      </c>
      <c r="AH20" s="81">
        <v>1</v>
      </c>
      <c r="AI20" s="21">
        <f>IF(AH20=1,AE20,"0")</f>
        <v>8</v>
      </c>
      <c r="AJ20" s="21">
        <f>IF(AH20=1,AF20,"0")</f>
        <v>43</v>
      </c>
      <c r="AK20" s="21">
        <f>AI20+AJ20</f>
        <v>51</v>
      </c>
      <c r="AL20" s="21" t="str">
        <f>IF(AH20=2,AE20,"0")</f>
        <v>0</v>
      </c>
      <c r="AM20" s="21" t="str">
        <f>IF(AH20=2,AF20,"0")</f>
        <v>0</v>
      </c>
      <c r="AN20" s="21">
        <f>AL20+AM20</f>
        <v>0</v>
      </c>
    </row>
    <row r="21" spans="1:40" s="13" customFormat="1" ht="24.95" customHeight="1" x14ac:dyDescent="0.45">
      <c r="A21" s="2"/>
      <c r="B21" s="11" t="s">
        <v>63</v>
      </c>
      <c r="C21" s="25">
        <f>SUM(C20)</f>
        <v>0</v>
      </c>
      <c r="D21" s="25">
        <f t="shared" ref="D21:I21" si="88">SUM(D20)</f>
        <v>0</v>
      </c>
      <c r="E21" s="25">
        <f t="shared" si="88"/>
        <v>0</v>
      </c>
      <c r="F21" s="25">
        <f t="shared" si="88"/>
        <v>0</v>
      </c>
      <c r="G21" s="25">
        <f t="shared" si="88"/>
        <v>0</v>
      </c>
      <c r="H21" s="25">
        <f t="shared" si="88"/>
        <v>0</v>
      </c>
      <c r="I21" s="25">
        <f t="shared" si="88"/>
        <v>0</v>
      </c>
      <c r="J21" s="25">
        <f>SUM(J20)</f>
        <v>30</v>
      </c>
      <c r="K21" s="21">
        <f t="shared" ref="K21:P21" si="89">SUM(K20)</f>
        <v>9</v>
      </c>
      <c r="L21" s="21">
        <f t="shared" si="89"/>
        <v>66</v>
      </c>
      <c r="M21" s="25">
        <f t="shared" si="89"/>
        <v>75</v>
      </c>
      <c r="N21" s="25">
        <f t="shared" si="89"/>
        <v>8</v>
      </c>
      <c r="O21" s="25">
        <f t="shared" si="89"/>
        <v>43</v>
      </c>
      <c r="P21" s="25">
        <f t="shared" si="89"/>
        <v>51</v>
      </c>
      <c r="Q21" s="25">
        <f>SUM(Q20)</f>
        <v>0</v>
      </c>
      <c r="R21" s="25">
        <f t="shared" ref="R21:W21" si="90">SUM(R20)</f>
        <v>0</v>
      </c>
      <c r="S21" s="25">
        <f t="shared" si="90"/>
        <v>0</v>
      </c>
      <c r="T21" s="25">
        <f t="shared" si="90"/>
        <v>0</v>
      </c>
      <c r="U21" s="25">
        <f t="shared" si="90"/>
        <v>0</v>
      </c>
      <c r="V21" s="25">
        <f t="shared" si="90"/>
        <v>0</v>
      </c>
      <c r="W21" s="25">
        <f t="shared" si="90"/>
        <v>0</v>
      </c>
      <c r="X21" s="25">
        <f>SUM(X20)</f>
        <v>30</v>
      </c>
      <c r="Y21" s="25">
        <f t="shared" ref="Y21:AD21" si="91">SUM(Y20)</f>
        <v>9</v>
      </c>
      <c r="Z21" s="25">
        <f t="shared" si="91"/>
        <v>66</v>
      </c>
      <c r="AA21" s="25">
        <f t="shared" si="91"/>
        <v>75</v>
      </c>
      <c r="AB21" s="25">
        <f t="shared" si="91"/>
        <v>8</v>
      </c>
      <c r="AC21" s="25">
        <f t="shared" si="91"/>
        <v>43</v>
      </c>
      <c r="AD21" s="25">
        <f t="shared" si="91"/>
        <v>51</v>
      </c>
      <c r="AE21" s="25">
        <f t="shared" si="85"/>
        <v>8</v>
      </c>
      <c r="AF21" s="25">
        <f t="shared" si="86"/>
        <v>43</v>
      </c>
      <c r="AG21" s="25">
        <f t="shared" si="87"/>
        <v>51</v>
      </c>
      <c r="AH21" s="80"/>
      <c r="AI21" s="25">
        <f>SUM(AI20)</f>
        <v>8</v>
      </c>
      <c r="AJ21" s="25">
        <f>SUM(AJ20)</f>
        <v>43</v>
      </c>
      <c r="AK21" s="25">
        <f>SUM(AI21:AJ21)</f>
        <v>51</v>
      </c>
      <c r="AL21" s="25">
        <f>SUM(AL20)</f>
        <v>0</v>
      </c>
      <c r="AM21" s="25">
        <f>SUM(AM20)</f>
        <v>0</v>
      </c>
      <c r="AN21" s="25">
        <f>SUM(AL21:AM21)</f>
        <v>0</v>
      </c>
    </row>
    <row r="22" spans="1:40" s="13" customFormat="1" ht="24.95" customHeight="1" x14ac:dyDescent="0.45">
      <c r="A22" s="2"/>
      <c r="B22" s="11" t="s">
        <v>85</v>
      </c>
      <c r="C22" s="25">
        <f>C21</f>
        <v>0</v>
      </c>
      <c r="D22" s="25">
        <f t="shared" ref="D22:G22" si="92">D21</f>
        <v>0</v>
      </c>
      <c r="E22" s="25">
        <f t="shared" si="92"/>
        <v>0</v>
      </c>
      <c r="F22" s="25">
        <f t="shared" si="92"/>
        <v>0</v>
      </c>
      <c r="G22" s="25">
        <f t="shared" si="92"/>
        <v>0</v>
      </c>
      <c r="H22" s="25">
        <f t="shared" ref="H22" si="93">H21</f>
        <v>0</v>
      </c>
      <c r="I22" s="25">
        <f t="shared" ref="I22" si="94">I21</f>
        <v>0</v>
      </c>
      <c r="J22" s="25">
        <f t="shared" ref="J22" si="95">J21</f>
        <v>30</v>
      </c>
      <c r="K22" s="21">
        <f t="shared" ref="K22" si="96">K21</f>
        <v>9</v>
      </c>
      <c r="L22" s="21">
        <f t="shared" ref="L22" si="97">L21</f>
        <v>66</v>
      </c>
      <c r="M22" s="25">
        <f t="shared" ref="M22" si="98">M21</f>
        <v>75</v>
      </c>
      <c r="N22" s="25">
        <f t="shared" ref="N22" si="99">N21</f>
        <v>8</v>
      </c>
      <c r="O22" s="25">
        <f t="shared" ref="O22" si="100">O21</f>
        <v>43</v>
      </c>
      <c r="P22" s="25">
        <f t="shared" ref="P22" si="101">P21</f>
        <v>51</v>
      </c>
      <c r="Q22" s="25">
        <f t="shared" ref="Q22" si="102">Q21</f>
        <v>0</v>
      </c>
      <c r="R22" s="25">
        <f t="shared" ref="R22" si="103">R21</f>
        <v>0</v>
      </c>
      <c r="S22" s="25">
        <f t="shared" ref="S22" si="104">S21</f>
        <v>0</v>
      </c>
      <c r="T22" s="25">
        <f t="shared" ref="T22" si="105">T21</f>
        <v>0</v>
      </c>
      <c r="U22" s="25">
        <f t="shared" ref="U22" si="106">U21</f>
        <v>0</v>
      </c>
      <c r="V22" s="25">
        <f t="shared" ref="V22" si="107">V21</f>
        <v>0</v>
      </c>
      <c r="W22" s="25">
        <f t="shared" ref="W22" si="108">W21</f>
        <v>0</v>
      </c>
      <c r="X22" s="25">
        <f t="shared" ref="X22" si="109">X21</f>
        <v>30</v>
      </c>
      <c r="Y22" s="25">
        <f t="shared" ref="Y22" si="110">Y21</f>
        <v>9</v>
      </c>
      <c r="Z22" s="25">
        <f t="shared" ref="Z22" si="111">Z21</f>
        <v>66</v>
      </c>
      <c r="AA22" s="25">
        <f t="shared" ref="AA22" si="112">AA21</f>
        <v>75</v>
      </c>
      <c r="AB22" s="25">
        <f t="shared" ref="AB22" si="113">AB21</f>
        <v>8</v>
      </c>
      <c r="AC22" s="25">
        <f t="shared" ref="AC22" si="114">AC21</f>
        <v>43</v>
      </c>
      <c r="AD22" s="25">
        <f t="shared" ref="AD22" si="115">AD21</f>
        <v>51</v>
      </c>
      <c r="AE22" s="25">
        <f t="shared" ref="AE22" si="116">AE21</f>
        <v>8</v>
      </c>
      <c r="AF22" s="25">
        <f t="shared" ref="AF22" si="117">AF21</f>
        <v>43</v>
      </c>
      <c r="AG22" s="25">
        <f t="shared" ref="AG22" si="118">AG21</f>
        <v>51</v>
      </c>
      <c r="AH22" s="80"/>
      <c r="AI22" s="25">
        <f t="shared" ref="AI22" si="119">AI21</f>
        <v>8</v>
      </c>
      <c r="AJ22" s="25">
        <f t="shared" ref="AJ22" si="120">AJ21</f>
        <v>43</v>
      </c>
      <c r="AK22" s="25">
        <f t="shared" ref="AK22" si="121">AK21</f>
        <v>51</v>
      </c>
      <c r="AL22" s="25">
        <f t="shared" ref="AL22" si="122">AL21</f>
        <v>0</v>
      </c>
      <c r="AM22" s="25">
        <f t="shared" ref="AM22" si="123">AM21</f>
        <v>0</v>
      </c>
      <c r="AN22" s="25">
        <f t="shared" ref="AN22" si="124">AN21</f>
        <v>0</v>
      </c>
    </row>
    <row r="23" spans="1:40" s="13" customFormat="1" ht="24.95" customHeight="1" x14ac:dyDescent="0.45">
      <c r="A23" s="64"/>
      <c r="B23" s="65" t="s">
        <v>46</v>
      </c>
      <c r="C23" s="66">
        <f>C17+C22</f>
        <v>70</v>
      </c>
      <c r="D23" s="66">
        <f t="shared" ref="D23:AG23" si="125">D17+D22</f>
        <v>63</v>
      </c>
      <c r="E23" s="66">
        <f t="shared" si="125"/>
        <v>380</v>
      </c>
      <c r="F23" s="66">
        <f t="shared" si="125"/>
        <v>443</v>
      </c>
      <c r="G23" s="66">
        <f t="shared" si="125"/>
        <v>12</v>
      </c>
      <c r="H23" s="66">
        <f t="shared" si="125"/>
        <v>48</v>
      </c>
      <c r="I23" s="66">
        <f t="shared" si="125"/>
        <v>60</v>
      </c>
      <c r="J23" s="66">
        <f t="shared" si="125"/>
        <v>370</v>
      </c>
      <c r="K23" s="66">
        <f t="shared" si="125"/>
        <v>478</v>
      </c>
      <c r="L23" s="66">
        <f t="shared" si="125"/>
        <v>1772</v>
      </c>
      <c r="M23" s="66">
        <f t="shared" si="125"/>
        <v>2250</v>
      </c>
      <c r="N23" s="66">
        <f t="shared" si="125"/>
        <v>121</v>
      </c>
      <c r="O23" s="66">
        <f t="shared" si="125"/>
        <v>305</v>
      </c>
      <c r="P23" s="66">
        <f t="shared" si="125"/>
        <v>426</v>
      </c>
      <c r="Q23" s="66">
        <f t="shared" si="125"/>
        <v>70</v>
      </c>
      <c r="R23" s="66">
        <f t="shared" si="125"/>
        <v>14</v>
      </c>
      <c r="S23" s="66">
        <f t="shared" si="125"/>
        <v>57</v>
      </c>
      <c r="T23" s="66">
        <f t="shared" si="125"/>
        <v>71</v>
      </c>
      <c r="U23" s="66">
        <f t="shared" si="125"/>
        <v>6</v>
      </c>
      <c r="V23" s="66">
        <f t="shared" si="125"/>
        <v>39</v>
      </c>
      <c r="W23" s="66">
        <f t="shared" si="125"/>
        <v>45</v>
      </c>
      <c r="X23" s="66">
        <f>X17+X22</f>
        <v>510</v>
      </c>
      <c r="Y23" s="66">
        <f t="shared" si="125"/>
        <v>935</v>
      </c>
      <c r="Z23" s="66">
        <f t="shared" si="125"/>
        <v>2209</v>
      </c>
      <c r="AA23" s="66">
        <f t="shared" si="125"/>
        <v>2764</v>
      </c>
      <c r="AB23" s="66">
        <f t="shared" si="125"/>
        <v>139</v>
      </c>
      <c r="AC23" s="66">
        <f t="shared" si="125"/>
        <v>392</v>
      </c>
      <c r="AD23" s="66">
        <f t="shared" si="125"/>
        <v>531</v>
      </c>
      <c r="AE23" s="66">
        <f t="shared" si="125"/>
        <v>139</v>
      </c>
      <c r="AF23" s="66">
        <f t="shared" si="125"/>
        <v>392</v>
      </c>
      <c r="AG23" s="66">
        <f t="shared" si="125"/>
        <v>531</v>
      </c>
      <c r="AH23" s="82"/>
      <c r="AI23" s="66">
        <f t="shared" ref="AI23:AN23" si="126">AI17</f>
        <v>131</v>
      </c>
      <c r="AJ23" s="66">
        <f t="shared" si="126"/>
        <v>349</v>
      </c>
      <c r="AK23" s="66">
        <f>AK17+AK22</f>
        <v>531</v>
      </c>
      <c r="AL23" s="66">
        <f t="shared" si="126"/>
        <v>0</v>
      </c>
      <c r="AM23" s="66">
        <f t="shared" si="126"/>
        <v>0</v>
      </c>
      <c r="AN23" s="66">
        <f t="shared" si="126"/>
        <v>0</v>
      </c>
    </row>
    <row r="24" spans="1:40" ht="24.95" customHeight="1" x14ac:dyDescent="0.45">
      <c r="A24" s="2" t="s">
        <v>105</v>
      </c>
      <c r="B24" s="3"/>
      <c r="C24" s="26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9"/>
      <c r="AF24" s="9"/>
      <c r="AG24" s="9"/>
      <c r="AH24" s="83"/>
      <c r="AI24" s="9"/>
      <c r="AJ24" s="9"/>
      <c r="AK24" s="9"/>
      <c r="AL24" s="9"/>
      <c r="AM24" s="9"/>
      <c r="AN24" s="10"/>
    </row>
    <row r="25" spans="1:40" ht="24.95" customHeight="1" x14ac:dyDescent="0.45">
      <c r="A25" s="2"/>
      <c r="B25" s="4" t="s">
        <v>64</v>
      </c>
      <c r="C25" s="26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9"/>
      <c r="AF25" s="9"/>
      <c r="AG25" s="9"/>
      <c r="AH25" s="83"/>
      <c r="AI25" s="9"/>
      <c r="AJ25" s="9"/>
      <c r="AK25" s="9"/>
      <c r="AL25" s="9"/>
      <c r="AM25" s="9"/>
      <c r="AN25" s="10"/>
    </row>
    <row r="26" spans="1:40" ht="24.95" customHeight="1" x14ac:dyDescent="0.45">
      <c r="A26" s="45"/>
      <c r="B26" s="3" t="s">
        <v>61</v>
      </c>
      <c r="C26" s="29"/>
      <c r="D26" s="30"/>
      <c r="E26" s="30"/>
      <c r="F26" s="32"/>
      <c r="G26" s="30"/>
      <c r="H26" s="30"/>
      <c r="I26" s="32"/>
      <c r="J26" s="30"/>
      <c r="K26" s="30"/>
      <c r="L26" s="30"/>
      <c r="M26" s="32"/>
      <c r="N26" s="31"/>
      <c r="O26" s="31"/>
      <c r="P26" s="32"/>
      <c r="Q26" s="30"/>
      <c r="R26" s="30"/>
      <c r="S26" s="30"/>
      <c r="T26" s="32"/>
      <c r="U26" s="30"/>
      <c r="V26" s="30"/>
      <c r="W26" s="32"/>
      <c r="X26" s="32"/>
      <c r="Y26" s="32"/>
      <c r="Z26" s="32"/>
      <c r="AA26" s="32"/>
      <c r="AB26" s="32"/>
      <c r="AC26" s="32"/>
      <c r="AD26" s="32"/>
      <c r="AE26" s="9"/>
      <c r="AF26" s="9"/>
      <c r="AG26" s="9"/>
      <c r="AH26" s="83"/>
      <c r="AI26" s="9"/>
      <c r="AJ26" s="9"/>
      <c r="AK26" s="9"/>
      <c r="AL26" s="9"/>
      <c r="AM26" s="9"/>
      <c r="AN26" s="10"/>
    </row>
    <row r="27" spans="1:40" ht="24.95" customHeight="1" x14ac:dyDescent="0.45">
      <c r="A27" s="50"/>
      <c r="B27" s="6" t="s">
        <v>18</v>
      </c>
      <c r="C27" s="21">
        <v>30</v>
      </c>
      <c r="D27" s="21">
        <v>4</v>
      </c>
      <c r="E27" s="21">
        <v>9</v>
      </c>
      <c r="F27" s="21">
        <f t="shared" ref="F27:F32" si="127">D27+E27</f>
        <v>13</v>
      </c>
      <c r="G27" s="21">
        <v>4</v>
      </c>
      <c r="H27" s="21">
        <v>9</v>
      </c>
      <c r="I27" s="21">
        <f t="shared" ref="I27:I32" si="128">G27+H27</f>
        <v>13</v>
      </c>
      <c r="J27" s="21">
        <v>30</v>
      </c>
      <c r="K27" s="21">
        <v>67</v>
      </c>
      <c r="L27" s="21">
        <v>30</v>
      </c>
      <c r="M27" s="21">
        <f t="shared" ref="M27:M32" si="129">K27+L27</f>
        <v>97</v>
      </c>
      <c r="N27" s="21">
        <v>25</v>
      </c>
      <c r="O27" s="21">
        <v>15</v>
      </c>
      <c r="P27" s="21">
        <f t="shared" ref="P27:P32" si="130">N27+O27</f>
        <v>40</v>
      </c>
      <c r="Q27" s="21">
        <v>10</v>
      </c>
      <c r="R27" s="21">
        <v>3</v>
      </c>
      <c r="S27" s="21">
        <v>1</v>
      </c>
      <c r="T27" s="21">
        <f t="shared" ref="T27:T32" si="131">R27+S27</f>
        <v>4</v>
      </c>
      <c r="U27" s="21">
        <v>0</v>
      </c>
      <c r="V27" s="21">
        <v>0</v>
      </c>
      <c r="W27" s="21">
        <f t="shared" ref="W27:W32" si="132">U27+V27</f>
        <v>0</v>
      </c>
      <c r="X27" s="21">
        <f t="shared" ref="X27:X32" si="133">C27+J27+Q27</f>
        <v>70</v>
      </c>
      <c r="Y27" s="21">
        <f t="shared" ref="Y27:Y32" si="134">F27+K27+R27</f>
        <v>83</v>
      </c>
      <c r="Z27" s="21">
        <f t="shared" ref="Z27:Z32" si="135">+L27+S27+E27</f>
        <v>40</v>
      </c>
      <c r="AA27" s="21">
        <f t="shared" ref="AA27:AA32" si="136">+M27+T27+F27</f>
        <v>114</v>
      </c>
      <c r="AB27" s="21">
        <f t="shared" ref="AB27:AC32" si="137">G27+N27+U27</f>
        <v>29</v>
      </c>
      <c r="AC27" s="21">
        <f t="shared" si="137"/>
        <v>24</v>
      </c>
      <c r="AD27" s="21">
        <f t="shared" ref="AD27:AD32" si="138">AB27+AC27</f>
        <v>53</v>
      </c>
      <c r="AE27" s="7">
        <f t="shared" si="11"/>
        <v>29</v>
      </c>
      <c r="AF27" s="7">
        <f t="shared" si="12"/>
        <v>24</v>
      </c>
      <c r="AG27" s="7">
        <f t="shared" ref="AG27:AG32" si="139">AE27+AF27</f>
        <v>53</v>
      </c>
      <c r="AH27" s="79">
        <v>2</v>
      </c>
      <c r="AI27" s="7" t="str">
        <f t="shared" ref="AI27:AI32" si="140">IF(AH27=1,AE27,"0")</f>
        <v>0</v>
      </c>
      <c r="AJ27" s="7" t="str">
        <f t="shared" ref="AJ27:AJ32" si="141">IF(AH27=1,AF27,"0")</f>
        <v>0</v>
      </c>
      <c r="AK27" s="7">
        <f t="shared" ref="AK27:AK32" si="142">AI27+AJ27</f>
        <v>0</v>
      </c>
      <c r="AL27" s="7">
        <f t="shared" ref="AL27:AL32" si="143">IF(AH27=2,AE27,"0")</f>
        <v>29</v>
      </c>
      <c r="AM27" s="7">
        <f t="shared" ref="AM27:AM32" si="144">IF(AH27=2,AF27,"0")</f>
        <v>24</v>
      </c>
      <c r="AN27" s="7">
        <f t="shared" ref="AN27:AN32" si="145">AL27+AM27</f>
        <v>53</v>
      </c>
    </row>
    <row r="28" spans="1:40" ht="24.95" customHeight="1" x14ac:dyDescent="0.45">
      <c r="A28" s="50"/>
      <c r="B28" s="6" t="s">
        <v>16</v>
      </c>
      <c r="C28" s="21">
        <v>30</v>
      </c>
      <c r="D28" s="21">
        <v>7</v>
      </c>
      <c r="E28" s="21">
        <v>10</v>
      </c>
      <c r="F28" s="21">
        <f t="shared" si="127"/>
        <v>17</v>
      </c>
      <c r="G28" s="21">
        <v>3</v>
      </c>
      <c r="H28" s="21">
        <v>3</v>
      </c>
      <c r="I28" s="21">
        <f t="shared" si="128"/>
        <v>6</v>
      </c>
      <c r="J28" s="21">
        <v>30</v>
      </c>
      <c r="K28" s="21">
        <v>85</v>
      </c>
      <c r="L28" s="21">
        <v>25</v>
      </c>
      <c r="M28" s="21">
        <f t="shared" si="129"/>
        <v>110</v>
      </c>
      <c r="N28" s="21">
        <v>44</v>
      </c>
      <c r="O28" s="21">
        <v>13</v>
      </c>
      <c r="P28" s="21">
        <f t="shared" si="130"/>
        <v>57</v>
      </c>
      <c r="Q28" s="21">
        <v>10</v>
      </c>
      <c r="R28" s="21">
        <v>4</v>
      </c>
      <c r="S28" s="21">
        <v>5</v>
      </c>
      <c r="T28" s="21">
        <f t="shared" si="131"/>
        <v>9</v>
      </c>
      <c r="U28" s="21">
        <v>2</v>
      </c>
      <c r="V28" s="21">
        <v>1</v>
      </c>
      <c r="W28" s="21">
        <f t="shared" si="132"/>
        <v>3</v>
      </c>
      <c r="X28" s="21">
        <f t="shared" si="133"/>
        <v>70</v>
      </c>
      <c r="Y28" s="21">
        <f t="shared" si="134"/>
        <v>106</v>
      </c>
      <c r="Z28" s="21">
        <f t="shared" si="135"/>
        <v>40</v>
      </c>
      <c r="AA28" s="21">
        <f t="shared" si="136"/>
        <v>136</v>
      </c>
      <c r="AB28" s="21">
        <f t="shared" si="137"/>
        <v>49</v>
      </c>
      <c r="AC28" s="21">
        <f t="shared" si="137"/>
        <v>17</v>
      </c>
      <c r="AD28" s="21">
        <f t="shared" si="138"/>
        <v>66</v>
      </c>
      <c r="AE28" s="7">
        <f t="shared" si="11"/>
        <v>49</v>
      </c>
      <c r="AF28" s="7">
        <f t="shared" si="12"/>
        <v>17</v>
      </c>
      <c r="AG28" s="7">
        <f t="shared" si="139"/>
        <v>66</v>
      </c>
      <c r="AH28" s="79">
        <v>2</v>
      </c>
      <c r="AI28" s="7" t="str">
        <f t="shared" si="140"/>
        <v>0</v>
      </c>
      <c r="AJ28" s="7" t="str">
        <f t="shared" si="141"/>
        <v>0</v>
      </c>
      <c r="AK28" s="7">
        <f t="shared" si="142"/>
        <v>0</v>
      </c>
      <c r="AL28" s="7">
        <f t="shared" si="143"/>
        <v>49</v>
      </c>
      <c r="AM28" s="7">
        <f t="shared" si="144"/>
        <v>17</v>
      </c>
      <c r="AN28" s="7">
        <f t="shared" si="145"/>
        <v>66</v>
      </c>
    </row>
    <row r="29" spans="1:40" ht="24.95" customHeight="1" x14ac:dyDescent="0.45">
      <c r="A29" s="50"/>
      <c r="B29" s="6" t="s">
        <v>76</v>
      </c>
      <c r="C29" s="21">
        <v>30</v>
      </c>
      <c r="D29" s="21">
        <v>11</v>
      </c>
      <c r="E29" s="21">
        <v>14</v>
      </c>
      <c r="F29" s="21">
        <f t="shared" si="127"/>
        <v>25</v>
      </c>
      <c r="G29" s="21">
        <v>6</v>
      </c>
      <c r="H29" s="21">
        <v>4</v>
      </c>
      <c r="I29" s="21">
        <f t="shared" si="128"/>
        <v>10</v>
      </c>
      <c r="J29" s="21">
        <v>30</v>
      </c>
      <c r="K29" s="21">
        <v>65</v>
      </c>
      <c r="L29" s="21">
        <v>38</v>
      </c>
      <c r="M29" s="21">
        <f t="shared" si="129"/>
        <v>103</v>
      </c>
      <c r="N29" s="21">
        <v>21</v>
      </c>
      <c r="O29" s="21">
        <v>11</v>
      </c>
      <c r="P29" s="21">
        <f t="shared" si="130"/>
        <v>32</v>
      </c>
      <c r="Q29" s="21">
        <v>10</v>
      </c>
      <c r="R29" s="21">
        <v>3</v>
      </c>
      <c r="S29" s="21">
        <v>3</v>
      </c>
      <c r="T29" s="21">
        <f t="shared" si="131"/>
        <v>6</v>
      </c>
      <c r="U29" s="21">
        <v>1</v>
      </c>
      <c r="V29" s="21">
        <v>0</v>
      </c>
      <c r="W29" s="21">
        <f t="shared" si="132"/>
        <v>1</v>
      </c>
      <c r="X29" s="21">
        <f t="shared" si="133"/>
        <v>70</v>
      </c>
      <c r="Y29" s="21">
        <f t="shared" si="134"/>
        <v>93</v>
      </c>
      <c r="Z29" s="21">
        <f t="shared" si="135"/>
        <v>55</v>
      </c>
      <c r="AA29" s="21">
        <f t="shared" si="136"/>
        <v>134</v>
      </c>
      <c r="AB29" s="21">
        <f t="shared" si="137"/>
        <v>28</v>
      </c>
      <c r="AC29" s="21">
        <f t="shared" si="137"/>
        <v>15</v>
      </c>
      <c r="AD29" s="21">
        <f t="shared" si="138"/>
        <v>43</v>
      </c>
      <c r="AE29" s="7">
        <f t="shared" si="11"/>
        <v>28</v>
      </c>
      <c r="AF29" s="7">
        <f t="shared" si="12"/>
        <v>15</v>
      </c>
      <c r="AG29" s="7">
        <f t="shared" si="139"/>
        <v>43</v>
      </c>
      <c r="AH29" s="79">
        <v>2</v>
      </c>
      <c r="AI29" s="7" t="str">
        <f t="shared" si="140"/>
        <v>0</v>
      </c>
      <c r="AJ29" s="7" t="str">
        <f t="shared" si="141"/>
        <v>0</v>
      </c>
      <c r="AK29" s="7">
        <f t="shared" si="142"/>
        <v>0</v>
      </c>
      <c r="AL29" s="7">
        <f t="shared" si="143"/>
        <v>28</v>
      </c>
      <c r="AM29" s="7">
        <f t="shared" si="144"/>
        <v>15</v>
      </c>
      <c r="AN29" s="7">
        <f t="shared" si="145"/>
        <v>43</v>
      </c>
    </row>
    <row r="30" spans="1:40" ht="24.95" customHeight="1" x14ac:dyDescent="0.45">
      <c r="A30" s="50"/>
      <c r="B30" s="6" t="s">
        <v>15</v>
      </c>
      <c r="C30" s="21">
        <v>30</v>
      </c>
      <c r="D30" s="21">
        <v>7</v>
      </c>
      <c r="E30" s="21">
        <v>12</v>
      </c>
      <c r="F30" s="21">
        <f t="shared" si="127"/>
        <v>19</v>
      </c>
      <c r="G30" s="21">
        <v>2</v>
      </c>
      <c r="H30" s="21">
        <v>1</v>
      </c>
      <c r="I30" s="21">
        <f t="shared" si="128"/>
        <v>3</v>
      </c>
      <c r="J30" s="21">
        <v>30</v>
      </c>
      <c r="K30" s="21">
        <v>50</v>
      </c>
      <c r="L30" s="21">
        <v>39</v>
      </c>
      <c r="M30" s="21">
        <f t="shared" si="129"/>
        <v>89</v>
      </c>
      <c r="N30" s="21">
        <v>22</v>
      </c>
      <c r="O30" s="21">
        <v>15</v>
      </c>
      <c r="P30" s="21">
        <f t="shared" si="130"/>
        <v>37</v>
      </c>
      <c r="Q30" s="21">
        <v>10</v>
      </c>
      <c r="R30" s="21">
        <v>6</v>
      </c>
      <c r="S30" s="21">
        <v>4</v>
      </c>
      <c r="T30" s="21">
        <f t="shared" si="131"/>
        <v>10</v>
      </c>
      <c r="U30" s="21">
        <v>3</v>
      </c>
      <c r="V30" s="21">
        <v>1</v>
      </c>
      <c r="W30" s="21">
        <f t="shared" si="132"/>
        <v>4</v>
      </c>
      <c r="X30" s="21">
        <f t="shared" si="133"/>
        <v>70</v>
      </c>
      <c r="Y30" s="21">
        <f t="shared" si="134"/>
        <v>75</v>
      </c>
      <c r="Z30" s="21">
        <f t="shared" si="135"/>
        <v>55</v>
      </c>
      <c r="AA30" s="21">
        <f t="shared" si="136"/>
        <v>118</v>
      </c>
      <c r="AB30" s="21">
        <f t="shared" si="137"/>
        <v>27</v>
      </c>
      <c r="AC30" s="21">
        <f t="shared" si="137"/>
        <v>17</v>
      </c>
      <c r="AD30" s="21">
        <f t="shared" si="138"/>
        <v>44</v>
      </c>
      <c r="AE30" s="7">
        <f t="shared" si="11"/>
        <v>27</v>
      </c>
      <c r="AF30" s="7">
        <f t="shared" si="12"/>
        <v>17</v>
      </c>
      <c r="AG30" s="7">
        <f t="shared" si="139"/>
        <v>44</v>
      </c>
      <c r="AH30" s="79">
        <v>2</v>
      </c>
      <c r="AI30" s="7" t="str">
        <f t="shared" si="140"/>
        <v>0</v>
      </c>
      <c r="AJ30" s="7" t="str">
        <f t="shared" si="141"/>
        <v>0</v>
      </c>
      <c r="AK30" s="7">
        <f t="shared" si="142"/>
        <v>0</v>
      </c>
      <c r="AL30" s="7">
        <f t="shared" si="143"/>
        <v>27</v>
      </c>
      <c r="AM30" s="7">
        <f t="shared" si="144"/>
        <v>17</v>
      </c>
      <c r="AN30" s="7">
        <f t="shared" si="145"/>
        <v>44</v>
      </c>
    </row>
    <row r="31" spans="1:40" s="53" customFormat="1" ht="24.95" customHeight="1" x14ac:dyDescent="0.2">
      <c r="A31" s="51"/>
      <c r="B31" s="52" t="s">
        <v>132</v>
      </c>
      <c r="C31" s="21">
        <v>30</v>
      </c>
      <c r="D31" s="21">
        <v>1</v>
      </c>
      <c r="E31" s="21">
        <v>8</v>
      </c>
      <c r="F31" s="21">
        <f t="shared" si="127"/>
        <v>9</v>
      </c>
      <c r="G31" s="21">
        <v>1</v>
      </c>
      <c r="H31" s="21">
        <v>2</v>
      </c>
      <c r="I31" s="21">
        <f t="shared" si="128"/>
        <v>3</v>
      </c>
      <c r="J31" s="21">
        <v>30</v>
      </c>
      <c r="K31" s="21">
        <v>20</v>
      </c>
      <c r="L31" s="21">
        <v>14</v>
      </c>
      <c r="M31" s="21">
        <f t="shared" si="129"/>
        <v>34</v>
      </c>
      <c r="N31" s="21">
        <v>20</v>
      </c>
      <c r="O31" s="21">
        <f>20-1</f>
        <v>19</v>
      </c>
      <c r="P31" s="21">
        <f t="shared" si="130"/>
        <v>39</v>
      </c>
      <c r="Q31" s="21">
        <v>10</v>
      </c>
      <c r="R31" s="21">
        <v>2</v>
      </c>
      <c r="S31" s="21">
        <v>8</v>
      </c>
      <c r="T31" s="21">
        <f t="shared" si="131"/>
        <v>10</v>
      </c>
      <c r="U31" s="21">
        <v>1</v>
      </c>
      <c r="V31" s="21">
        <v>3</v>
      </c>
      <c r="W31" s="21">
        <f t="shared" si="132"/>
        <v>4</v>
      </c>
      <c r="X31" s="21">
        <f t="shared" si="133"/>
        <v>70</v>
      </c>
      <c r="Y31" s="21">
        <f t="shared" si="134"/>
        <v>31</v>
      </c>
      <c r="Z31" s="21">
        <f t="shared" si="135"/>
        <v>30</v>
      </c>
      <c r="AA31" s="21">
        <f t="shared" si="136"/>
        <v>53</v>
      </c>
      <c r="AB31" s="21">
        <f t="shared" si="137"/>
        <v>22</v>
      </c>
      <c r="AC31" s="21">
        <f t="shared" si="137"/>
        <v>24</v>
      </c>
      <c r="AD31" s="21">
        <f t="shared" si="138"/>
        <v>46</v>
      </c>
      <c r="AE31" s="21">
        <f t="shared" si="11"/>
        <v>22</v>
      </c>
      <c r="AF31" s="21">
        <f t="shared" si="12"/>
        <v>24</v>
      </c>
      <c r="AG31" s="21">
        <f t="shared" si="139"/>
        <v>46</v>
      </c>
      <c r="AH31" s="81">
        <v>2</v>
      </c>
      <c r="AI31" s="21" t="str">
        <f t="shared" si="140"/>
        <v>0</v>
      </c>
      <c r="AJ31" s="21" t="str">
        <f t="shared" si="141"/>
        <v>0</v>
      </c>
      <c r="AK31" s="21">
        <f t="shared" si="142"/>
        <v>0</v>
      </c>
      <c r="AL31" s="21">
        <f t="shared" si="143"/>
        <v>22</v>
      </c>
      <c r="AM31" s="21">
        <f t="shared" si="144"/>
        <v>24</v>
      </c>
      <c r="AN31" s="21">
        <f t="shared" si="145"/>
        <v>46</v>
      </c>
    </row>
    <row r="32" spans="1:40" ht="24.95" customHeight="1" x14ac:dyDescent="0.45">
      <c r="A32" s="50"/>
      <c r="B32" s="6" t="s">
        <v>17</v>
      </c>
      <c r="C32" s="21">
        <v>30</v>
      </c>
      <c r="D32" s="21">
        <v>6</v>
      </c>
      <c r="E32" s="21">
        <v>9</v>
      </c>
      <c r="F32" s="21">
        <f t="shared" si="127"/>
        <v>15</v>
      </c>
      <c r="G32" s="21">
        <v>5</v>
      </c>
      <c r="H32" s="21">
        <v>2</v>
      </c>
      <c r="I32" s="21">
        <f t="shared" si="128"/>
        <v>7</v>
      </c>
      <c r="J32" s="21">
        <v>30</v>
      </c>
      <c r="K32" s="21">
        <v>38</v>
      </c>
      <c r="L32" s="21">
        <v>38</v>
      </c>
      <c r="M32" s="21">
        <f t="shared" si="129"/>
        <v>76</v>
      </c>
      <c r="N32" s="21">
        <v>22</v>
      </c>
      <c r="O32" s="21">
        <v>25</v>
      </c>
      <c r="P32" s="21">
        <f t="shared" si="130"/>
        <v>47</v>
      </c>
      <c r="Q32" s="21">
        <v>10</v>
      </c>
      <c r="R32" s="21">
        <v>1</v>
      </c>
      <c r="S32" s="21">
        <v>9</v>
      </c>
      <c r="T32" s="21">
        <f t="shared" si="131"/>
        <v>10</v>
      </c>
      <c r="U32" s="21">
        <v>0</v>
      </c>
      <c r="V32" s="21">
        <v>5</v>
      </c>
      <c r="W32" s="21">
        <f t="shared" si="132"/>
        <v>5</v>
      </c>
      <c r="X32" s="21">
        <f t="shared" si="133"/>
        <v>70</v>
      </c>
      <c r="Y32" s="21">
        <f t="shared" si="134"/>
        <v>54</v>
      </c>
      <c r="Z32" s="21">
        <f t="shared" si="135"/>
        <v>56</v>
      </c>
      <c r="AA32" s="21">
        <f t="shared" si="136"/>
        <v>101</v>
      </c>
      <c r="AB32" s="21">
        <f t="shared" si="137"/>
        <v>27</v>
      </c>
      <c r="AC32" s="21">
        <f t="shared" si="137"/>
        <v>32</v>
      </c>
      <c r="AD32" s="21">
        <f t="shared" si="138"/>
        <v>59</v>
      </c>
      <c r="AE32" s="7">
        <f t="shared" si="11"/>
        <v>27</v>
      </c>
      <c r="AF32" s="7">
        <f t="shared" si="12"/>
        <v>32</v>
      </c>
      <c r="AG32" s="7">
        <f t="shared" si="139"/>
        <v>59</v>
      </c>
      <c r="AH32" s="79">
        <v>2</v>
      </c>
      <c r="AI32" s="7" t="str">
        <f t="shared" si="140"/>
        <v>0</v>
      </c>
      <c r="AJ32" s="7" t="str">
        <f t="shared" si="141"/>
        <v>0</v>
      </c>
      <c r="AK32" s="7">
        <f t="shared" si="142"/>
        <v>0</v>
      </c>
      <c r="AL32" s="7">
        <f t="shared" si="143"/>
        <v>27</v>
      </c>
      <c r="AM32" s="7">
        <f t="shared" si="144"/>
        <v>32</v>
      </c>
      <c r="AN32" s="7">
        <f t="shared" si="145"/>
        <v>59</v>
      </c>
    </row>
    <row r="33" spans="1:40" s="13" customFormat="1" ht="24.95" customHeight="1" x14ac:dyDescent="0.45">
      <c r="A33" s="2"/>
      <c r="B33" s="11" t="s">
        <v>63</v>
      </c>
      <c r="C33" s="25">
        <f>SUM(C27:C32)</f>
        <v>180</v>
      </c>
      <c r="D33" s="25">
        <f>SUM(D27:D32)</f>
        <v>36</v>
      </c>
      <c r="E33" s="25">
        <f>SUM(E27:E32)</f>
        <v>62</v>
      </c>
      <c r="F33" s="25">
        <f>SUM(F27:F32)</f>
        <v>98</v>
      </c>
      <c r="G33" s="25">
        <f t="shared" ref="G33:AN33" si="146">SUM(G27:G32)</f>
        <v>21</v>
      </c>
      <c r="H33" s="25">
        <f t="shared" si="146"/>
        <v>21</v>
      </c>
      <c r="I33" s="25">
        <f t="shared" si="146"/>
        <v>42</v>
      </c>
      <c r="J33" s="25">
        <f t="shared" si="146"/>
        <v>180</v>
      </c>
      <c r="K33" s="25">
        <f t="shared" si="146"/>
        <v>325</v>
      </c>
      <c r="L33" s="25">
        <f t="shared" si="146"/>
        <v>184</v>
      </c>
      <c r="M33" s="25">
        <f t="shared" si="146"/>
        <v>509</v>
      </c>
      <c r="N33" s="25">
        <f t="shared" si="146"/>
        <v>154</v>
      </c>
      <c r="O33" s="25">
        <f t="shared" si="146"/>
        <v>98</v>
      </c>
      <c r="P33" s="25">
        <f t="shared" si="146"/>
        <v>252</v>
      </c>
      <c r="Q33" s="25">
        <f t="shared" si="146"/>
        <v>60</v>
      </c>
      <c r="R33" s="25">
        <f t="shared" si="146"/>
        <v>19</v>
      </c>
      <c r="S33" s="25">
        <f t="shared" si="146"/>
        <v>30</v>
      </c>
      <c r="T33" s="25">
        <f t="shared" si="146"/>
        <v>49</v>
      </c>
      <c r="U33" s="25">
        <f t="shared" si="146"/>
        <v>7</v>
      </c>
      <c r="V33" s="25">
        <f t="shared" si="146"/>
        <v>10</v>
      </c>
      <c r="W33" s="25">
        <f t="shared" si="146"/>
        <v>17</v>
      </c>
      <c r="X33" s="25">
        <f t="shared" ref="X33" si="147">SUM(X27:X32)</f>
        <v>420</v>
      </c>
      <c r="Y33" s="25">
        <f t="shared" ref="Y33" si="148">SUM(Y27:Y32)</f>
        <v>442</v>
      </c>
      <c r="Z33" s="25">
        <f t="shared" ref="Z33" si="149">SUM(Z27:Z32)</f>
        <v>276</v>
      </c>
      <c r="AA33" s="25">
        <f t="shared" ref="AA33" si="150">SUM(AA27:AA32)</f>
        <v>656</v>
      </c>
      <c r="AB33" s="25">
        <f t="shared" ref="AB33" si="151">SUM(AB27:AB32)</f>
        <v>182</v>
      </c>
      <c r="AC33" s="25">
        <f t="shared" si="146"/>
        <v>129</v>
      </c>
      <c r="AD33" s="25">
        <f t="shared" si="146"/>
        <v>311</v>
      </c>
      <c r="AE33" s="25">
        <f t="shared" si="146"/>
        <v>182</v>
      </c>
      <c r="AF33" s="25">
        <f t="shared" si="146"/>
        <v>129</v>
      </c>
      <c r="AG33" s="25">
        <f t="shared" si="146"/>
        <v>311</v>
      </c>
      <c r="AH33" s="80"/>
      <c r="AI33" s="25">
        <f t="shared" si="146"/>
        <v>0</v>
      </c>
      <c r="AJ33" s="25">
        <f t="shared" si="146"/>
        <v>0</v>
      </c>
      <c r="AK33" s="25">
        <f t="shared" si="146"/>
        <v>0</v>
      </c>
      <c r="AL33" s="25">
        <f t="shared" si="146"/>
        <v>182</v>
      </c>
      <c r="AM33" s="25">
        <f t="shared" si="146"/>
        <v>129</v>
      </c>
      <c r="AN33" s="25">
        <f t="shared" si="146"/>
        <v>311</v>
      </c>
    </row>
    <row r="34" spans="1:40" ht="24.95" customHeight="1" x14ac:dyDescent="0.45">
      <c r="A34" s="50"/>
      <c r="B34" s="3" t="s">
        <v>130</v>
      </c>
      <c r="C34" s="54"/>
      <c r="D34" s="31"/>
      <c r="E34" s="31"/>
      <c r="F34" s="32"/>
      <c r="G34" s="31"/>
      <c r="H34" s="31"/>
      <c r="I34" s="32"/>
      <c r="J34" s="31"/>
      <c r="K34" s="31"/>
      <c r="L34" s="31"/>
      <c r="M34" s="32"/>
      <c r="N34" s="31"/>
      <c r="O34" s="31"/>
      <c r="P34" s="32"/>
      <c r="Q34" s="31"/>
      <c r="R34" s="31"/>
      <c r="S34" s="31"/>
      <c r="T34" s="32"/>
      <c r="U34" s="31"/>
      <c r="V34" s="31"/>
      <c r="W34" s="32"/>
      <c r="X34" s="32"/>
      <c r="Y34" s="32"/>
      <c r="Z34" s="32"/>
      <c r="AA34" s="32"/>
      <c r="AB34" s="32"/>
      <c r="AC34" s="32"/>
      <c r="AD34" s="32"/>
      <c r="AE34" s="9"/>
      <c r="AF34" s="9"/>
      <c r="AG34" s="9"/>
      <c r="AH34" s="84"/>
      <c r="AI34" s="9"/>
      <c r="AJ34" s="9"/>
      <c r="AK34" s="9"/>
      <c r="AL34" s="9"/>
      <c r="AM34" s="9"/>
      <c r="AN34" s="10"/>
    </row>
    <row r="35" spans="1:40" ht="24.95" customHeight="1" x14ac:dyDescent="0.45">
      <c r="A35" s="50"/>
      <c r="B35" s="6" t="s">
        <v>140</v>
      </c>
      <c r="C35" s="21">
        <v>30</v>
      </c>
      <c r="D35" s="21">
        <v>3</v>
      </c>
      <c r="E35" s="21">
        <v>4</v>
      </c>
      <c r="F35" s="21">
        <f t="shared" ref="F35" si="152">D35+E35</f>
        <v>7</v>
      </c>
      <c r="G35" s="21">
        <v>2</v>
      </c>
      <c r="H35" s="21">
        <v>0</v>
      </c>
      <c r="I35" s="21">
        <f t="shared" si="2"/>
        <v>2</v>
      </c>
      <c r="J35" s="21">
        <v>30</v>
      </c>
      <c r="K35" s="21">
        <v>33</v>
      </c>
      <c r="L35" s="21">
        <v>12</v>
      </c>
      <c r="M35" s="21">
        <f t="shared" si="3"/>
        <v>45</v>
      </c>
      <c r="N35" s="21">
        <v>40</v>
      </c>
      <c r="O35" s="21">
        <v>23</v>
      </c>
      <c r="P35" s="21">
        <f t="shared" si="4"/>
        <v>63</v>
      </c>
      <c r="Q35" s="21">
        <v>10</v>
      </c>
      <c r="R35" s="21">
        <v>1</v>
      </c>
      <c r="S35" s="21">
        <v>0</v>
      </c>
      <c r="T35" s="21">
        <f t="shared" si="5"/>
        <v>1</v>
      </c>
      <c r="U35" s="21">
        <v>0</v>
      </c>
      <c r="V35" s="21">
        <v>0</v>
      </c>
      <c r="W35" s="21">
        <f t="shared" si="6"/>
        <v>0</v>
      </c>
      <c r="X35" s="21">
        <f>C35+J35+Q35</f>
        <v>70</v>
      </c>
      <c r="Y35" s="21">
        <f>F35+K35+R35</f>
        <v>41</v>
      </c>
      <c r="Z35" s="21">
        <f>+L35+S35+E35</f>
        <v>16</v>
      </c>
      <c r="AA35" s="21">
        <f>+M35+T35+F35</f>
        <v>53</v>
      </c>
      <c r="AB35" s="21">
        <f>G35+N35+U35</f>
        <v>42</v>
      </c>
      <c r="AC35" s="21">
        <f>H35+O35+V35</f>
        <v>23</v>
      </c>
      <c r="AD35" s="21">
        <f t="shared" si="10"/>
        <v>65</v>
      </c>
      <c r="AE35" s="7">
        <f t="shared" si="11"/>
        <v>42</v>
      </c>
      <c r="AF35" s="7">
        <f t="shared" si="12"/>
        <v>23</v>
      </c>
      <c r="AG35" s="7">
        <f t="shared" si="13"/>
        <v>65</v>
      </c>
      <c r="AH35" s="79">
        <v>2</v>
      </c>
      <c r="AI35" s="7" t="str">
        <f t="shared" si="14"/>
        <v>0</v>
      </c>
      <c r="AJ35" s="7" t="str">
        <f t="shared" si="15"/>
        <v>0</v>
      </c>
      <c r="AK35" s="7">
        <f t="shared" si="16"/>
        <v>0</v>
      </c>
      <c r="AL35" s="7">
        <f t="shared" si="17"/>
        <v>42</v>
      </c>
      <c r="AM35" s="7">
        <f t="shared" si="18"/>
        <v>23</v>
      </c>
      <c r="AN35" s="7">
        <f t="shared" si="19"/>
        <v>65</v>
      </c>
    </row>
    <row r="36" spans="1:40" ht="24.95" customHeight="1" x14ac:dyDescent="0.45">
      <c r="A36" s="50"/>
      <c r="B36" s="11" t="s">
        <v>63</v>
      </c>
      <c r="C36" s="24">
        <f>SUM(C35)</f>
        <v>30</v>
      </c>
      <c r="D36" s="24">
        <f>SUM(D35)</f>
        <v>3</v>
      </c>
      <c r="E36" s="24">
        <f>SUM(E35)</f>
        <v>4</v>
      </c>
      <c r="F36" s="24">
        <f>SUM(F35)</f>
        <v>7</v>
      </c>
      <c r="G36" s="24">
        <f t="shared" ref="G36:AN36" si="153">SUM(G35)</f>
        <v>2</v>
      </c>
      <c r="H36" s="24">
        <f t="shared" si="153"/>
        <v>0</v>
      </c>
      <c r="I36" s="24">
        <f t="shared" si="153"/>
        <v>2</v>
      </c>
      <c r="J36" s="24">
        <f t="shared" si="153"/>
        <v>30</v>
      </c>
      <c r="K36" s="24">
        <f t="shared" si="153"/>
        <v>33</v>
      </c>
      <c r="L36" s="24">
        <f t="shared" si="153"/>
        <v>12</v>
      </c>
      <c r="M36" s="24">
        <f t="shared" si="153"/>
        <v>45</v>
      </c>
      <c r="N36" s="24">
        <f t="shared" si="153"/>
        <v>40</v>
      </c>
      <c r="O36" s="24">
        <f t="shared" si="153"/>
        <v>23</v>
      </c>
      <c r="P36" s="24">
        <f t="shared" si="153"/>
        <v>63</v>
      </c>
      <c r="Q36" s="24">
        <f t="shared" si="153"/>
        <v>10</v>
      </c>
      <c r="R36" s="24">
        <f t="shared" si="153"/>
        <v>1</v>
      </c>
      <c r="S36" s="24">
        <f t="shared" si="153"/>
        <v>0</v>
      </c>
      <c r="T36" s="24">
        <f t="shared" si="153"/>
        <v>1</v>
      </c>
      <c r="U36" s="24">
        <f t="shared" si="153"/>
        <v>0</v>
      </c>
      <c r="V36" s="24">
        <f t="shared" si="153"/>
        <v>0</v>
      </c>
      <c r="W36" s="24">
        <f t="shared" si="153"/>
        <v>0</v>
      </c>
      <c r="X36" s="24">
        <f t="shared" ref="X36" si="154">SUM(X35)</f>
        <v>70</v>
      </c>
      <c r="Y36" s="24">
        <f t="shared" ref="Y36" si="155">SUM(Y35)</f>
        <v>41</v>
      </c>
      <c r="Z36" s="24">
        <f t="shared" ref="Z36" si="156">SUM(Z35)</f>
        <v>16</v>
      </c>
      <c r="AA36" s="24">
        <f t="shared" ref="AA36" si="157">SUM(AA35)</f>
        <v>53</v>
      </c>
      <c r="AB36" s="24">
        <f t="shared" ref="AB36" si="158">SUM(AB35)</f>
        <v>42</v>
      </c>
      <c r="AC36" s="24">
        <f t="shared" si="153"/>
        <v>23</v>
      </c>
      <c r="AD36" s="24">
        <f t="shared" si="153"/>
        <v>65</v>
      </c>
      <c r="AE36" s="24">
        <f t="shared" si="153"/>
        <v>42</v>
      </c>
      <c r="AF36" s="24">
        <f t="shared" si="153"/>
        <v>23</v>
      </c>
      <c r="AG36" s="24">
        <f t="shared" si="153"/>
        <v>65</v>
      </c>
      <c r="AH36" s="85">
        <f t="shared" si="153"/>
        <v>2</v>
      </c>
      <c r="AI36" s="24">
        <f t="shared" si="153"/>
        <v>0</v>
      </c>
      <c r="AJ36" s="24">
        <f t="shared" si="153"/>
        <v>0</v>
      </c>
      <c r="AK36" s="24">
        <f t="shared" si="153"/>
        <v>0</v>
      </c>
      <c r="AL36" s="24">
        <f t="shared" si="153"/>
        <v>42</v>
      </c>
      <c r="AM36" s="24">
        <f t="shared" si="153"/>
        <v>23</v>
      </c>
      <c r="AN36" s="25">
        <f t="shared" si="153"/>
        <v>65</v>
      </c>
    </row>
    <row r="37" spans="1:40" ht="24.95" customHeight="1" x14ac:dyDescent="0.45">
      <c r="A37" s="50"/>
      <c r="B37" s="3" t="s">
        <v>83</v>
      </c>
      <c r="C37" s="54"/>
      <c r="D37" s="31"/>
      <c r="E37" s="31"/>
      <c r="F37" s="32"/>
      <c r="G37" s="31"/>
      <c r="H37" s="31"/>
      <c r="I37" s="32"/>
      <c r="J37" s="31"/>
      <c r="K37" s="31"/>
      <c r="L37" s="31"/>
      <c r="M37" s="32"/>
      <c r="N37" s="31"/>
      <c r="O37" s="31"/>
      <c r="P37" s="32"/>
      <c r="Q37" s="31"/>
      <c r="R37" s="31"/>
      <c r="S37" s="31"/>
      <c r="T37" s="32"/>
      <c r="U37" s="31"/>
      <c r="V37" s="31"/>
      <c r="W37" s="32"/>
      <c r="X37" s="32"/>
      <c r="Y37" s="32"/>
      <c r="Z37" s="32"/>
      <c r="AA37" s="32"/>
      <c r="AB37" s="32"/>
      <c r="AC37" s="32"/>
      <c r="AD37" s="32"/>
      <c r="AE37" s="9"/>
      <c r="AF37" s="9"/>
      <c r="AG37" s="9"/>
      <c r="AH37" s="84"/>
      <c r="AI37" s="9"/>
      <c r="AJ37" s="9"/>
      <c r="AK37" s="9"/>
      <c r="AL37" s="9"/>
      <c r="AM37" s="9"/>
      <c r="AN37" s="10"/>
    </row>
    <row r="38" spans="1:40" ht="24.95" customHeight="1" x14ac:dyDescent="0.45">
      <c r="A38" s="50"/>
      <c r="B38" s="6" t="s">
        <v>102</v>
      </c>
      <c r="C38" s="21">
        <v>30</v>
      </c>
      <c r="D38" s="21">
        <v>5</v>
      </c>
      <c r="E38" s="21">
        <v>1</v>
      </c>
      <c r="F38" s="21">
        <f>D38+E38</f>
        <v>6</v>
      </c>
      <c r="G38" s="21">
        <v>3</v>
      </c>
      <c r="H38" s="21">
        <v>1</v>
      </c>
      <c r="I38" s="21">
        <f t="shared" si="2"/>
        <v>4</v>
      </c>
      <c r="J38" s="21">
        <v>30</v>
      </c>
      <c r="K38" s="21">
        <v>26</v>
      </c>
      <c r="L38" s="21">
        <v>4</v>
      </c>
      <c r="M38" s="21">
        <f t="shared" si="3"/>
        <v>30</v>
      </c>
      <c r="N38" s="21">
        <v>39</v>
      </c>
      <c r="O38" s="21">
        <v>9</v>
      </c>
      <c r="P38" s="21">
        <f t="shared" si="4"/>
        <v>48</v>
      </c>
      <c r="Q38" s="21">
        <v>10</v>
      </c>
      <c r="R38" s="21">
        <v>2</v>
      </c>
      <c r="S38" s="21">
        <v>2</v>
      </c>
      <c r="T38" s="21">
        <f t="shared" si="5"/>
        <v>4</v>
      </c>
      <c r="U38" s="21">
        <v>2</v>
      </c>
      <c r="V38" s="21">
        <v>1</v>
      </c>
      <c r="W38" s="21">
        <f t="shared" si="6"/>
        <v>3</v>
      </c>
      <c r="X38" s="21">
        <f>C38+J38+Q38</f>
        <v>70</v>
      </c>
      <c r="Y38" s="21">
        <f>F38+K38+R38</f>
        <v>34</v>
      </c>
      <c r="Z38" s="21">
        <f>+L38+S38+E38</f>
        <v>7</v>
      </c>
      <c r="AA38" s="21">
        <f>+M38+T38+F38</f>
        <v>40</v>
      </c>
      <c r="AB38" s="21">
        <f>G38+N38+U38</f>
        <v>44</v>
      </c>
      <c r="AC38" s="21">
        <f>H38+O38+V38</f>
        <v>11</v>
      </c>
      <c r="AD38" s="21">
        <f t="shared" si="10"/>
        <v>55</v>
      </c>
      <c r="AE38" s="7">
        <f t="shared" si="11"/>
        <v>44</v>
      </c>
      <c r="AF38" s="7">
        <f t="shared" si="12"/>
        <v>11</v>
      </c>
      <c r="AG38" s="7">
        <f t="shared" si="13"/>
        <v>55</v>
      </c>
      <c r="AH38" s="79">
        <v>2</v>
      </c>
      <c r="AI38" s="7" t="str">
        <f t="shared" si="14"/>
        <v>0</v>
      </c>
      <c r="AJ38" s="7" t="str">
        <f t="shared" si="15"/>
        <v>0</v>
      </c>
      <c r="AK38" s="7">
        <f t="shared" si="16"/>
        <v>0</v>
      </c>
      <c r="AL38" s="7">
        <f t="shared" si="17"/>
        <v>44</v>
      </c>
      <c r="AM38" s="7">
        <f t="shared" si="18"/>
        <v>11</v>
      </c>
      <c r="AN38" s="7">
        <f t="shared" si="19"/>
        <v>55</v>
      </c>
    </row>
    <row r="39" spans="1:40" s="13" customFormat="1" ht="24.95" customHeight="1" x14ac:dyDescent="0.45">
      <c r="A39" s="2"/>
      <c r="B39" s="11" t="s">
        <v>63</v>
      </c>
      <c r="C39" s="24">
        <f>SUM(C38)</f>
        <v>30</v>
      </c>
      <c r="D39" s="24">
        <f>SUM(D38)</f>
        <v>5</v>
      </c>
      <c r="E39" s="24">
        <f>SUM(E38)</f>
        <v>1</v>
      </c>
      <c r="F39" s="24">
        <f>SUM(F38)</f>
        <v>6</v>
      </c>
      <c r="G39" s="24">
        <f t="shared" ref="G39:AN39" si="159">SUM(G38)</f>
        <v>3</v>
      </c>
      <c r="H39" s="24">
        <f t="shared" si="159"/>
        <v>1</v>
      </c>
      <c r="I39" s="24">
        <f t="shared" si="159"/>
        <v>4</v>
      </c>
      <c r="J39" s="24">
        <f t="shared" si="159"/>
        <v>30</v>
      </c>
      <c r="K39" s="24">
        <f t="shared" si="159"/>
        <v>26</v>
      </c>
      <c r="L39" s="24">
        <f t="shared" si="159"/>
        <v>4</v>
      </c>
      <c r="M39" s="24">
        <f t="shared" si="159"/>
        <v>30</v>
      </c>
      <c r="N39" s="24">
        <f t="shared" si="159"/>
        <v>39</v>
      </c>
      <c r="O39" s="24">
        <f t="shared" si="159"/>
        <v>9</v>
      </c>
      <c r="P39" s="24">
        <f t="shared" si="159"/>
        <v>48</v>
      </c>
      <c r="Q39" s="24">
        <f t="shared" si="159"/>
        <v>10</v>
      </c>
      <c r="R39" s="24">
        <f t="shared" si="159"/>
        <v>2</v>
      </c>
      <c r="S39" s="24">
        <f t="shared" si="159"/>
        <v>2</v>
      </c>
      <c r="T39" s="24">
        <f t="shared" si="159"/>
        <v>4</v>
      </c>
      <c r="U39" s="24">
        <f t="shared" si="159"/>
        <v>2</v>
      </c>
      <c r="V39" s="24">
        <f t="shared" si="159"/>
        <v>1</v>
      </c>
      <c r="W39" s="24">
        <f t="shared" si="159"/>
        <v>3</v>
      </c>
      <c r="X39" s="24">
        <f t="shared" ref="X39" si="160">SUM(X38)</f>
        <v>70</v>
      </c>
      <c r="Y39" s="24">
        <f t="shared" ref="Y39" si="161">SUM(Y38)</f>
        <v>34</v>
      </c>
      <c r="Z39" s="24">
        <f t="shared" ref="Z39" si="162">SUM(Z38)</f>
        <v>7</v>
      </c>
      <c r="AA39" s="24">
        <f t="shared" ref="AA39" si="163">SUM(AA38)</f>
        <v>40</v>
      </c>
      <c r="AB39" s="24">
        <f t="shared" ref="AB39" si="164">SUM(AB38)</f>
        <v>44</v>
      </c>
      <c r="AC39" s="24">
        <f t="shared" si="159"/>
        <v>11</v>
      </c>
      <c r="AD39" s="24">
        <f t="shared" si="159"/>
        <v>55</v>
      </c>
      <c r="AE39" s="24">
        <f t="shared" si="159"/>
        <v>44</v>
      </c>
      <c r="AF39" s="24">
        <f t="shared" si="159"/>
        <v>11</v>
      </c>
      <c r="AG39" s="24">
        <f t="shared" si="159"/>
        <v>55</v>
      </c>
      <c r="AH39" s="85">
        <f t="shared" si="159"/>
        <v>2</v>
      </c>
      <c r="AI39" s="24">
        <f t="shared" si="159"/>
        <v>0</v>
      </c>
      <c r="AJ39" s="24">
        <f t="shared" si="159"/>
        <v>0</v>
      </c>
      <c r="AK39" s="24">
        <f t="shared" si="159"/>
        <v>0</v>
      </c>
      <c r="AL39" s="24">
        <f t="shared" si="159"/>
        <v>44</v>
      </c>
      <c r="AM39" s="24">
        <f t="shared" si="159"/>
        <v>11</v>
      </c>
      <c r="AN39" s="25">
        <f t="shared" si="159"/>
        <v>55</v>
      </c>
    </row>
    <row r="40" spans="1:40" ht="24.95" customHeight="1" x14ac:dyDescent="0.45">
      <c r="A40" s="50"/>
      <c r="B40" s="3" t="s">
        <v>87</v>
      </c>
      <c r="C40" s="54"/>
      <c r="D40" s="31"/>
      <c r="E40" s="31"/>
      <c r="F40" s="32"/>
      <c r="G40" s="31"/>
      <c r="H40" s="31"/>
      <c r="I40" s="32"/>
      <c r="J40" s="31"/>
      <c r="K40" s="31"/>
      <c r="L40" s="31"/>
      <c r="M40" s="32"/>
      <c r="N40" s="31"/>
      <c r="O40" s="31"/>
      <c r="P40" s="32"/>
      <c r="Q40" s="31"/>
      <c r="R40" s="31"/>
      <c r="S40" s="31"/>
      <c r="T40" s="32"/>
      <c r="U40" s="31"/>
      <c r="V40" s="31"/>
      <c r="W40" s="32"/>
      <c r="X40" s="32"/>
      <c r="Y40" s="32"/>
      <c r="Z40" s="32"/>
      <c r="AA40" s="32"/>
      <c r="AB40" s="32"/>
      <c r="AC40" s="32"/>
      <c r="AD40" s="32"/>
      <c r="AE40" s="9"/>
      <c r="AF40" s="9"/>
      <c r="AG40" s="9"/>
      <c r="AH40" s="84"/>
      <c r="AI40" s="9"/>
      <c r="AJ40" s="9"/>
      <c r="AK40" s="9"/>
      <c r="AL40" s="9"/>
      <c r="AM40" s="9"/>
      <c r="AN40" s="10"/>
    </row>
    <row r="41" spans="1:40" ht="24.95" customHeight="1" x14ac:dyDescent="0.45">
      <c r="A41" s="50"/>
      <c r="B41" s="6" t="s">
        <v>12</v>
      </c>
      <c r="C41" s="21">
        <v>20</v>
      </c>
      <c r="D41" s="21">
        <v>19</v>
      </c>
      <c r="E41" s="21">
        <v>17</v>
      </c>
      <c r="F41" s="21">
        <f t="shared" ref="F41:F42" si="165">D41+E41</f>
        <v>36</v>
      </c>
      <c r="G41" s="21">
        <v>6</v>
      </c>
      <c r="H41" s="21">
        <v>5</v>
      </c>
      <c r="I41" s="21">
        <f t="shared" si="2"/>
        <v>11</v>
      </c>
      <c r="J41" s="21">
        <v>40</v>
      </c>
      <c r="K41" s="21">
        <v>65</v>
      </c>
      <c r="L41" s="21">
        <v>70</v>
      </c>
      <c r="M41" s="21">
        <f t="shared" si="3"/>
        <v>135</v>
      </c>
      <c r="N41" s="21">
        <v>28</v>
      </c>
      <c r="O41" s="21">
        <v>30</v>
      </c>
      <c r="P41" s="21">
        <f t="shared" si="4"/>
        <v>58</v>
      </c>
      <c r="Q41" s="21">
        <v>10</v>
      </c>
      <c r="R41" s="21">
        <v>3</v>
      </c>
      <c r="S41" s="21">
        <v>7</v>
      </c>
      <c r="T41" s="21">
        <f t="shared" si="5"/>
        <v>10</v>
      </c>
      <c r="U41" s="21">
        <v>0</v>
      </c>
      <c r="V41" s="21">
        <v>4</v>
      </c>
      <c r="W41" s="21">
        <f t="shared" si="6"/>
        <v>4</v>
      </c>
      <c r="X41" s="21">
        <f>C41+J41+Q41</f>
        <v>70</v>
      </c>
      <c r="Y41" s="21">
        <f t="shared" ref="Y41:Y42" si="166">F41+K41+R41</f>
        <v>104</v>
      </c>
      <c r="Z41" s="21">
        <f t="shared" ref="Z41:Z42" si="167">+L41+S41+E41</f>
        <v>94</v>
      </c>
      <c r="AA41" s="21">
        <f t="shared" ref="AA41:AA42" si="168">+M41+T41+F41</f>
        <v>181</v>
      </c>
      <c r="AB41" s="21">
        <f>G41+N41+U41</f>
        <v>34</v>
      </c>
      <c r="AC41" s="21">
        <f>H41+O41+V41</f>
        <v>39</v>
      </c>
      <c r="AD41" s="21">
        <f t="shared" si="10"/>
        <v>73</v>
      </c>
      <c r="AE41" s="7">
        <f t="shared" si="11"/>
        <v>34</v>
      </c>
      <c r="AF41" s="7">
        <f t="shared" si="12"/>
        <v>39</v>
      </c>
      <c r="AG41" s="7">
        <f t="shared" si="13"/>
        <v>73</v>
      </c>
      <c r="AH41" s="79">
        <v>2</v>
      </c>
      <c r="AI41" s="7" t="str">
        <f t="shared" si="14"/>
        <v>0</v>
      </c>
      <c r="AJ41" s="7" t="str">
        <f t="shared" si="15"/>
        <v>0</v>
      </c>
      <c r="AK41" s="7">
        <f t="shared" si="16"/>
        <v>0</v>
      </c>
      <c r="AL41" s="7">
        <f t="shared" si="17"/>
        <v>34</v>
      </c>
      <c r="AM41" s="7">
        <f t="shared" si="18"/>
        <v>39</v>
      </c>
      <c r="AN41" s="7">
        <f t="shared" si="19"/>
        <v>73</v>
      </c>
    </row>
    <row r="42" spans="1:40" ht="24.95" customHeight="1" x14ac:dyDescent="0.45">
      <c r="A42" s="50"/>
      <c r="B42" s="12" t="s">
        <v>13</v>
      </c>
      <c r="C42" s="21">
        <v>5</v>
      </c>
      <c r="D42" s="21">
        <v>3</v>
      </c>
      <c r="E42" s="21">
        <v>8</v>
      </c>
      <c r="F42" s="21">
        <f t="shared" si="165"/>
        <v>11</v>
      </c>
      <c r="G42" s="21">
        <v>3</v>
      </c>
      <c r="H42" s="21">
        <v>4</v>
      </c>
      <c r="I42" s="21">
        <f t="shared" si="2"/>
        <v>7</v>
      </c>
      <c r="J42" s="21">
        <v>15</v>
      </c>
      <c r="K42" s="21">
        <v>21</v>
      </c>
      <c r="L42" s="21">
        <v>9</v>
      </c>
      <c r="M42" s="21">
        <f t="shared" si="3"/>
        <v>30</v>
      </c>
      <c r="N42" s="21">
        <v>37</v>
      </c>
      <c r="O42" s="21">
        <v>36</v>
      </c>
      <c r="P42" s="21">
        <f t="shared" si="4"/>
        <v>73</v>
      </c>
      <c r="Q42" s="21">
        <v>15</v>
      </c>
      <c r="R42" s="21">
        <v>2</v>
      </c>
      <c r="S42" s="21">
        <v>4</v>
      </c>
      <c r="T42" s="21">
        <f t="shared" si="5"/>
        <v>6</v>
      </c>
      <c r="U42" s="21">
        <v>2</v>
      </c>
      <c r="V42" s="21">
        <v>2</v>
      </c>
      <c r="W42" s="21">
        <f t="shared" si="6"/>
        <v>4</v>
      </c>
      <c r="X42" s="21">
        <f>C42+J42+Q42</f>
        <v>35</v>
      </c>
      <c r="Y42" s="21">
        <f t="shared" si="166"/>
        <v>34</v>
      </c>
      <c r="Z42" s="21">
        <f t="shared" si="167"/>
        <v>21</v>
      </c>
      <c r="AA42" s="21">
        <f t="shared" si="168"/>
        <v>47</v>
      </c>
      <c r="AB42" s="21">
        <f>G42+N42+U42</f>
        <v>42</v>
      </c>
      <c r="AC42" s="21">
        <f>H42+O42+V42</f>
        <v>42</v>
      </c>
      <c r="AD42" s="21">
        <f t="shared" si="10"/>
        <v>84</v>
      </c>
      <c r="AE42" s="7">
        <f t="shared" si="11"/>
        <v>42</v>
      </c>
      <c r="AF42" s="7">
        <f t="shared" si="12"/>
        <v>42</v>
      </c>
      <c r="AG42" s="7">
        <f t="shared" si="13"/>
        <v>84</v>
      </c>
      <c r="AH42" s="79">
        <v>2</v>
      </c>
      <c r="AI42" s="7" t="str">
        <f t="shared" si="14"/>
        <v>0</v>
      </c>
      <c r="AJ42" s="7" t="str">
        <f t="shared" si="15"/>
        <v>0</v>
      </c>
      <c r="AK42" s="7">
        <f t="shared" si="16"/>
        <v>0</v>
      </c>
      <c r="AL42" s="7">
        <f t="shared" si="17"/>
        <v>42</v>
      </c>
      <c r="AM42" s="7">
        <f t="shared" si="18"/>
        <v>42</v>
      </c>
      <c r="AN42" s="7">
        <f t="shared" si="19"/>
        <v>84</v>
      </c>
    </row>
    <row r="43" spans="1:40" s="13" customFormat="1" ht="24.95" customHeight="1" x14ac:dyDescent="0.45">
      <c r="A43" s="2"/>
      <c r="B43" s="11" t="s">
        <v>63</v>
      </c>
      <c r="C43" s="24">
        <f>SUM(C41:C42)</f>
        <v>25</v>
      </c>
      <c r="D43" s="24">
        <f>SUM(D41:D42)</f>
        <v>22</v>
      </c>
      <c r="E43" s="24">
        <f>SUM(E41:E42)</f>
        <v>25</v>
      </c>
      <c r="F43" s="24">
        <f>SUM(F41:F42)</f>
        <v>47</v>
      </c>
      <c r="G43" s="24">
        <f t="shared" ref="G43:AN43" si="169">SUM(G41:G42)</f>
        <v>9</v>
      </c>
      <c r="H43" s="24">
        <f t="shared" si="169"/>
        <v>9</v>
      </c>
      <c r="I43" s="24">
        <f t="shared" si="169"/>
        <v>18</v>
      </c>
      <c r="J43" s="24">
        <f t="shared" si="169"/>
        <v>55</v>
      </c>
      <c r="K43" s="24">
        <f t="shared" si="169"/>
        <v>86</v>
      </c>
      <c r="L43" s="24">
        <f t="shared" si="169"/>
        <v>79</v>
      </c>
      <c r="M43" s="24">
        <f t="shared" si="169"/>
        <v>165</v>
      </c>
      <c r="N43" s="24">
        <f t="shared" si="169"/>
        <v>65</v>
      </c>
      <c r="O43" s="24">
        <f t="shared" si="169"/>
        <v>66</v>
      </c>
      <c r="P43" s="24">
        <f t="shared" si="169"/>
        <v>131</v>
      </c>
      <c r="Q43" s="24">
        <f t="shared" si="169"/>
        <v>25</v>
      </c>
      <c r="R43" s="24">
        <f t="shared" si="169"/>
        <v>5</v>
      </c>
      <c r="S43" s="24">
        <f t="shared" si="169"/>
        <v>11</v>
      </c>
      <c r="T43" s="24">
        <f t="shared" si="169"/>
        <v>16</v>
      </c>
      <c r="U43" s="24">
        <f t="shared" si="169"/>
        <v>2</v>
      </c>
      <c r="V43" s="24">
        <f t="shared" si="169"/>
        <v>6</v>
      </c>
      <c r="W43" s="24">
        <f t="shared" si="169"/>
        <v>8</v>
      </c>
      <c r="X43" s="24">
        <f t="shared" ref="X43" si="170">SUM(X41:X42)</f>
        <v>105</v>
      </c>
      <c r="Y43" s="24">
        <f t="shared" ref="Y43" si="171">SUM(Y41:Y42)</f>
        <v>138</v>
      </c>
      <c r="Z43" s="24">
        <f t="shared" ref="Z43" si="172">SUM(Z41:Z42)</f>
        <v>115</v>
      </c>
      <c r="AA43" s="24">
        <f t="shared" ref="AA43" si="173">SUM(AA41:AA42)</f>
        <v>228</v>
      </c>
      <c r="AB43" s="24">
        <f t="shared" ref="AB43" si="174">SUM(AB41:AB42)</f>
        <v>76</v>
      </c>
      <c r="AC43" s="24">
        <f t="shared" si="169"/>
        <v>81</v>
      </c>
      <c r="AD43" s="24">
        <f t="shared" si="169"/>
        <v>157</v>
      </c>
      <c r="AE43" s="24">
        <f t="shared" si="169"/>
        <v>76</v>
      </c>
      <c r="AF43" s="24">
        <f t="shared" si="169"/>
        <v>81</v>
      </c>
      <c r="AG43" s="24">
        <f t="shared" si="169"/>
        <v>157</v>
      </c>
      <c r="AH43" s="85"/>
      <c r="AI43" s="24">
        <f t="shared" si="169"/>
        <v>0</v>
      </c>
      <c r="AJ43" s="24">
        <f t="shared" si="169"/>
        <v>0</v>
      </c>
      <c r="AK43" s="24">
        <f t="shared" si="169"/>
        <v>0</v>
      </c>
      <c r="AL43" s="24">
        <f t="shared" si="169"/>
        <v>76</v>
      </c>
      <c r="AM43" s="24">
        <f t="shared" si="169"/>
        <v>81</v>
      </c>
      <c r="AN43" s="25">
        <f t="shared" si="169"/>
        <v>157</v>
      </c>
    </row>
    <row r="44" spans="1:40" ht="24.95" customHeight="1" x14ac:dyDescent="0.45">
      <c r="A44" s="50"/>
      <c r="B44" s="3" t="s">
        <v>66</v>
      </c>
      <c r="C44" s="54"/>
      <c r="D44" s="31"/>
      <c r="E44" s="31"/>
      <c r="F44" s="32"/>
      <c r="G44" s="31"/>
      <c r="H44" s="31"/>
      <c r="I44" s="32"/>
      <c r="J44" s="31"/>
      <c r="K44" s="31"/>
      <c r="L44" s="31"/>
      <c r="M44" s="32"/>
      <c r="N44" s="31"/>
      <c r="O44" s="31"/>
      <c r="P44" s="32"/>
      <c r="Q44" s="31"/>
      <c r="R44" s="31"/>
      <c r="S44" s="31"/>
      <c r="T44" s="32"/>
      <c r="U44" s="31"/>
      <c r="V44" s="31"/>
      <c r="W44" s="32"/>
      <c r="X44" s="32"/>
      <c r="Y44" s="32"/>
      <c r="Z44" s="32"/>
      <c r="AA44" s="32"/>
      <c r="AB44" s="32"/>
      <c r="AC44" s="32"/>
      <c r="AD44" s="32"/>
      <c r="AE44" s="9"/>
      <c r="AF44" s="9"/>
      <c r="AG44" s="9"/>
      <c r="AH44" s="84"/>
      <c r="AI44" s="9"/>
      <c r="AJ44" s="9"/>
      <c r="AK44" s="9"/>
      <c r="AL44" s="9"/>
      <c r="AM44" s="9"/>
      <c r="AN44" s="10"/>
    </row>
    <row r="45" spans="1:40" ht="24.95" customHeight="1" x14ac:dyDescent="0.45">
      <c r="A45" s="50"/>
      <c r="B45" s="6" t="s">
        <v>14</v>
      </c>
      <c r="C45" s="21">
        <v>10</v>
      </c>
      <c r="D45" s="21">
        <v>7</v>
      </c>
      <c r="E45" s="21">
        <v>15</v>
      </c>
      <c r="F45" s="21">
        <f t="shared" ref="F45" si="175">D45+E45</f>
        <v>22</v>
      </c>
      <c r="G45" s="21">
        <v>2</v>
      </c>
      <c r="H45" s="21">
        <v>5</v>
      </c>
      <c r="I45" s="21">
        <f t="shared" si="2"/>
        <v>7</v>
      </c>
      <c r="J45" s="21">
        <v>15</v>
      </c>
      <c r="K45" s="21">
        <v>61</v>
      </c>
      <c r="L45" s="21">
        <v>52</v>
      </c>
      <c r="M45" s="21">
        <f t="shared" si="3"/>
        <v>113</v>
      </c>
      <c r="N45" s="21">
        <v>25</v>
      </c>
      <c r="O45" s="21">
        <v>18</v>
      </c>
      <c r="P45" s="21">
        <f t="shared" si="4"/>
        <v>43</v>
      </c>
      <c r="Q45" s="21">
        <v>10</v>
      </c>
      <c r="R45" s="21">
        <v>6</v>
      </c>
      <c r="S45" s="21">
        <v>4</v>
      </c>
      <c r="T45" s="21">
        <f t="shared" si="5"/>
        <v>10</v>
      </c>
      <c r="U45" s="21">
        <v>4</v>
      </c>
      <c r="V45" s="21">
        <v>2</v>
      </c>
      <c r="W45" s="21">
        <f t="shared" si="6"/>
        <v>6</v>
      </c>
      <c r="X45" s="21">
        <f>C45+J45+Q45</f>
        <v>35</v>
      </c>
      <c r="Y45" s="21">
        <f>F45+K45+R45</f>
        <v>89</v>
      </c>
      <c r="Z45" s="21">
        <f>+L45+S45+E45</f>
        <v>71</v>
      </c>
      <c r="AA45" s="21">
        <f>+M45+T45+F45</f>
        <v>145</v>
      </c>
      <c r="AB45" s="21">
        <f>G45+N45+U45</f>
        <v>31</v>
      </c>
      <c r="AC45" s="21">
        <f>H45+O45+V45</f>
        <v>25</v>
      </c>
      <c r="AD45" s="21">
        <f t="shared" si="10"/>
        <v>56</v>
      </c>
      <c r="AE45" s="7">
        <f t="shared" si="11"/>
        <v>31</v>
      </c>
      <c r="AF45" s="7">
        <f t="shared" si="12"/>
        <v>25</v>
      </c>
      <c r="AG45" s="7">
        <f t="shared" si="13"/>
        <v>56</v>
      </c>
      <c r="AH45" s="79">
        <v>2</v>
      </c>
      <c r="AI45" s="7" t="str">
        <f t="shared" si="14"/>
        <v>0</v>
      </c>
      <c r="AJ45" s="7" t="str">
        <f t="shared" si="15"/>
        <v>0</v>
      </c>
      <c r="AK45" s="7">
        <f t="shared" si="16"/>
        <v>0</v>
      </c>
      <c r="AL45" s="7">
        <f t="shared" si="17"/>
        <v>31</v>
      </c>
      <c r="AM45" s="7">
        <f t="shared" si="18"/>
        <v>25</v>
      </c>
      <c r="AN45" s="7">
        <f t="shared" si="19"/>
        <v>56</v>
      </c>
    </row>
    <row r="46" spans="1:40" s="13" customFormat="1" ht="24.95" customHeight="1" x14ac:dyDescent="0.45">
      <c r="A46" s="2"/>
      <c r="B46" s="11" t="s">
        <v>63</v>
      </c>
      <c r="C46" s="25">
        <f>SUM(C45)</f>
        <v>10</v>
      </c>
      <c r="D46" s="25">
        <f>SUM(D45)</f>
        <v>7</v>
      </c>
      <c r="E46" s="25">
        <f>SUM(E45)</f>
        <v>15</v>
      </c>
      <c r="F46" s="25">
        <f>SUM(F45)</f>
        <v>22</v>
      </c>
      <c r="G46" s="25">
        <f t="shared" ref="G46:AN46" si="176">SUM(G45)</f>
        <v>2</v>
      </c>
      <c r="H46" s="25">
        <f t="shared" si="176"/>
        <v>5</v>
      </c>
      <c r="I46" s="25">
        <f t="shared" si="176"/>
        <v>7</v>
      </c>
      <c r="J46" s="25">
        <f t="shared" si="176"/>
        <v>15</v>
      </c>
      <c r="K46" s="25">
        <f t="shared" si="176"/>
        <v>61</v>
      </c>
      <c r="L46" s="25">
        <f t="shared" si="176"/>
        <v>52</v>
      </c>
      <c r="M46" s="25">
        <f t="shared" si="176"/>
        <v>113</v>
      </c>
      <c r="N46" s="25">
        <f t="shared" si="176"/>
        <v>25</v>
      </c>
      <c r="O46" s="25">
        <f t="shared" si="176"/>
        <v>18</v>
      </c>
      <c r="P46" s="25">
        <f t="shared" si="176"/>
        <v>43</v>
      </c>
      <c r="Q46" s="25">
        <f t="shared" si="176"/>
        <v>10</v>
      </c>
      <c r="R46" s="25">
        <f t="shared" si="176"/>
        <v>6</v>
      </c>
      <c r="S46" s="25">
        <f t="shared" si="176"/>
        <v>4</v>
      </c>
      <c r="T46" s="25">
        <f t="shared" si="176"/>
        <v>10</v>
      </c>
      <c r="U46" s="25">
        <f t="shared" si="176"/>
        <v>4</v>
      </c>
      <c r="V46" s="25">
        <f t="shared" si="176"/>
        <v>2</v>
      </c>
      <c r="W46" s="25">
        <f t="shared" si="176"/>
        <v>6</v>
      </c>
      <c r="X46" s="25">
        <f t="shared" si="176"/>
        <v>35</v>
      </c>
      <c r="Y46" s="25">
        <f t="shared" ref="Y46:AC46" si="177">SUM(Y45)</f>
        <v>89</v>
      </c>
      <c r="Z46" s="25">
        <f t="shared" si="177"/>
        <v>71</v>
      </c>
      <c r="AA46" s="25">
        <f t="shared" si="177"/>
        <v>145</v>
      </c>
      <c r="AB46" s="25">
        <f t="shared" si="177"/>
        <v>31</v>
      </c>
      <c r="AC46" s="25">
        <f t="shared" si="177"/>
        <v>25</v>
      </c>
      <c r="AD46" s="25">
        <f t="shared" si="176"/>
        <v>56</v>
      </c>
      <c r="AE46" s="25">
        <f t="shared" si="176"/>
        <v>31</v>
      </c>
      <c r="AF46" s="25">
        <f t="shared" si="176"/>
        <v>25</v>
      </c>
      <c r="AG46" s="25">
        <f t="shared" si="176"/>
        <v>56</v>
      </c>
      <c r="AH46" s="80">
        <f t="shared" si="176"/>
        <v>2</v>
      </c>
      <c r="AI46" s="25">
        <f t="shared" si="176"/>
        <v>0</v>
      </c>
      <c r="AJ46" s="25">
        <f t="shared" si="176"/>
        <v>0</v>
      </c>
      <c r="AK46" s="25">
        <f t="shared" si="176"/>
        <v>0</v>
      </c>
      <c r="AL46" s="25">
        <f t="shared" si="176"/>
        <v>31</v>
      </c>
      <c r="AM46" s="25">
        <f t="shared" si="176"/>
        <v>25</v>
      </c>
      <c r="AN46" s="25">
        <f t="shared" si="176"/>
        <v>56</v>
      </c>
    </row>
    <row r="47" spans="1:40" s="13" customFormat="1" ht="24.95" customHeight="1" x14ac:dyDescent="0.45">
      <c r="A47" s="2"/>
      <c r="B47" s="11" t="s">
        <v>65</v>
      </c>
      <c r="C47" s="24">
        <f t="shared" ref="C47:AG47" si="178">C33+C36+C39+C43+C46</f>
        <v>275</v>
      </c>
      <c r="D47" s="24">
        <f t="shared" si="178"/>
        <v>73</v>
      </c>
      <c r="E47" s="24">
        <f t="shared" si="178"/>
        <v>107</v>
      </c>
      <c r="F47" s="24">
        <f t="shared" si="178"/>
        <v>180</v>
      </c>
      <c r="G47" s="24">
        <f t="shared" si="178"/>
        <v>37</v>
      </c>
      <c r="H47" s="24">
        <f t="shared" si="178"/>
        <v>36</v>
      </c>
      <c r="I47" s="24">
        <f t="shared" si="178"/>
        <v>73</v>
      </c>
      <c r="J47" s="24">
        <f t="shared" si="178"/>
        <v>310</v>
      </c>
      <c r="K47" s="24">
        <f t="shared" si="178"/>
        <v>531</v>
      </c>
      <c r="L47" s="24">
        <f t="shared" si="178"/>
        <v>331</v>
      </c>
      <c r="M47" s="24">
        <f t="shared" si="178"/>
        <v>862</v>
      </c>
      <c r="N47" s="24">
        <f t="shared" si="178"/>
        <v>323</v>
      </c>
      <c r="O47" s="24">
        <f t="shared" si="178"/>
        <v>214</v>
      </c>
      <c r="P47" s="24">
        <f t="shared" si="178"/>
        <v>537</v>
      </c>
      <c r="Q47" s="24">
        <f t="shared" si="178"/>
        <v>115</v>
      </c>
      <c r="R47" s="24">
        <f t="shared" si="178"/>
        <v>33</v>
      </c>
      <c r="S47" s="24">
        <f t="shared" si="178"/>
        <v>47</v>
      </c>
      <c r="T47" s="24">
        <f t="shared" si="178"/>
        <v>80</v>
      </c>
      <c r="U47" s="24">
        <f t="shared" si="178"/>
        <v>15</v>
      </c>
      <c r="V47" s="24">
        <f t="shared" si="178"/>
        <v>19</v>
      </c>
      <c r="W47" s="24">
        <f t="shared" si="178"/>
        <v>34</v>
      </c>
      <c r="X47" s="24">
        <f t="shared" si="178"/>
        <v>700</v>
      </c>
      <c r="Y47" s="24">
        <f t="shared" si="178"/>
        <v>744</v>
      </c>
      <c r="Z47" s="24">
        <f t="shared" si="178"/>
        <v>485</v>
      </c>
      <c r="AA47" s="24">
        <f t="shared" si="178"/>
        <v>1122</v>
      </c>
      <c r="AB47" s="24">
        <f t="shared" si="178"/>
        <v>375</v>
      </c>
      <c r="AC47" s="24">
        <f t="shared" si="178"/>
        <v>269</v>
      </c>
      <c r="AD47" s="24">
        <f t="shared" si="178"/>
        <v>644</v>
      </c>
      <c r="AE47" s="24">
        <f t="shared" si="178"/>
        <v>375</v>
      </c>
      <c r="AF47" s="24">
        <f t="shared" si="178"/>
        <v>269</v>
      </c>
      <c r="AG47" s="24">
        <f t="shared" si="178"/>
        <v>644</v>
      </c>
      <c r="AH47" s="85"/>
      <c r="AI47" s="24">
        <f t="shared" ref="AI47:AN47" si="179">AI33+AI36+AI39+AI43+AI46</f>
        <v>0</v>
      </c>
      <c r="AJ47" s="24">
        <f t="shared" si="179"/>
        <v>0</v>
      </c>
      <c r="AK47" s="24">
        <f t="shared" si="179"/>
        <v>0</v>
      </c>
      <c r="AL47" s="24">
        <f t="shared" si="179"/>
        <v>375</v>
      </c>
      <c r="AM47" s="24">
        <f t="shared" si="179"/>
        <v>269</v>
      </c>
      <c r="AN47" s="25">
        <f t="shared" si="179"/>
        <v>644</v>
      </c>
    </row>
    <row r="48" spans="1:40" ht="24.95" customHeight="1" x14ac:dyDescent="0.45">
      <c r="A48" s="50"/>
      <c r="B48" s="17" t="s">
        <v>84</v>
      </c>
      <c r="C48" s="24"/>
      <c r="D48" s="35"/>
      <c r="E48" s="35"/>
      <c r="F48" s="32"/>
      <c r="G48" s="35"/>
      <c r="H48" s="35"/>
      <c r="I48" s="32"/>
      <c r="J48" s="35"/>
      <c r="K48" s="35"/>
      <c r="L48" s="35"/>
      <c r="M48" s="32"/>
      <c r="N48" s="32"/>
      <c r="O48" s="32"/>
      <c r="P48" s="32"/>
      <c r="Q48" s="35"/>
      <c r="R48" s="35"/>
      <c r="S48" s="35"/>
      <c r="T48" s="32"/>
      <c r="U48" s="35"/>
      <c r="V48" s="35"/>
      <c r="W48" s="32"/>
      <c r="X48" s="32"/>
      <c r="Y48" s="32"/>
      <c r="Z48" s="32"/>
      <c r="AA48" s="32"/>
      <c r="AB48" s="32"/>
      <c r="AC48" s="32"/>
      <c r="AD48" s="32"/>
      <c r="AE48" s="9"/>
      <c r="AF48" s="9"/>
      <c r="AG48" s="9"/>
      <c r="AH48" s="83"/>
      <c r="AI48" s="9"/>
      <c r="AJ48" s="9"/>
      <c r="AK48" s="9"/>
      <c r="AL48" s="9"/>
      <c r="AM48" s="9"/>
      <c r="AN48" s="10"/>
    </row>
    <row r="49" spans="1:40" ht="24.95" customHeight="1" x14ac:dyDescent="0.45">
      <c r="A49" s="50"/>
      <c r="B49" s="3" t="s">
        <v>87</v>
      </c>
      <c r="C49" s="29"/>
      <c r="D49" s="30"/>
      <c r="E49" s="30"/>
      <c r="F49" s="32"/>
      <c r="G49" s="30"/>
      <c r="H49" s="30"/>
      <c r="I49" s="32"/>
      <c r="J49" s="30"/>
      <c r="K49" s="30"/>
      <c r="L49" s="30"/>
      <c r="M49" s="32"/>
      <c r="N49" s="31"/>
      <c r="O49" s="31"/>
      <c r="P49" s="32"/>
      <c r="Q49" s="30"/>
      <c r="R49" s="30"/>
      <c r="S49" s="30"/>
      <c r="T49" s="32"/>
      <c r="U49" s="30"/>
      <c r="V49" s="30"/>
      <c r="W49" s="32"/>
      <c r="X49" s="32"/>
      <c r="Y49" s="32"/>
      <c r="Z49" s="32"/>
      <c r="AA49" s="32"/>
      <c r="AB49" s="32"/>
      <c r="AC49" s="32"/>
      <c r="AD49" s="32"/>
      <c r="AE49" s="9"/>
      <c r="AF49" s="9"/>
      <c r="AG49" s="9"/>
      <c r="AH49" s="83"/>
      <c r="AI49" s="9"/>
      <c r="AJ49" s="9"/>
      <c r="AK49" s="9"/>
      <c r="AL49" s="9"/>
      <c r="AM49" s="9"/>
      <c r="AN49" s="10"/>
    </row>
    <row r="50" spans="1:40" s="13" customFormat="1" ht="24.95" customHeight="1" x14ac:dyDescent="0.45">
      <c r="A50" s="2"/>
      <c r="B50" s="12" t="s">
        <v>12</v>
      </c>
      <c r="C50" s="21">
        <v>0</v>
      </c>
      <c r="D50" s="21">
        <v>0</v>
      </c>
      <c r="E50" s="21">
        <v>0</v>
      </c>
      <c r="F50" s="21">
        <f t="shared" ref="F50:F51" si="180">D50+E50</f>
        <v>0</v>
      </c>
      <c r="G50" s="21">
        <v>0</v>
      </c>
      <c r="H50" s="21">
        <v>0</v>
      </c>
      <c r="I50" s="21">
        <f t="shared" si="2"/>
        <v>0</v>
      </c>
      <c r="J50" s="21">
        <v>35</v>
      </c>
      <c r="K50" s="21">
        <v>9</v>
      </c>
      <c r="L50" s="21">
        <v>2</v>
      </c>
      <c r="M50" s="21">
        <f t="shared" si="3"/>
        <v>11</v>
      </c>
      <c r="N50" s="21">
        <v>19</v>
      </c>
      <c r="O50" s="21">
        <f>15-1</f>
        <v>14</v>
      </c>
      <c r="P50" s="21">
        <f t="shared" si="4"/>
        <v>33</v>
      </c>
      <c r="Q50" s="21">
        <v>0</v>
      </c>
      <c r="R50" s="21">
        <v>0</v>
      </c>
      <c r="S50" s="21">
        <v>0</v>
      </c>
      <c r="T50" s="21">
        <f t="shared" si="5"/>
        <v>0</v>
      </c>
      <c r="U50" s="21">
        <v>0</v>
      </c>
      <c r="V50" s="21">
        <v>0</v>
      </c>
      <c r="W50" s="21">
        <f t="shared" si="6"/>
        <v>0</v>
      </c>
      <c r="X50" s="21">
        <f>C50+J50+Q50</f>
        <v>35</v>
      </c>
      <c r="Y50" s="21">
        <f t="shared" ref="Y50:Y51" si="181">F50+K50+R50</f>
        <v>9</v>
      </c>
      <c r="Z50" s="21">
        <f t="shared" ref="Z50:Z51" si="182">+L50+S50+E50</f>
        <v>2</v>
      </c>
      <c r="AA50" s="21">
        <f t="shared" ref="AA50:AA51" si="183">+M50+T50+F50</f>
        <v>11</v>
      </c>
      <c r="AB50" s="21">
        <f>G50+N50+U50</f>
        <v>19</v>
      </c>
      <c r="AC50" s="21">
        <f>H50+O50+V50</f>
        <v>14</v>
      </c>
      <c r="AD50" s="21">
        <f t="shared" si="10"/>
        <v>33</v>
      </c>
      <c r="AE50" s="7">
        <f t="shared" si="11"/>
        <v>19</v>
      </c>
      <c r="AF50" s="7">
        <f t="shared" si="12"/>
        <v>14</v>
      </c>
      <c r="AG50" s="7">
        <f t="shared" si="13"/>
        <v>33</v>
      </c>
      <c r="AH50" s="79">
        <v>2</v>
      </c>
      <c r="AI50" s="7" t="str">
        <f t="shared" si="14"/>
        <v>0</v>
      </c>
      <c r="AJ50" s="7" t="str">
        <f t="shared" si="15"/>
        <v>0</v>
      </c>
      <c r="AK50" s="7">
        <f t="shared" si="16"/>
        <v>0</v>
      </c>
      <c r="AL50" s="7">
        <f t="shared" si="17"/>
        <v>19</v>
      </c>
      <c r="AM50" s="7">
        <f t="shared" si="18"/>
        <v>14</v>
      </c>
      <c r="AN50" s="7">
        <f t="shared" si="19"/>
        <v>33</v>
      </c>
    </row>
    <row r="51" spans="1:40" ht="24.95" customHeight="1" x14ac:dyDescent="0.45">
      <c r="A51" s="50"/>
      <c r="B51" s="12" t="s">
        <v>13</v>
      </c>
      <c r="C51" s="21">
        <v>0</v>
      </c>
      <c r="D51" s="21">
        <v>0</v>
      </c>
      <c r="E51" s="21">
        <v>0</v>
      </c>
      <c r="F51" s="21">
        <f t="shared" si="180"/>
        <v>0</v>
      </c>
      <c r="G51" s="21">
        <v>0</v>
      </c>
      <c r="H51" s="21">
        <v>0</v>
      </c>
      <c r="I51" s="21">
        <f t="shared" si="2"/>
        <v>0</v>
      </c>
      <c r="J51" s="21">
        <v>35</v>
      </c>
      <c r="K51" s="21">
        <v>2</v>
      </c>
      <c r="L51" s="21">
        <v>1</v>
      </c>
      <c r="M51" s="21">
        <f t="shared" si="3"/>
        <v>3</v>
      </c>
      <c r="N51" s="21">
        <v>25</v>
      </c>
      <c r="O51" s="21">
        <v>17</v>
      </c>
      <c r="P51" s="21">
        <f t="shared" si="4"/>
        <v>42</v>
      </c>
      <c r="Q51" s="21">
        <v>0</v>
      </c>
      <c r="R51" s="21">
        <v>0</v>
      </c>
      <c r="S51" s="21">
        <v>0</v>
      </c>
      <c r="T51" s="21">
        <f t="shared" si="5"/>
        <v>0</v>
      </c>
      <c r="U51" s="21">
        <v>0</v>
      </c>
      <c r="V51" s="21">
        <v>0</v>
      </c>
      <c r="W51" s="21">
        <f t="shared" si="6"/>
        <v>0</v>
      </c>
      <c r="X51" s="21">
        <f>C51+J51+Q51</f>
        <v>35</v>
      </c>
      <c r="Y51" s="21">
        <f t="shared" si="181"/>
        <v>2</v>
      </c>
      <c r="Z51" s="21">
        <f t="shared" si="182"/>
        <v>1</v>
      </c>
      <c r="AA51" s="21">
        <f t="shared" si="183"/>
        <v>3</v>
      </c>
      <c r="AB51" s="21">
        <f>G51+N51+U51</f>
        <v>25</v>
      </c>
      <c r="AC51" s="21">
        <f>H51+O51+V51</f>
        <v>17</v>
      </c>
      <c r="AD51" s="21">
        <f t="shared" si="10"/>
        <v>42</v>
      </c>
      <c r="AE51" s="7">
        <f t="shared" si="11"/>
        <v>25</v>
      </c>
      <c r="AF51" s="7">
        <f t="shared" si="12"/>
        <v>17</v>
      </c>
      <c r="AG51" s="7">
        <f t="shared" si="13"/>
        <v>42</v>
      </c>
      <c r="AH51" s="79">
        <v>2</v>
      </c>
      <c r="AI51" s="7" t="str">
        <f t="shared" si="14"/>
        <v>0</v>
      </c>
      <c r="AJ51" s="7" t="str">
        <f t="shared" si="15"/>
        <v>0</v>
      </c>
      <c r="AK51" s="7">
        <f t="shared" si="16"/>
        <v>0</v>
      </c>
      <c r="AL51" s="7">
        <f t="shared" si="17"/>
        <v>25</v>
      </c>
      <c r="AM51" s="7">
        <f t="shared" si="18"/>
        <v>17</v>
      </c>
      <c r="AN51" s="7">
        <f t="shared" si="19"/>
        <v>42</v>
      </c>
    </row>
    <row r="52" spans="1:40" s="13" customFormat="1" ht="24.95" customHeight="1" x14ac:dyDescent="0.45">
      <c r="A52" s="2"/>
      <c r="B52" s="11" t="s">
        <v>63</v>
      </c>
      <c r="C52" s="24">
        <f>SUM(C50:C51)</f>
        <v>0</v>
      </c>
      <c r="D52" s="24">
        <f t="shared" ref="D52:F52" si="184">SUM(D50:D51)</f>
        <v>0</v>
      </c>
      <c r="E52" s="24">
        <f t="shared" si="184"/>
        <v>0</v>
      </c>
      <c r="F52" s="24">
        <f t="shared" si="184"/>
        <v>0</v>
      </c>
      <c r="G52" s="24">
        <f t="shared" ref="G52:AN52" si="185">SUM(G50:G51)</f>
        <v>0</v>
      </c>
      <c r="H52" s="24">
        <f t="shared" si="185"/>
        <v>0</v>
      </c>
      <c r="I52" s="24">
        <f t="shared" si="185"/>
        <v>0</v>
      </c>
      <c r="J52" s="24">
        <f t="shared" si="185"/>
        <v>70</v>
      </c>
      <c r="K52" s="24">
        <f t="shared" si="185"/>
        <v>11</v>
      </c>
      <c r="L52" s="24">
        <f t="shared" si="185"/>
        <v>3</v>
      </c>
      <c r="M52" s="24">
        <f t="shared" si="185"/>
        <v>14</v>
      </c>
      <c r="N52" s="24">
        <f t="shared" si="185"/>
        <v>44</v>
      </c>
      <c r="O52" s="24">
        <f t="shared" si="185"/>
        <v>31</v>
      </c>
      <c r="P52" s="24">
        <f t="shared" si="185"/>
        <v>75</v>
      </c>
      <c r="Q52" s="24">
        <f t="shared" si="185"/>
        <v>0</v>
      </c>
      <c r="R52" s="24">
        <f t="shared" si="185"/>
        <v>0</v>
      </c>
      <c r="S52" s="24">
        <f t="shared" si="185"/>
        <v>0</v>
      </c>
      <c r="T52" s="24">
        <f t="shared" si="185"/>
        <v>0</v>
      </c>
      <c r="U52" s="24">
        <f t="shared" si="185"/>
        <v>0</v>
      </c>
      <c r="V52" s="24">
        <f t="shared" si="185"/>
        <v>0</v>
      </c>
      <c r="W52" s="24">
        <f t="shared" si="185"/>
        <v>0</v>
      </c>
      <c r="X52" s="24">
        <f t="shared" ref="X52:AB52" si="186">SUM(X50:X51)</f>
        <v>70</v>
      </c>
      <c r="Y52" s="24">
        <f t="shared" si="186"/>
        <v>11</v>
      </c>
      <c r="Z52" s="24">
        <f t="shared" si="186"/>
        <v>3</v>
      </c>
      <c r="AA52" s="24">
        <f t="shared" si="186"/>
        <v>14</v>
      </c>
      <c r="AB52" s="24">
        <f t="shared" si="186"/>
        <v>44</v>
      </c>
      <c r="AC52" s="24">
        <f t="shared" si="185"/>
        <v>31</v>
      </c>
      <c r="AD52" s="24">
        <f t="shared" si="185"/>
        <v>75</v>
      </c>
      <c r="AE52" s="24">
        <f t="shared" si="185"/>
        <v>44</v>
      </c>
      <c r="AF52" s="24">
        <f t="shared" si="185"/>
        <v>31</v>
      </c>
      <c r="AG52" s="24">
        <f t="shared" si="185"/>
        <v>75</v>
      </c>
      <c r="AH52" s="85"/>
      <c r="AI52" s="24">
        <f t="shared" si="185"/>
        <v>0</v>
      </c>
      <c r="AJ52" s="24">
        <f t="shared" si="185"/>
        <v>0</v>
      </c>
      <c r="AK52" s="24">
        <f t="shared" si="185"/>
        <v>0</v>
      </c>
      <c r="AL52" s="24">
        <f t="shared" si="185"/>
        <v>44</v>
      </c>
      <c r="AM52" s="24">
        <f t="shared" si="185"/>
        <v>31</v>
      </c>
      <c r="AN52" s="25">
        <f t="shared" si="185"/>
        <v>75</v>
      </c>
    </row>
    <row r="53" spans="1:40" s="13" customFormat="1" ht="24.95" customHeight="1" x14ac:dyDescent="0.45">
      <c r="A53" s="2"/>
      <c r="B53" s="11" t="s">
        <v>85</v>
      </c>
      <c r="C53" s="25">
        <f>C52</f>
        <v>0</v>
      </c>
      <c r="D53" s="25">
        <f t="shared" ref="D53:AN53" si="187">D52</f>
        <v>0</v>
      </c>
      <c r="E53" s="25">
        <f t="shared" si="187"/>
        <v>0</v>
      </c>
      <c r="F53" s="25">
        <f t="shared" si="187"/>
        <v>0</v>
      </c>
      <c r="G53" s="25">
        <f t="shared" si="187"/>
        <v>0</v>
      </c>
      <c r="H53" s="25">
        <f t="shared" si="187"/>
        <v>0</v>
      </c>
      <c r="I53" s="25">
        <f t="shared" si="187"/>
        <v>0</v>
      </c>
      <c r="J53" s="25">
        <f t="shared" si="187"/>
        <v>70</v>
      </c>
      <c r="K53" s="25">
        <f t="shared" si="187"/>
        <v>11</v>
      </c>
      <c r="L53" s="25">
        <f t="shared" si="187"/>
        <v>3</v>
      </c>
      <c r="M53" s="25">
        <f t="shared" si="187"/>
        <v>14</v>
      </c>
      <c r="N53" s="25">
        <f t="shared" si="187"/>
        <v>44</v>
      </c>
      <c r="O53" s="25">
        <f t="shared" si="187"/>
        <v>31</v>
      </c>
      <c r="P53" s="25">
        <f t="shared" si="187"/>
        <v>75</v>
      </c>
      <c r="Q53" s="25">
        <f t="shared" si="187"/>
        <v>0</v>
      </c>
      <c r="R53" s="25">
        <f t="shared" si="187"/>
        <v>0</v>
      </c>
      <c r="S53" s="25">
        <f t="shared" si="187"/>
        <v>0</v>
      </c>
      <c r="T53" s="25">
        <f t="shared" si="187"/>
        <v>0</v>
      </c>
      <c r="U53" s="25">
        <f t="shared" si="187"/>
        <v>0</v>
      </c>
      <c r="V53" s="25">
        <f t="shared" si="187"/>
        <v>0</v>
      </c>
      <c r="W53" s="25">
        <f t="shared" si="187"/>
        <v>0</v>
      </c>
      <c r="X53" s="25">
        <f t="shared" si="187"/>
        <v>70</v>
      </c>
      <c r="Y53" s="25">
        <f t="shared" si="187"/>
        <v>11</v>
      </c>
      <c r="Z53" s="25">
        <f t="shared" si="187"/>
        <v>3</v>
      </c>
      <c r="AA53" s="25">
        <f t="shared" si="187"/>
        <v>14</v>
      </c>
      <c r="AB53" s="25">
        <f t="shared" si="187"/>
        <v>44</v>
      </c>
      <c r="AC53" s="25">
        <f t="shared" si="187"/>
        <v>31</v>
      </c>
      <c r="AD53" s="25">
        <f t="shared" si="187"/>
        <v>75</v>
      </c>
      <c r="AE53" s="25">
        <f t="shared" si="187"/>
        <v>44</v>
      </c>
      <c r="AF53" s="25">
        <f t="shared" si="187"/>
        <v>31</v>
      </c>
      <c r="AG53" s="25">
        <f t="shared" si="187"/>
        <v>75</v>
      </c>
      <c r="AH53" s="25">
        <f t="shared" si="187"/>
        <v>0</v>
      </c>
      <c r="AI53" s="25">
        <f t="shared" si="187"/>
        <v>0</v>
      </c>
      <c r="AJ53" s="25">
        <f t="shared" si="187"/>
        <v>0</v>
      </c>
      <c r="AK53" s="25">
        <f t="shared" si="187"/>
        <v>0</v>
      </c>
      <c r="AL53" s="25">
        <f t="shared" si="187"/>
        <v>44</v>
      </c>
      <c r="AM53" s="25">
        <f t="shared" si="187"/>
        <v>31</v>
      </c>
      <c r="AN53" s="25">
        <f t="shared" si="187"/>
        <v>75</v>
      </c>
    </row>
    <row r="54" spans="1:40" s="13" customFormat="1" ht="24.95" customHeight="1" x14ac:dyDescent="0.45">
      <c r="A54" s="64"/>
      <c r="B54" s="65" t="s">
        <v>46</v>
      </c>
      <c r="C54" s="66">
        <f t="shared" ref="C54:AG54" si="188">C47+C53</f>
        <v>275</v>
      </c>
      <c r="D54" s="66">
        <f t="shared" si="188"/>
        <v>73</v>
      </c>
      <c r="E54" s="66">
        <f t="shared" si="188"/>
        <v>107</v>
      </c>
      <c r="F54" s="66">
        <f t="shared" si="188"/>
        <v>180</v>
      </c>
      <c r="G54" s="66">
        <f t="shared" si="188"/>
        <v>37</v>
      </c>
      <c r="H54" s="66">
        <f t="shared" si="188"/>
        <v>36</v>
      </c>
      <c r="I54" s="66">
        <f t="shared" si="188"/>
        <v>73</v>
      </c>
      <c r="J54" s="66">
        <f t="shared" si="188"/>
        <v>380</v>
      </c>
      <c r="K54" s="66">
        <f t="shared" si="188"/>
        <v>542</v>
      </c>
      <c r="L54" s="66">
        <f t="shared" si="188"/>
        <v>334</v>
      </c>
      <c r="M54" s="66">
        <f t="shared" si="188"/>
        <v>876</v>
      </c>
      <c r="N54" s="66">
        <f t="shared" si="188"/>
        <v>367</v>
      </c>
      <c r="O54" s="66">
        <f t="shared" si="188"/>
        <v>245</v>
      </c>
      <c r="P54" s="66">
        <f t="shared" si="188"/>
        <v>612</v>
      </c>
      <c r="Q54" s="66">
        <f t="shared" si="188"/>
        <v>115</v>
      </c>
      <c r="R54" s="66">
        <f t="shared" si="188"/>
        <v>33</v>
      </c>
      <c r="S54" s="66">
        <f t="shared" si="188"/>
        <v>47</v>
      </c>
      <c r="T54" s="66">
        <f t="shared" si="188"/>
        <v>80</v>
      </c>
      <c r="U54" s="66">
        <f t="shared" si="188"/>
        <v>15</v>
      </c>
      <c r="V54" s="66">
        <f t="shared" si="188"/>
        <v>19</v>
      </c>
      <c r="W54" s="66">
        <f t="shared" si="188"/>
        <v>34</v>
      </c>
      <c r="X54" s="66">
        <f t="shared" si="188"/>
        <v>770</v>
      </c>
      <c r="Y54" s="66">
        <f t="shared" si="188"/>
        <v>755</v>
      </c>
      <c r="Z54" s="66">
        <f t="shared" si="188"/>
        <v>488</v>
      </c>
      <c r="AA54" s="66">
        <f t="shared" si="188"/>
        <v>1136</v>
      </c>
      <c r="AB54" s="66">
        <f t="shared" si="188"/>
        <v>419</v>
      </c>
      <c r="AC54" s="66">
        <f t="shared" si="188"/>
        <v>300</v>
      </c>
      <c r="AD54" s="66">
        <f t="shared" si="188"/>
        <v>719</v>
      </c>
      <c r="AE54" s="66">
        <f t="shared" si="188"/>
        <v>419</v>
      </c>
      <c r="AF54" s="66">
        <f t="shared" si="188"/>
        <v>300</v>
      </c>
      <c r="AG54" s="66">
        <f t="shared" si="188"/>
        <v>719</v>
      </c>
      <c r="AH54" s="82"/>
      <c r="AI54" s="66">
        <f t="shared" ref="AI54:AN54" si="189">AI47+AI53</f>
        <v>0</v>
      </c>
      <c r="AJ54" s="66">
        <f t="shared" si="189"/>
        <v>0</v>
      </c>
      <c r="AK54" s="66">
        <f t="shared" si="189"/>
        <v>0</v>
      </c>
      <c r="AL54" s="66">
        <f t="shared" si="189"/>
        <v>419</v>
      </c>
      <c r="AM54" s="66">
        <f t="shared" si="189"/>
        <v>300</v>
      </c>
      <c r="AN54" s="66">
        <f t="shared" si="189"/>
        <v>719</v>
      </c>
    </row>
    <row r="55" spans="1:40" ht="24.95" customHeight="1" x14ac:dyDescent="0.45">
      <c r="A55" s="2" t="s">
        <v>45</v>
      </c>
      <c r="B55" s="3"/>
      <c r="C55" s="26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9"/>
      <c r="AF55" s="9"/>
      <c r="AG55" s="9"/>
      <c r="AH55" s="83"/>
      <c r="AI55" s="9"/>
      <c r="AJ55" s="9"/>
      <c r="AK55" s="9"/>
      <c r="AL55" s="9"/>
      <c r="AM55" s="9"/>
      <c r="AN55" s="10"/>
    </row>
    <row r="56" spans="1:40" ht="24.95" customHeight="1" x14ac:dyDescent="0.45">
      <c r="A56" s="2"/>
      <c r="B56" s="4" t="s">
        <v>64</v>
      </c>
      <c r="C56" s="26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9"/>
      <c r="AF56" s="9"/>
      <c r="AG56" s="9"/>
      <c r="AH56" s="83"/>
      <c r="AI56" s="9"/>
      <c r="AJ56" s="9"/>
      <c r="AK56" s="9"/>
      <c r="AL56" s="9"/>
      <c r="AM56" s="9"/>
      <c r="AN56" s="10"/>
    </row>
    <row r="57" spans="1:40" ht="24.95" customHeight="1" x14ac:dyDescent="0.45">
      <c r="A57" s="50"/>
      <c r="B57" s="3" t="s">
        <v>94</v>
      </c>
      <c r="C57" s="29"/>
      <c r="D57" s="30"/>
      <c r="E57" s="30"/>
      <c r="F57" s="32"/>
      <c r="G57" s="30"/>
      <c r="H57" s="30"/>
      <c r="I57" s="32"/>
      <c r="J57" s="30"/>
      <c r="K57" s="30"/>
      <c r="L57" s="30"/>
      <c r="M57" s="32"/>
      <c r="N57" s="31"/>
      <c r="O57" s="31"/>
      <c r="P57" s="32"/>
      <c r="Q57" s="30"/>
      <c r="R57" s="30"/>
      <c r="S57" s="30"/>
      <c r="T57" s="32"/>
      <c r="U57" s="30"/>
      <c r="V57" s="30"/>
      <c r="W57" s="32"/>
      <c r="X57" s="32"/>
      <c r="Y57" s="32"/>
      <c r="Z57" s="32"/>
      <c r="AA57" s="32"/>
      <c r="AB57" s="32"/>
      <c r="AC57" s="32"/>
      <c r="AD57" s="32"/>
      <c r="AE57" s="9"/>
      <c r="AF57" s="9"/>
      <c r="AG57" s="9"/>
      <c r="AH57" s="83"/>
      <c r="AI57" s="9"/>
      <c r="AJ57" s="9"/>
      <c r="AK57" s="9"/>
      <c r="AL57" s="9"/>
      <c r="AM57" s="9"/>
      <c r="AN57" s="10"/>
    </row>
    <row r="58" spans="1:40" ht="24.95" customHeight="1" x14ac:dyDescent="0.45">
      <c r="A58" s="50"/>
      <c r="B58" s="6" t="s">
        <v>19</v>
      </c>
      <c r="C58" s="21">
        <v>20</v>
      </c>
      <c r="D58" s="21">
        <v>14</v>
      </c>
      <c r="E58" s="21">
        <v>32</v>
      </c>
      <c r="F58" s="21">
        <f t="shared" ref="F58:F64" si="190">D58+E58</f>
        <v>46</v>
      </c>
      <c r="G58" s="21">
        <v>2</v>
      </c>
      <c r="H58" s="21">
        <v>4</v>
      </c>
      <c r="I58" s="21">
        <f t="shared" si="2"/>
        <v>6</v>
      </c>
      <c r="J58" s="21">
        <v>30</v>
      </c>
      <c r="K58" s="21">
        <v>34</v>
      </c>
      <c r="L58" s="21">
        <v>53</v>
      </c>
      <c r="M58" s="21">
        <f t="shared" si="3"/>
        <v>87</v>
      </c>
      <c r="N58" s="21">
        <v>14</v>
      </c>
      <c r="O58" s="21">
        <v>27</v>
      </c>
      <c r="P58" s="21">
        <f t="shared" si="4"/>
        <v>41</v>
      </c>
      <c r="Q58" s="21">
        <v>10</v>
      </c>
      <c r="R58" s="21">
        <v>11</v>
      </c>
      <c r="S58" s="21">
        <v>9</v>
      </c>
      <c r="T58" s="21">
        <f t="shared" si="5"/>
        <v>20</v>
      </c>
      <c r="U58" s="21">
        <v>4</v>
      </c>
      <c r="V58" s="21">
        <v>4</v>
      </c>
      <c r="W58" s="21">
        <f t="shared" si="6"/>
        <v>8</v>
      </c>
      <c r="X58" s="21">
        <f t="shared" ref="X58:X64" si="191">C58+J58+Q58</f>
        <v>60</v>
      </c>
      <c r="Y58" s="21">
        <f t="shared" ref="Y58:Y64" si="192">F58+K58+R58</f>
        <v>91</v>
      </c>
      <c r="Z58" s="21">
        <f t="shared" ref="Z58:Z64" si="193">+L58+S58+E58</f>
        <v>94</v>
      </c>
      <c r="AA58" s="21">
        <f t="shared" ref="AA58:AA64" si="194">+M58+T58+F58</f>
        <v>153</v>
      </c>
      <c r="AB58" s="21">
        <f t="shared" ref="AB58:AC64" si="195">G58+N58+U58</f>
        <v>20</v>
      </c>
      <c r="AC58" s="21">
        <f t="shared" si="195"/>
        <v>35</v>
      </c>
      <c r="AD58" s="21">
        <f t="shared" si="10"/>
        <v>55</v>
      </c>
      <c r="AE58" s="7">
        <f t="shared" si="11"/>
        <v>20</v>
      </c>
      <c r="AF58" s="7">
        <f t="shared" si="12"/>
        <v>35</v>
      </c>
      <c r="AG58" s="7">
        <f t="shared" si="13"/>
        <v>55</v>
      </c>
      <c r="AH58" s="79">
        <v>2</v>
      </c>
      <c r="AI58" s="7" t="str">
        <f t="shared" si="14"/>
        <v>0</v>
      </c>
      <c r="AJ58" s="7" t="str">
        <f t="shared" si="15"/>
        <v>0</v>
      </c>
      <c r="AK58" s="7">
        <f t="shared" si="16"/>
        <v>0</v>
      </c>
      <c r="AL58" s="7">
        <f t="shared" si="17"/>
        <v>20</v>
      </c>
      <c r="AM58" s="7">
        <f t="shared" si="18"/>
        <v>35</v>
      </c>
      <c r="AN58" s="7">
        <f t="shared" si="19"/>
        <v>55</v>
      </c>
    </row>
    <row r="59" spans="1:40" ht="24.95" customHeight="1" x14ac:dyDescent="0.45">
      <c r="A59" s="50"/>
      <c r="B59" s="12" t="s">
        <v>24</v>
      </c>
      <c r="C59" s="21">
        <v>20</v>
      </c>
      <c r="D59" s="21">
        <v>10</v>
      </c>
      <c r="E59" s="21">
        <v>17</v>
      </c>
      <c r="F59" s="21">
        <f t="shared" si="190"/>
        <v>27</v>
      </c>
      <c r="G59" s="21">
        <v>5</v>
      </c>
      <c r="H59" s="21">
        <v>5</v>
      </c>
      <c r="I59" s="21">
        <f t="shared" si="2"/>
        <v>10</v>
      </c>
      <c r="J59" s="21">
        <v>30</v>
      </c>
      <c r="K59" s="21">
        <v>50</v>
      </c>
      <c r="L59" s="21">
        <v>20</v>
      </c>
      <c r="M59" s="21">
        <f t="shared" si="3"/>
        <v>70</v>
      </c>
      <c r="N59" s="21">
        <v>42</v>
      </c>
      <c r="O59" s="21">
        <v>13</v>
      </c>
      <c r="P59" s="21">
        <f t="shared" si="4"/>
        <v>55</v>
      </c>
      <c r="Q59" s="21">
        <v>10</v>
      </c>
      <c r="R59" s="21">
        <v>6</v>
      </c>
      <c r="S59" s="21">
        <v>10</v>
      </c>
      <c r="T59" s="21">
        <f t="shared" si="5"/>
        <v>16</v>
      </c>
      <c r="U59" s="21">
        <v>3</v>
      </c>
      <c r="V59" s="21">
        <v>7</v>
      </c>
      <c r="W59" s="21">
        <f t="shared" si="6"/>
        <v>10</v>
      </c>
      <c r="X59" s="21">
        <f t="shared" si="191"/>
        <v>60</v>
      </c>
      <c r="Y59" s="21">
        <f t="shared" si="192"/>
        <v>83</v>
      </c>
      <c r="Z59" s="21">
        <f t="shared" si="193"/>
        <v>47</v>
      </c>
      <c r="AA59" s="21">
        <f t="shared" si="194"/>
        <v>113</v>
      </c>
      <c r="AB59" s="21">
        <f t="shared" si="195"/>
        <v>50</v>
      </c>
      <c r="AC59" s="21">
        <f t="shared" si="195"/>
        <v>25</v>
      </c>
      <c r="AD59" s="21">
        <f t="shared" si="10"/>
        <v>75</v>
      </c>
      <c r="AE59" s="7">
        <f t="shared" si="11"/>
        <v>50</v>
      </c>
      <c r="AF59" s="7">
        <f t="shared" si="12"/>
        <v>25</v>
      </c>
      <c r="AG59" s="7">
        <f t="shared" si="13"/>
        <v>75</v>
      </c>
      <c r="AH59" s="79">
        <v>2</v>
      </c>
      <c r="AI59" s="7" t="str">
        <f t="shared" si="14"/>
        <v>0</v>
      </c>
      <c r="AJ59" s="7" t="str">
        <f t="shared" si="15"/>
        <v>0</v>
      </c>
      <c r="AK59" s="7">
        <f t="shared" si="16"/>
        <v>0</v>
      </c>
      <c r="AL59" s="7">
        <f t="shared" si="17"/>
        <v>50</v>
      </c>
      <c r="AM59" s="7">
        <f t="shared" si="18"/>
        <v>25</v>
      </c>
      <c r="AN59" s="7">
        <f t="shared" si="19"/>
        <v>75</v>
      </c>
    </row>
    <row r="60" spans="1:40" ht="24.95" customHeight="1" x14ac:dyDescent="0.45">
      <c r="A60" s="50"/>
      <c r="B60" s="6" t="s">
        <v>22</v>
      </c>
      <c r="C60" s="21">
        <v>20</v>
      </c>
      <c r="D60" s="21">
        <v>33</v>
      </c>
      <c r="E60" s="21">
        <v>28</v>
      </c>
      <c r="F60" s="21">
        <f t="shared" si="190"/>
        <v>61</v>
      </c>
      <c r="G60" s="21">
        <v>5</v>
      </c>
      <c r="H60" s="21">
        <v>3</v>
      </c>
      <c r="I60" s="21">
        <f t="shared" si="2"/>
        <v>8</v>
      </c>
      <c r="J60" s="21">
        <v>30</v>
      </c>
      <c r="K60" s="21">
        <v>53</v>
      </c>
      <c r="L60" s="21">
        <v>47</v>
      </c>
      <c r="M60" s="21">
        <f t="shared" si="3"/>
        <v>100</v>
      </c>
      <c r="N60" s="21">
        <v>25</v>
      </c>
      <c r="O60" s="21">
        <v>23</v>
      </c>
      <c r="P60" s="21">
        <f t="shared" si="4"/>
        <v>48</v>
      </c>
      <c r="Q60" s="21">
        <v>10</v>
      </c>
      <c r="R60" s="21">
        <v>12</v>
      </c>
      <c r="S60" s="21">
        <v>8</v>
      </c>
      <c r="T60" s="21">
        <f t="shared" si="5"/>
        <v>20</v>
      </c>
      <c r="U60" s="21">
        <v>5</v>
      </c>
      <c r="V60" s="21">
        <v>5</v>
      </c>
      <c r="W60" s="21">
        <f t="shared" si="6"/>
        <v>10</v>
      </c>
      <c r="X60" s="21">
        <f t="shared" si="191"/>
        <v>60</v>
      </c>
      <c r="Y60" s="21">
        <f t="shared" si="192"/>
        <v>126</v>
      </c>
      <c r="Z60" s="21">
        <f t="shared" si="193"/>
        <v>83</v>
      </c>
      <c r="AA60" s="21">
        <f t="shared" si="194"/>
        <v>181</v>
      </c>
      <c r="AB60" s="21">
        <f t="shared" si="195"/>
        <v>35</v>
      </c>
      <c r="AC60" s="21">
        <f t="shared" si="195"/>
        <v>31</v>
      </c>
      <c r="AD60" s="21">
        <f t="shared" si="10"/>
        <v>66</v>
      </c>
      <c r="AE60" s="7">
        <f t="shared" si="11"/>
        <v>35</v>
      </c>
      <c r="AF60" s="7">
        <f t="shared" si="12"/>
        <v>31</v>
      </c>
      <c r="AG60" s="7">
        <f t="shared" si="13"/>
        <v>66</v>
      </c>
      <c r="AH60" s="79">
        <v>2</v>
      </c>
      <c r="AI60" s="7" t="str">
        <f t="shared" si="14"/>
        <v>0</v>
      </c>
      <c r="AJ60" s="7" t="str">
        <f t="shared" si="15"/>
        <v>0</v>
      </c>
      <c r="AK60" s="7">
        <f t="shared" si="16"/>
        <v>0</v>
      </c>
      <c r="AL60" s="7">
        <f t="shared" si="17"/>
        <v>35</v>
      </c>
      <c r="AM60" s="7">
        <f t="shared" si="18"/>
        <v>31</v>
      </c>
      <c r="AN60" s="7">
        <f t="shared" si="19"/>
        <v>66</v>
      </c>
    </row>
    <row r="61" spans="1:40" ht="24.95" customHeight="1" x14ac:dyDescent="0.45">
      <c r="A61" s="50"/>
      <c r="B61" s="6" t="s">
        <v>21</v>
      </c>
      <c r="C61" s="21">
        <v>30</v>
      </c>
      <c r="D61" s="21">
        <v>16</v>
      </c>
      <c r="E61" s="21">
        <v>98</v>
      </c>
      <c r="F61" s="21">
        <f t="shared" si="190"/>
        <v>114</v>
      </c>
      <c r="G61" s="21">
        <v>4</v>
      </c>
      <c r="H61" s="21">
        <v>35</v>
      </c>
      <c r="I61" s="21">
        <f t="shared" si="2"/>
        <v>39</v>
      </c>
      <c r="J61" s="21">
        <v>70</v>
      </c>
      <c r="K61" s="21">
        <v>57</v>
      </c>
      <c r="L61" s="21">
        <v>294</v>
      </c>
      <c r="M61" s="21">
        <f t="shared" si="3"/>
        <v>351</v>
      </c>
      <c r="N61" s="21">
        <v>15</v>
      </c>
      <c r="O61" s="21">
        <v>47</v>
      </c>
      <c r="P61" s="21">
        <f t="shared" si="4"/>
        <v>62</v>
      </c>
      <c r="Q61" s="21">
        <v>20</v>
      </c>
      <c r="R61" s="21">
        <v>2</v>
      </c>
      <c r="S61" s="21">
        <v>28</v>
      </c>
      <c r="T61" s="21">
        <f t="shared" si="5"/>
        <v>30</v>
      </c>
      <c r="U61" s="21">
        <v>1</v>
      </c>
      <c r="V61" s="21">
        <v>17</v>
      </c>
      <c r="W61" s="21">
        <f t="shared" si="6"/>
        <v>18</v>
      </c>
      <c r="X61" s="21">
        <f t="shared" si="191"/>
        <v>120</v>
      </c>
      <c r="Y61" s="21">
        <f t="shared" si="192"/>
        <v>173</v>
      </c>
      <c r="Z61" s="21">
        <f t="shared" si="193"/>
        <v>420</v>
      </c>
      <c r="AA61" s="21">
        <f t="shared" si="194"/>
        <v>495</v>
      </c>
      <c r="AB61" s="21">
        <f t="shared" si="195"/>
        <v>20</v>
      </c>
      <c r="AC61" s="21">
        <f t="shared" si="195"/>
        <v>99</v>
      </c>
      <c r="AD61" s="21">
        <f t="shared" si="10"/>
        <v>119</v>
      </c>
      <c r="AE61" s="7">
        <f t="shared" si="11"/>
        <v>20</v>
      </c>
      <c r="AF61" s="7">
        <f t="shared" si="12"/>
        <v>99</v>
      </c>
      <c r="AG61" s="7">
        <f t="shared" si="13"/>
        <v>119</v>
      </c>
      <c r="AH61" s="79">
        <v>2</v>
      </c>
      <c r="AI61" s="7" t="str">
        <f t="shared" si="14"/>
        <v>0</v>
      </c>
      <c r="AJ61" s="7" t="str">
        <f t="shared" si="15"/>
        <v>0</v>
      </c>
      <c r="AK61" s="7">
        <f t="shared" si="16"/>
        <v>0</v>
      </c>
      <c r="AL61" s="7">
        <f t="shared" si="17"/>
        <v>20</v>
      </c>
      <c r="AM61" s="7">
        <f t="shared" si="18"/>
        <v>99</v>
      </c>
      <c r="AN61" s="7">
        <f t="shared" si="19"/>
        <v>119</v>
      </c>
    </row>
    <row r="62" spans="1:40" ht="24.95" customHeight="1" x14ac:dyDescent="0.45">
      <c r="A62" s="50"/>
      <c r="B62" s="6" t="s">
        <v>23</v>
      </c>
      <c r="C62" s="21">
        <v>20</v>
      </c>
      <c r="D62" s="21">
        <v>5</v>
      </c>
      <c r="E62" s="21">
        <v>27</v>
      </c>
      <c r="F62" s="21">
        <f t="shared" si="190"/>
        <v>32</v>
      </c>
      <c r="G62" s="21">
        <v>1</v>
      </c>
      <c r="H62" s="21">
        <v>8</v>
      </c>
      <c r="I62" s="21">
        <f t="shared" si="2"/>
        <v>9</v>
      </c>
      <c r="J62" s="21">
        <v>30</v>
      </c>
      <c r="K62" s="21">
        <v>8</v>
      </c>
      <c r="L62" s="21">
        <v>40</v>
      </c>
      <c r="M62" s="21">
        <f t="shared" si="3"/>
        <v>48</v>
      </c>
      <c r="N62" s="21">
        <v>3</v>
      </c>
      <c r="O62" s="21">
        <v>22</v>
      </c>
      <c r="P62" s="21">
        <f t="shared" si="4"/>
        <v>25</v>
      </c>
      <c r="Q62" s="21">
        <v>10</v>
      </c>
      <c r="R62" s="21">
        <v>1</v>
      </c>
      <c r="S62" s="21">
        <v>19</v>
      </c>
      <c r="T62" s="21">
        <f t="shared" si="5"/>
        <v>20</v>
      </c>
      <c r="U62" s="21">
        <v>0</v>
      </c>
      <c r="V62" s="21">
        <v>8</v>
      </c>
      <c r="W62" s="21">
        <f t="shared" si="6"/>
        <v>8</v>
      </c>
      <c r="X62" s="21">
        <f t="shared" si="191"/>
        <v>60</v>
      </c>
      <c r="Y62" s="21">
        <f t="shared" si="192"/>
        <v>41</v>
      </c>
      <c r="Z62" s="21">
        <f t="shared" si="193"/>
        <v>86</v>
      </c>
      <c r="AA62" s="21">
        <f t="shared" si="194"/>
        <v>100</v>
      </c>
      <c r="AB62" s="21">
        <f t="shared" si="195"/>
        <v>4</v>
      </c>
      <c r="AC62" s="21">
        <f t="shared" si="195"/>
        <v>38</v>
      </c>
      <c r="AD62" s="21">
        <f t="shared" si="10"/>
        <v>42</v>
      </c>
      <c r="AE62" s="7">
        <f t="shared" si="11"/>
        <v>4</v>
      </c>
      <c r="AF62" s="7">
        <f t="shared" si="12"/>
        <v>38</v>
      </c>
      <c r="AG62" s="7">
        <f t="shared" si="13"/>
        <v>42</v>
      </c>
      <c r="AH62" s="79">
        <v>2</v>
      </c>
      <c r="AI62" s="7" t="str">
        <f t="shared" si="14"/>
        <v>0</v>
      </c>
      <c r="AJ62" s="7" t="str">
        <f t="shared" si="15"/>
        <v>0</v>
      </c>
      <c r="AK62" s="7">
        <f t="shared" si="16"/>
        <v>0</v>
      </c>
      <c r="AL62" s="7">
        <f t="shared" si="17"/>
        <v>4</v>
      </c>
      <c r="AM62" s="7">
        <f t="shared" si="18"/>
        <v>38</v>
      </c>
      <c r="AN62" s="7">
        <f t="shared" si="19"/>
        <v>42</v>
      </c>
    </row>
    <row r="63" spans="1:40" ht="24.95" customHeight="1" x14ac:dyDescent="0.45">
      <c r="A63" s="50"/>
      <c r="B63" s="6" t="s">
        <v>80</v>
      </c>
      <c r="C63" s="21">
        <v>20</v>
      </c>
      <c r="D63" s="21">
        <v>9</v>
      </c>
      <c r="E63" s="21">
        <v>38</v>
      </c>
      <c r="F63" s="21">
        <f t="shared" si="190"/>
        <v>47</v>
      </c>
      <c r="G63" s="21">
        <v>1</v>
      </c>
      <c r="H63" s="21">
        <v>12</v>
      </c>
      <c r="I63" s="21">
        <f t="shared" si="2"/>
        <v>13</v>
      </c>
      <c r="J63" s="21">
        <v>30</v>
      </c>
      <c r="K63" s="21">
        <v>21</v>
      </c>
      <c r="L63" s="21">
        <v>20</v>
      </c>
      <c r="M63" s="21">
        <f t="shared" si="3"/>
        <v>41</v>
      </c>
      <c r="N63" s="21">
        <v>12</v>
      </c>
      <c r="O63" s="21">
        <v>10</v>
      </c>
      <c r="P63" s="21">
        <f t="shared" si="4"/>
        <v>22</v>
      </c>
      <c r="Q63" s="21">
        <v>10</v>
      </c>
      <c r="R63" s="21">
        <v>6</v>
      </c>
      <c r="S63" s="21">
        <v>8</v>
      </c>
      <c r="T63" s="21">
        <f t="shared" si="5"/>
        <v>14</v>
      </c>
      <c r="U63" s="21">
        <v>2</v>
      </c>
      <c r="V63" s="21">
        <v>1</v>
      </c>
      <c r="W63" s="21">
        <f t="shared" si="6"/>
        <v>3</v>
      </c>
      <c r="X63" s="21">
        <f t="shared" si="191"/>
        <v>60</v>
      </c>
      <c r="Y63" s="21">
        <f t="shared" si="192"/>
        <v>74</v>
      </c>
      <c r="Z63" s="21">
        <f t="shared" si="193"/>
        <v>66</v>
      </c>
      <c r="AA63" s="21">
        <f t="shared" si="194"/>
        <v>102</v>
      </c>
      <c r="AB63" s="21">
        <f t="shared" si="195"/>
        <v>15</v>
      </c>
      <c r="AC63" s="21">
        <f t="shared" si="195"/>
        <v>23</v>
      </c>
      <c r="AD63" s="21">
        <f t="shared" si="10"/>
        <v>38</v>
      </c>
      <c r="AE63" s="7">
        <f t="shared" ref="AE63:AE113" si="196">AB63</f>
        <v>15</v>
      </c>
      <c r="AF63" s="7">
        <f t="shared" ref="AF63:AF113" si="197">AC63</f>
        <v>23</v>
      </c>
      <c r="AG63" s="7">
        <f t="shared" si="13"/>
        <v>38</v>
      </c>
      <c r="AH63" s="79">
        <v>2</v>
      </c>
      <c r="AI63" s="7" t="str">
        <f t="shared" si="14"/>
        <v>0</v>
      </c>
      <c r="AJ63" s="7" t="str">
        <f t="shared" si="15"/>
        <v>0</v>
      </c>
      <c r="AK63" s="7">
        <f t="shared" si="16"/>
        <v>0</v>
      </c>
      <c r="AL63" s="7">
        <f t="shared" si="17"/>
        <v>15</v>
      </c>
      <c r="AM63" s="7">
        <f t="shared" si="18"/>
        <v>23</v>
      </c>
      <c r="AN63" s="7">
        <f t="shared" si="19"/>
        <v>38</v>
      </c>
    </row>
    <row r="64" spans="1:40" s="13" customFormat="1" ht="24.95" customHeight="1" x14ac:dyDescent="0.45">
      <c r="A64" s="2"/>
      <c r="B64" s="6" t="s">
        <v>20</v>
      </c>
      <c r="C64" s="21">
        <v>20</v>
      </c>
      <c r="D64" s="21">
        <v>10</v>
      </c>
      <c r="E64" s="21">
        <v>77</v>
      </c>
      <c r="F64" s="21">
        <f t="shared" si="190"/>
        <v>87</v>
      </c>
      <c r="G64" s="21">
        <v>4</v>
      </c>
      <c r="H64" s="21">
        <v>21</v>
      </c>
      <c r="I64" s="21">
        <f t="shared" si="2"/>
        <v>25</v>
      </c>
      <c r="J64" s="21">
        <v>20</v>
      </c>
      <c r="K64" s="21">
        <v>37</v>
      </c>
      <c r="L64" s="21">
        <v>99</v>
      </c>
      <c r="M64" s="21">
        <f t="shared" si="3"/>
        <v>136</v>
      </c>
      <c r="N64" s="21">
        <v>12</v>
      </c>
      <c r="O64" s="21">
        <v>33</v>
      </c>
      <c r="P64" s="21">
        <f t="shared" si="4"/>
        <v>45</v>
      </c>
      <c r="Q64" s="21">
        <v>10</v>
      </c>
      <c r="R64" s="21">
        <v>6</v>
      </c>
      <c r="S64" s="21">
        <v>14</v>
      </c>
      <c r="T64" s="21">
        <f t="shared" si="5"/>
        <v>20</v>
      </c>
      <c r="U64" s="21">
        <v>2</v>
      </c>
      <c r="V64" s="21">
        <v>7</v>
      </c>
      <c r="W64" s="21">
        <f t="shared" si="6"/>
        <v>9</v>
      </c>
      <c r="X64" s="21">
        <f t="shared" si="191"/>
        <v>50</v>
      </c>
      <c r="Y64" s="21">
        <f t="shared" si="192"/>
        <v>130</v>
      </c>
      <c r="Z64" s="21">
        <f t="shared" si="193"/>
        <v>190</v>
      </c>
      <c r="AA64" s="21">
        <f t="shared" si="194"/>
        <v>243</v>
      </c>
      <c r="AB64" s="21">
        <f t="shared" si="195"/>
        <v>18</v>
      </c>
      <c r="AC64" s="21">
        <f t="shared" si="195"/>
        <v>61</v>
      </c>
      <c r="AD64" s="21">
        <f t="shared" si="10"/>
        <v>79</v>
      </c>
      <c r="AE64" s="7">
        <f t="shared" si="196"/>
        <v>18</v>
      </c>
      <c r="AF64" s="7">
        <f t="shared" si="197"/>
        <v>61</v>
      </c>
      <c r="AG64" s="7">
        <f t="shared" si="13"/>
        <v>79</v>
      </c>
      <c r="AH64" s="79">
        <v>2</v>
      </c>
      <c r="AI64" s="7" t="str">
        <f t="shared" si="14"/>
        <v>0</v>
      </c>
      <c r="AJ64" s="7" t="str">
        <f t="shared" si="15"/>
        <v>0</v>
      </c>
      <c r="AK64" s="7">
        <f t="shared" si="16"/>
        <v>0</v>
      </c>
      <c r="AL64" s="7">
        <f t="shared" si="17"/>
        <v>18</v>
      </c>
      <c r="AM64" s="7">
        <f t="shared" si="18"/>
        <v>61</v>
      </c>
      <c r="AN64" s="7">
        <f t="shared" si="19"/>
        <v>79</v>
      </c>
    </row>
    <row r="65" spans="1:40" s="13" customFormat="1" ht="24.95" customHeight="1" x14ac:dyDescent="0.45">
      <c r="A65" s="2"/>
      <c r="B65" s="11" t="s">
        <v>63</v>
      </c>
      <c r="C65" s="24">
        <f>SUM(C58:C64)</f>
        <v>150</v>
      </c>
      <c r="D65" s="24">
        <f t="shared" ref="D65:F65" si="198">SUM(D58:D64)</f>
        <v>97</v>
      </c>
      <c r="E65" s="24">
        <f t="shared" si="198"/>
        <v>317</v>
      </c>
      <c r="F65" s="24">
        <f t="shared" si="198"/>
        <v>414</v>
      </c>
      <c r="G65" s="24">
        <f t="shared" ref="G65:AN65" si="199">SUM(G58:G64)</f>
        <v>22</v>
      </c>
      <c r="H65" s="24">
        <f t="shared" si="199"/>
        <v>88</v>
      </c>
      <c r="I65" s="24">
        <f t="shared" si="199"/>
        <v>110</v>
      </c>
      <c r="J65" s="24">
        <f t="shared" si="199"/>
        <v>240</v>
      </c>
      <c r="K65" s="24">
        <f t="shared" si="199"/>
        <v>260</v>
      </c>
      <c r="L65" s="24">
        <f t="shared" si="199"/>
        <v>573</v>
      </c>
      <c r="M65" s="24">
        <f t="shared" si="199"/>
        <v>833</v>
      </c>
      <c r="N65" s="24">
        <f t="shared" si="199"/>
        <v>123</v>
      </c>
      <c r="O65" s="24">
        <f t="shared" si="199"/>
        <v>175</v>
      </c>
      <c r="P65" s="24">
        <f t="shared" si="199"/>
        <v>298</v>
      </c>
      <c r="Q65" s="24">
        <f t="shared" si="199"/>
        <v>80</v>
      </c>
      <c r="R65" s="24">
        <f t="shared" si="199"/>
        <v>44</v>
      </c>
      <c r="S65" s="24">
        <f t="shared" si="199"/>
        <v>96</v>
      </c>
      <c r="T65" s="24">
        <f t="shared" si="199"/>
        <v>140</v>
      </c>
      <c r="U65" s="24">
        <f t="shared" si="199"/>
        <v>17</v>
      </c>
      <c r="V65" s="24">
        <f t="shared" si="199"/>
        <v>49</v>
      </c>
      <c r="W65" s="24">
        <f t="shared" si="199"/>
        <v>66</v>
      </c>
      <c r="X65" s="24">
        <f t="shared" si="199"/>
        <v>470</v>
      </c>
      <c r="Y65" s="24">
        <f t="shared" ref="Y65:AC65" si="200">SUM(Y58:Y64)</f>
        <v>718</v>
      </c>
      <c r="Z65" s="24">
        <f t="shared" si="200"/>
        <v>986</v>
      </c>
      <c r="AA65" s="24">
        <f t="shared" si="200"/>
        <v>1387</v>
      </c>
      <c r="AB65" s="24">
        <f t="shared" si="200"/>
        <v>162</v>
      </c>
      <c r="AC65" s="24">
        <f t="shared" si="200"/>
        <v>312</v>
      </c>
      <c r="AD65" s="24">
        <f t="shared" si="199"/>
        <v>474</v>
      </c>
      <c r="AE65" s="24">
        <f t="shared" si="199"/>
        <v>162</v>
      </c>
      <c r="AF65" s="24">
        <f t="shared" si="199"/>
        <v>312</v>
      </c>
      <c r="AG65" s="24">
        <f t="shared" si="199"/>
        <v>474</v>
      </c>
      <c r="AH65" s="85"/>
      <c r="AI65" s="24">
        <f t="shared" si="199"/>
        <v>0</v>
      </c>
      <c r="AJ65" s="24">
        <f t="shared" si="199"/>
        <v>0</v>
      </c>
      <c r="AK65" s="24">
        <f t="shared" si="199"/>
        <v>0</v>
      </c>
      <c r="AL65" s="24">
        <f t="shared" si="199"/>
        <v>162</v>
      </c>
      <c r="AM65" s="24">
        <f t="shared" si="199"/>
        <v>312</v>
      </c>
      <c r="AN65" s="25">
        <f t="shared" si="199"/>
        <v>474</v>
      </c>
    </row>
    <row r="66" spans="1:40" s="13" customFormat="1" ht="24.95" customHeight="1" x14ac:dyDescent="0.45">
      <c r="A66" s="2"/>
      <c r="B66" s="11" t="s">
        <v>65</v>
      </c>
      <c r="C66" s="24">
        <f>C65</f>
        <v>150</v>
      </c>
      <c r="D66" s="24">
        <f t="shared" ref="D66:F66" si="201">D65</f>
        <v>97</v>
      </c>
      <c r="E66" s="24">
        <f t="shared" si="201"/>
        <v>317</v>
      </c>
      <c r="F66" s="24">
        <f t="shared" si="201"/>
        <v>414</v>
      </c>
      <c r="G66" s="24">
        <f t="shared" ref="G66:AN67" si="202">G65</f>
        <v>22</v>
      </c>
      <c r="H66" s="24">
        <f t="shared" si="202"/>
        <v>88</v>
      </c>
      <c r="I66" s="24">
        <f t="shared" si="202"/>
        <v>110</v>
      </c>
      <c r="J66" s="24">
        <f t="shared" si="202"/>
        <v>240</v>
      </c>
      <c r="K66" s="24">
        <f t="shared" si="202"/>
        <v>260</v>
      </c>
      <c r="L66" s="24">
        <f t="shared" si="202"/>
        <v>573</v>
      </c>
      <c r="M66" s="24">
        <f t="shared" si="202"/>
        <v>833</v>
      </c>
      <c r="N66" s="24">
        <f t="shared" si="202"/>
        <v>123</v>
      </c>
      <c r="O66" s="24">
        <f t="shared" si="202"/>
        <v>175</v>
      </c>
      <c r="P66" s="24">
        <f t="shared" si="202"/>
        <v>298</v>
      </c>
      <c r="Q66" s="24">
        <f t="shared" si="202"/>
        <v>80</v>
      </c>
      <c r="R66" s="24">
        <f t="shared" si="202"/>
        <v>44</v>
      </c>
      <c r="S66" s="24">
        <f t="shared" si="202"/>
        <v>96</v>
      </c>
      <c r="T66" s="24">
        <f t="shared" si="202"/>
        <v>140</v>
      </c>
      <c r="U66" s="24">
        <f t="shared" si="202"/>
        <v>17</v>
      </c>
      <c r="V66" s="24">
        <f t="shared" si="202"/>
        <v>49</v>
      </c>
      <c r="W66" s="24">
        <f t="shared" si="202"/>
        <v>66</v>
      </c>
      <c r="X66" s="24">
        <f t="shared" si="202"/>
        <v>470</v>
      </c>
      <c r="Y66" s="24">
        <f t="shared" ref="Y66:AC66" si="203">Y65</f>
        <v>718</v>
      </c>
      <c r="Z66" s="24">
        <f t="shared" si="203"/>
        <v>986</v>
      </c>
      <c r="AA66" s="24">
        <f t="shared" si="203"/>
        <v>1387</v>
      </c>
      <c r="AB66" s="24">
        <f t="shared" si="203"/>
        <v>162</v>
      </c>
      <c r="AC66" s="24">
        <f t="shared" si="203"/>
        <v>312</v>
      </c>
      <c r="AD66" s="24">
        <f t="shared" si="202"/>
        <v>474</v>
      </c>
      <c r="AE66" s="24">
        <f t="shared" si="202"/>
        <v>162</v>
      </c>
      <c r="AF66" s="24">
        <f t="shared" si="202"/>
        <v>312</v>
      </c>
      <c r="AG66" s="24">
        <f t="shared" si="202"/>
        <v>474</v>
      </c>
      <c r="AH66" s="85"/>
      <c r="AI66" s="24">
        <f t="shared" si="202"/>
        <v>0</v>
      </c>
      <c r="AJ66" s="24">
        <f t="shared" si="202"/>
        <v>0</v>
      </c>
      <c r="AK66" s="24">
        <f t="shared" si="202"/>
        <v>0</v>
      </c>
      <c r="AL66" s="24">
        <f t="shared" si="202"/>
        <v>162</v>
      </c>
      <c r="AM66" s="24">
        <f t="shared" si="202"/>
        <v>312</v>
      </c>
      <c r="AN66" s="25">
        <f t="shared" si="202"/>
        <v>474</v>
      </c>
    </row>
    <row r="67" spans="1:40" s="13" customFormat="1" ht="24.95" customHeight="1" x14ac:dyDescent="0.45">
      <c r="A67" s="64"/>
      <c r="B67" s="65" t="s">
        <v>46</v>
      </c>
      <c r="C67" s="68">
        <f>C66</f>
        <v>150</v>
      </c>
      <c r="D67" s="68">
        <f t="shared" ref="D67:F67" si="204">D66</f>
        <v>97</v>
      </c>
      <c r="E67" s="68">
        <f t="shared" si="204"/>
        <v>317</v>
      </c>
      <c r="F67" s="68">
        <f t="shared" si="204"/>
        <v>414</v>
      </c>
      <c r="G67" s="68">
        <f t="shared" si="202"/>
        <v>22</v>
      </c>
      <c r="H67" s="68">
        <f t="shared" si="202"/>
        <v>88</v>
      </c>
      <c r="I67" s="68">
        <f t="shared" si="202"/>
        <v>110</v>
      </c>
      <c r="J67" s="68">
        <f t="shared" si="202"/>
        <v>240</v>
      </c>
      <c r="K67" s="68">
        <f t="shared" si="202"/>
        <v>260</v>
      </c>
      <c r="L67" s="68">
        <f t="shared" si="202"/>
        <v>573</v>
      </c>
      <c r="M67" s="68">
        <f t="shared" si="202"/>
        <v>833</v>
      </c>
      <c r="N67" s="68">
        <f t="shared" si="202"/>
        <v>123</v>
      </c>
      <c r="O67" s="68">
        <f t="shared" si="202"/>
        <v>175</v>
      </c>
      <c r="P67" s="68">
        <f t="shared" si="202"/>
        <v>298</v>
      </c>
      <c r="Q67" s="68">
        <f t="shared" si="202"/>
        <v>80</v>
      </c>
      <c r="R67" s="68">
        <f t="shared" si="202"/>
        <v>44</v>
      </c>
      <c r="S67" s="68">
        <f t="shared" si="202"/>
        <v>96</v>
      </c>
      <c r="T67" s="68">
        <f t="shared" si="202"/>
        <v>140</v>
      </c>
      <c r="U67" s="68">
        <f t="shared" si="202"/>
        <v>17</v>
      </c>
      <c r="V67" s="68">
        <f t="shared" si="202"/>
        <v>49</v>
      </c>
      <c r="W67" s="68">
        <f t="shared" si="202"/>
        <v>66</v>
      </c>
      <c r="X67" s="68">
        <f t="shared" si="202"/>
        <v>470</v>
      </c>
      <c r="Y67" s="68">
        <f t="shared" ref="Y67:AC67" si="205">Y66</f>
        <v>718</v>
      </c>
      <c r="Z67" s="68">
        <f t="shared" si="205"/>
        <v>986</v>
      </c>
      <c r="AA67" s="68">
        <f t="shared" si="205"/>
        <v>1387</v>
      </c>
      <c r="AB67" s="68">
        <f t="shared" si="205"/>
        <v>162</v>
      </c>
      <c r="AC67" s="68">
        <f t="shared" si="205"/>
        <v>312</v>
      </c>
      <c r="AD67" s="68">
        <f t="shared" si="202"/>
        <v>474</v>
      </c>
      <c r="AE67" s="68">
        <f t="shared" si="202"/>
        <v>162</v>
      </c>
      <c r="AF67" s="68">
        <f t="shared" si="202"/>
        <v>312</v>
      </c>
      <c r="AG67" s="68">
        <f t="shared" si="202"/>
        <v>474</v>
      </c>
      <c r="AH67" s="86"/>
      <c r="AI67" s="68">
        <f t="shared" si="202"/>
        <v>0</v>
      </c>
      <c r="AJ67" s="68">
        <f t="shared" si="202"/>
        <v>0</v>
      </c>
      <c r="AK67" s="68">
        <f t="shared" si="202"/>
        <v>0</v>
      </c>
      <c r="AL67" s="68">
        <f t="shared" si="202"/>
        <v>162</v>
      </c>
      <c r="AM67" s="68">
        <f t="shared" si="202"/>
        <v>312</v>
      </c>
      <c r="AN67" s="66">
        <f t="shared" si="202"/>
        <v>474</v>
      </c>
    </row>
    <row r="68" spans="1:40" ht="24.95" customHeight="1" x14ac:dyDescent="0.45">
      <c r="A68" s="14" t="s">
        <v>47</v>
      </c>
      <c r="B68" s="15"/>
      <c r="C68" s="33"/>
      <c r="D68" s="34"/>
      <c r="E68" s="34"/>
      <c r="F68" s="32"/>
      <c r="G68" s="34"/>
      <c r="H68" s="34"/>
      <c r="I68" s="32"/>
      <c r="J68" s="34"/>
      <c r="K68" s="34"/>
      <c r="L68" s="34"/>
      <c r="M68" s="32"/>
      <c r="N68" s="34"/>
      <c r="O68" s="34"/>
      <c r="P68" s="32"/>
      <c r="Q68" s="34"/>
      <c r="R68" s="34"/>
      <c r="S68" s="34"/>
      <c r="T68" s="32"/>
      <c r="U68" s="34"/>
      <c r="V68" s="34"/>
      <c r="W68" s="32"/>
      <c r="X68" s="32"/>
      <c r="Y68" s="32"/>
      <c r="Z68" s="32"/>
      <c r="AA68" s="32"/>
      <c r="AB68" s="32"/>
      <c r="AC68" s="32"/>
      <c r="AD68" s="32"/>
      <c r="AE68" s="9"/>
      <c r="AF68" s="9"/>
      <c r="AG68" s="9"/>
      <c r="AH68" s="83"/>
      <c r="AI68" s="9"/>
      <c r="AJ68" s="9"/>
      <c r="AK68" s="9"/>
      <c r="AL68" s="9"/>
      <c r="AM68" s="9"/>
      <c r="AN68" s="10"/>
    </row>
    <row r="69" spans="1:40" ht="24.95" customHeight="1" x14ac:dyDescent="0.45">
      <c r="A69" s="14"/>
      <c r="B69" s="4" t="s">
        <v>64</v>
      </c>
      <c r="C69" s="33"/>
      <c r="D69" s="34"/>
      <c r="E69" s="34"/>
      <c r="F69" s="32"/>
      <c r="G69" s="34"/>
      <c r="H69" s="34"/>
      <c r="I69" s="32"/>
      <c r="J69" s="34"/>
      <c r="K69" s="34"/>
      <c r="L69" s="34"/>
      <c r="M69" s="32"/>
      <c r="N69" s="34"/>
      <c r="O69" s="34"/>
      <c r="P69" s="32"/>
      <c r="Q69" s="34"/>
      <c r="R69" s="34"/>
      <c r="S69" s="34"/>
      <c r="T69" s="32"/>
      <c r="U69" s="34"/>
      <c r="V69" s="34"/>
      <c r="W69" s="32"/>
      <c r="X69" s="32"/>
      <c r="Y69" s="32"/>
      <c r="Z69" s="32"/>
      <c r="AA69" s="32"/>
      <c r="AB69" s="32"/>
      <c r="AC69" s="32"/>
      <c r="AD69" s="32"/>
      <c r="AE69" s="9"/>
      <c r="AF69" s="9"/>
      <c r="AG69" s="9"/>
      <c r="AH69" s="83"/>
      <c r="AI69" s="9"/>
      <c r="AJ69" s="9"/>
      <c r="AK69" s="9"/>
      <c r="AL69" s="9"/>
      <c r="AM69" s="9"/>
      <c r="AN69" s="10"/>
    </row>
    <row r="70" spans="1:40" ht="24.95" customHeight="1" x14ac:dyDescent="0.45">
      <c r="A70" s="50"/>
      <c r="B70" s="3" t="s">
        <v>88</v>
      </c>
      <c r="C70" s="29"/>
      <c r="D70" s="30"/>
      <c r="E70" s="30"/>
      <c r="F70" s="32"/>
      <c r="G70" s="30"/>
      <c r="H70" s="30"/>
      <c r="I70" s="32"/>
      <c r="J70" s="30"/>
      <c r="K70" s="30"/>
      <c r="L70" s="30"/>
      <c r="M70" s="32"/>
      <c r="N70" s="31"/>
      <c r="O70" s="31"/>
      <c r="P70" s="32"/>
      <c r="Q70" s="30"/>
      <c r="R70" s="30"/>
      <c r="S70" s="30"/>
      <c r="T70" s="32"/>
      <c r="U70" s="30"/>
      <c r="V70" s="30"/>
      <c r="W70" s="32"/>
      <c r="X70" s="32"/>
      <c r="Y70" s="32"/>
      <c r="Z70" s="32"/>
      <c r="AA70" s="32"/>
      <c r="AB70" s="32"/>
      <c r="AC70" s="32"/>
      <c r="AD70" s="32"/>
      <c r="AE70" s="9"/>
      <c r="AF70" s="9"/>
      <c r="AG70" s="9"/>
      <c r="AH70" s="83"/>
      <c r="AI70" s="9"/>
      <c r="AJ70" s="9"/>
      <c r="AK70" s="9"/>
      <c r="AL70" s="9"/>
      <c r="AM70" s="9"/>
      <c r="AN70" s="10"/>
    </row>
    <row r="71" spans="1:40" ht="24.95" customHeight="1" x14ac:dyDescent="0.45">
      <c r="A71" s="50"/>
      <c r="B71" s="6" t="s">
        <v>100</v>
      </c>
      <c r="C71" s="21">
        <v>0</v>
      </c>
      <c r="D71" s="21">
        <v>0</v>
      </c>
      <c r="E71" s="21">
        <v>0</v>
      </c>
      <c r="F71" s="21">
        <f t="shared" ref="F71:F91" si="206">D71+E71</f>
        <v>0</v>
      </c>
      <c r="G71" s="21">
        <v>0</v>
      </c>
      <c r="H71" s="21">
        <v>0</v>
      </c>
      <c r="I71" s="21">
        <f t="shared" si="2"/>
        <v>0</v>
      </c>
      <c r="J71" s="21">
        <v>150</v>
      </c>
      <c r="K71" s="21">
        <v>873</v>
      </c>
      <c r="L71" s="21">
        <v>393</v>
      </c>
      <c r="M71" s="21">
        <f t="shared" si="3"/>
        <v>1266</v>
      </c>
      <c r="N71" s="21">
        <v>109</v>
      </c>
      <c r="O71" s="21">
        <v>37</v>
      </c>
      <c r="P71" s="21">
        <f t="shared" si="4"/>
        <v>146</v>
      </c>
      <c r="Q71" s="21">
        <v>150</v>
      </c>
      <c r="R71" s="21">
        <f>65+2+39+23+9+57+3+11+7+6+1</f>
        <v>223</v>
      </c>
      <c r="S71" s="21">
        <f>9+7+11+4+18+5+2+19+3</f>
        <v>78</v>
      </c>
      <c r="T71" s="21">
        <f t="shared" si="5"/>
        <v>301</v>
      </c>
      <c r="U71" s="21">
        <v>166</v>
      </c>
      <c r="V71" s="21">
        <v>55</v>
      </c>
      <c r="W71" s="21">
        <f t="shared" si="6"/>
        <v>221</v>
      </c>
      <c r="X71" s="21">
        <f t="shared" ref="X71:X91" si="207">C71+J71+Q71</f>
        <v>300</v>
      </c>
      <c r="Y71" s="21">
        <f t="shared" ref="Y71:Y91" si="208">F71+K71+R71</f>
        <v>1096</v>
      </c>
      <c r="Z71" s="21">
        <f t="shared" ref="Z71:Z91" si="209">+L71+S71+E71</f>
        <v>471</v>
      </c>
      <c r="AA71" s="21">
        <f t="shared" ref="AA71:AA91" si="210">+M71+T71+F71</f>
        <v>1567</v>
      </c>
      <c r="AB71" s="21">
        <f>G71+N71+U71</f>
        <v>275</v>
      </c>
      <c r="AC71" s="21">
        <f>H71+O71+V71</f>
        <v>92</v>
      </c>
      <c r="AD71" s="21">
        <f t="shared" si="10"/>
        <v>367</v>
      </c>
      <c r="AE71" s="7">
        <f t="shared" si="196"/>
        <v>275</v>
      </c>
      <c r="AF71" s="7">
        <f t="shared" si="197"/>
        <v>92</v>
      </c>
      <c r="AG71" s="7">
        <f t="shared" si="13"/>
        <v>367</v>
      </c>
      <c r="AH71" s="79">
        <v>2</v>
      </c>
      <c r="AI71" s="7" t="str">
        <f t="shared" si="14"/>
        <v>0</v>
      </c>
      <c r="AJ71" s="7" t="str">
        <f t="shared" si="15"/>
        <v>0</v>
      </c>
      <c r="AK71" s="7">
        <f t="shared" si="16"/>
        <v>0</v>
      </c>
      <c r="AL71" s="7">
        <f t="shared" si="17"/>
        <v>275</v>
      </c>
      <c r="AM71" s="7">
        <f t="shared" si="18"/>
        <v>92</v>
      </c>
      <c r="AN71" s="7">
        <f t="shared" si="19"/>
        <v>367</v>
      </c>
    </row>
    <row r="72" spans="1:40" ht="24.95" customHeight="1" x14ac:dyDescent="0.45">
      <c r="A72" s="50"/>
      <c r="B72" s="6" t="s">
        <v>15</v>
      </c>
      <c r="C72" s="26">
        <v>20</v>
      </c>
      <c r="D72" s="26">
        <v>66</v>
      </c>
      <c r="E72" s="26">
        <v>44</v>
      </c>
      <c r="F72" s="26">
        <f t="shared" si="206"/>
        <v>110</v>
      </c>
      <c r="G72" s="26">
        <f>11+1</f>
        <v>12</v>
      </c>
      <c r="H72" s="26">
        <f>5+1</f>
        <v>6</v>
      </c>
      <c r="I72" s="26">
        <f t="shared" ref="I72:I91" si="211">G72+H72</f>
        <v>18</v>
      </c>
      <c r="J72" s="26">
        <v>20</v>
      </c>
      <c r="K72" s="26">
        <v>100</v>
      </c>
      <c r="L72" s="26">
        <v>12</v>
      </c>
      <c r="M72" s="26">
        <f t="shared" ref="M72:M91" si="212">K72+L72</f>
        <v>112</v>
      </c>
      <c r="N72" s="26">
        <v>25</v>
      </c>
      <c r="O72" s="26">
        <v>4</v>
      </c>
      <c r="P72" s="26">
        <f t="shared" ref="P72:P91" si="213">N72+O72</f>
        <v>29</v>
      </c>
      <c r="Q72" s="26">
        <v>0</v>
      </c>
      <c r="R72" s="26">
        <v>0</v>
      </c>
      <c r="S72" s="26">
        <v>0</v>
      </c>
      <c r="T72" s="26">
        <f t="shared" ref="T72:T91" si="214">R72+S72</f>
        <v>0</v>
      </c>
      <c r="U72" s="26">
        <v>0</v>
      </c>
      <c r="V72" s="26">
        <v>0</v>
      </c>
      <c r="W72" s="26">
        <f t="shared" ref="W72:W91" si="215">U72+V72</f>
        <v>0</v>
      </c>
      <c r="X72" s="26">
        <f t="shared" si="207"/>
        <v>40</v>
      </c>
      <c r="Y72" s="26">
        <f t="shared" si="208"/>
        <v>210</v>
      </c>
      <c r="Z72" s="26">
        <f t="shared" si="209"/>
        <v>56</v>
      </c>
      <c r="AA72" s="26">
        <f t="shared" si="210"/>
        <v>222</v>
      </c>
      <c r="AB72" s="26">
        <f t="shared" ref="AB72:AB91" si="216">G72+N72+U72</f>
        <v>37</v>
      </c>
      <c r="AC72" s="26">
        <f t="shared" ref="AC72:AC91" si="217">H72+O72+V72</f>
        <v>10</v>
      </c>
      <c r="AD72" s="26">
        <f t="shared" ref="AD72:AD91" si="218">AB72+AC72</f>
        <v>47</v>
      </c>
      <c r="AE72" s="63">
        <f t="shared" ref="AE72:AE91" si="219">AB72</f>
        <v>37</v>
      </c>
      <c r="AF72" s="63">
        <f t="shared" ref="AF72:AF91" si="220">AC72</f>
        <v>10</v>
      </c>
      <c r="AG72" s="63">
        <f t="shared" ref="AG72:AG91" si="221">AE72+AF72</f>
        <v>47</v>
      </c>
      <c r="AH72" s="87">
        <v>2</v>
      </c>
      <c r="AI72" s="63" t="str">
        <f t="shared" ref="AI72:AI91" si="222">IF(AH72=1,AE72,"0")</f>
        <v>0</v>
      </c>
      <c r="AJ72" s="63" t="str">
        <f t="shared" ref="AJ72:AJ91" si="223">IF(AH72=1,AF72,"0")</f>
        <v>0</v>
      </c>
      <c r="AK72" s="63">
        <f t="shared" ref="AK72:AK91" si="224">AI72+AJ72</f>
        <v>0</v>
      </c>
      <c r="AL72" s="63">
        <f t="shared" ref="AL72:AL91" si="225">IF(AH72=2,AE72,"0")</f>
        <v>37</v>
      </c>
      <c r="AM72" s="63">
        <f t="shared" ref="AM72:AM91" si="226">IF(AH72=2,AF72,"0")</f>
        <v>10</v>
      </c>
      <c r="AN72" s="7">
        <f t="shared" ref="AN72:AN91" si="227">AL72+AM72</f>
        <v>47</v>
      </c>
    </row>
    <row r="73" spans="1:40" ht="24.95" customHeight="1" x14ac:dyDescent="0.45">
      <c r="A73" s="50"/>
      <c r="B73" s="6" t="s">
        <v>111</v>
      </c>
      <c r="C73" s="26">
        <v>10</v>
      </c>
      <c r="D73" s="26">
        <v>8</v>
      </c>
      <c r="E73" s="26">
        <v>30</v>
      </c>
      <c r="F73" s="26">
        <f t="shared" si="206"/>
        <v>38</v>
      </c>
      <c r="G73" s="26">
        <v>0</v>
      </c>
      <c r="H73" s="26">
        <v>3</v>
      </c>
      <c r="I73" s="26">
        <f t="shared" si="211"/>
        <v>3</v>
      </c>
      <c r="J73" s="26">
        <v>0</v>
      </c>
      <c r="K73" s="26">
        <v>0</v>
      </c>
      <c r="L73" s="26">
        <v>0</v>
      </c>
      <c r="M73" s="26">
        <f t="shared" si="212"/>
        <v>0</v>
      </c>
      <c r="N73" s="26">
        <v>0</v>
      </c>
      <c r="O73" s="26">
        <v>0</v>
      </c>
      <c r="P73" s="26">
        <f t="shared" si="213"/>
        <v>0</v>
      </c>
      <c r="Q73" s="26">
        <v>0</v>
      </c>
      <c r="R73" s="26">
        <v>0</v>
      </c>
      <c r="S73" s="26">
        <v>0</v>
      </c>
      <c r="T73" s="26">
        <f t="shared" si="214"/>
        <v>0</v>
      </c>
      <c r="U73" s="26">
        <v>0</v>
      </c>
      <c r="V73" s="26">
        <v>0</v>
      </c>
      <c r="W73" s="26">
        <f t="shared" si="215"/>
        <v>0</v>
      </c>
      <c r="X73" s="26">
        <f t="shared" si="207"/>
        <v>10</v>
      </c>
      <c r="Y73" s="26">
        <f t="shared" si="208"/>
        <v>38</v>
      </c>
      <c r="Z73" s="26">
        <f t="shared" si="209"/>
        <v>30</v>
      </c>
      <c r="AA73" s="26">
        <f t="shared" si="210"/>
        <v>38</v>
      </c>
      <c r="AB73" s="26">
        <f t="shared" si="216"/>
        <v>0</v>
      </c>
      <c r="AC73" s="26">
        <f t="shared" si="217"/>
        <v>3</v>
      </c>
      <c r="AD73" s="26">
        <f t="shared" si="218"/>
        <v>3</v>
      </c>
      <c r="AE73" s="63">
        <f t="shared" si="219"/>
        <v>0</v>
      </c>
      <c r="AF73" s="63">
        <f t="shared" si="220"/>
        <v>3</v>
      </c>
      <c r="AG73" s="63">
        <f t="shared" si="221"/>
        <v>3</v>
      </c>
      <c r="AH73" s="87">
        <v>2</v>
      </c>
      <c r="AI73" s="63" t="str">
        <f t="shared" si="222"/>
        <v>0</v>
      </c>
      <c r="AJ73" s="63" t="str">
        <f t="shared" si="223"/>
        <v>0</v>
      </c>
      <c r="AK73" s="63">
        <f t="shared" si="224"/>
        <v>0</v>
      </c>
      <c r="AL73" s="63">
        <f t="shared" si="225"/>
        <v>0</v>
      </c>
      <c r="AM73" s="63">
        <f t="shared" si="226"/>
        <v>3</v>
      </c>
      <c r="AN73" s="7">
        <f t="shared" si="227"/>
        <v>3</v>
      </c>
    </row>
    <row r="74" spans="1:40" ht="24.95" customHeight="1" x14ac:dyDescent="0.45">
      <c r="A74" s="50"/>
      <c r="B74" s="6" t="s">
        <v>76</v>
      </c>
      <c r="C74" s="26">
        <v>10</v>
      </c>
      <c r="D74" s="26">
        <v>96</v>
      </c>
      <c r="E74" s="26">
        <v>35</v>
      </c>
      <c r="F74" s="26">
        <f t="shared" si="206"/>
        <v>131</v>
      </c>
      <c r="G74" s="26">
        <v>7</v>
      </c>
      <c r="H74" s="26">
        <v>1</v>
      </c>
      <c r="I74" s="26">
        <f t="shared" si="211"/>
        <v>8</v>
      </c>
      <c r="J74" s="26">
        <v>10</v>
      </c>
      <c r="K74" s="26">
        <v>162</v>
      </c>
      <c r="L74" s="26">
        <v>11</v>
      </c>
      <c r="M74" s="26">
        <f t="shared" si="212"/>
        <v>173</v>
      </c>
      <c r="N74" s="26">
        <v>10</v>
      </c>
      <c r="O74" s="26">
        <v>1</v>
      </c>
      <c r="P74" s="26">
        <f t="shared" si="213"/>
        <v>11</v>
      </c>
      <c r="Q74" s="26">
        <v>0</v>
      </c>
      <c r="R74" s="26">
        <v>0</v>
      </c>
      <c r="S74" s="26">
        <v>0</v>
      </c>
      <c r="T74" s="26">
        <f t="shared" si="214"/>
        <v>0</v>
      </c>
      <c r="U74" s="26">
        <v>0</v>
      </c>
      <c r="V74" s="26">
        <v>0</v>
      </c>
      <c r="W74" s="26">
        <f t="shared" si="215"/>
        <v>0</v>
      </c>
      <c r="X74" s="26">
        <f t="shared" si="207"/>
        <v>20</v>
      </c>
      <c r="Y74" s="26">
        <f t="shared" si="208"/>
        <v>293</v>
      </c>
      <c r="Z74" s="26">
        <f t="shared" si="209"/>
        <v>46</v>
      </c>
      <c r="AA74" s="26">
        <f t="shared" si="210"/>
        <v>304</v>
      </c>
      <c r="AB74" s="26">
        <f t="shared" si="216"/>
        <v>17</v>
      </c>
      <c r="AC74" s="26">
        <f t="shared" si="217"/>
        <v>2</v>
      </c>
      <c r="AD74" s="26">
        <f t="shared" si="218"/>
        <v>19</v>
      </c>
      <c r="AE74" s="63">
        <f t="shared" si="219"/>
        <v>17</v>
      </c>
      <c r="AF74" s="63">
        <f t="shared" si="220"/>
        <v>2</v>
      </c>
      <c r="AG74" s="63">
        <f t="shared" si="221"/>
        <v>19</v>
      </c>
      <c r="AH74" s="87">
        <v>2</v>
      </c>
      <c r="AI74" s="63" t="str">
        <f t="shared" si="222"/>
        <v>0</v>
      </c>
      <c r="AJ74" s="63" t="str">
        <f t="shared" si="223"/>
        <v>0</v>
      </c>
      <c r="AK74" s="63">
        <f t="shared" si="224"/>
        <v>0</v>
      </c>
      <c r="AL74" s="63">
        <f t="shared" si="225"/>
        <v>17</v>
      </c>
      <c r="AM74" s="63">
        <f t="shared" si="226"/>
        <v>2</v>
      </c>
      <c r="AN74" s="7">
        <f t="shared" si="227"/>
        <v>19</v>
      </c>
    </row>
    <row r="75" spans="1:40" ht="24.95" customHeight="1" x14ac:dyDescent="0.45">
      <c r="A75" s="50"/>
      <c r="B75" s="6" t="s">
        <v>142</v>
      </c>
      <c r="C75" s="26">
        <v>10</v>
      </c>
      <c r="D75" s="26">
        <v>78</v>
      </c>
      <c r="E75" s="26">
        <v>13</v>
      </c>
      <c r="F75" s="26">
        <f t="shared" si="206"/>
        <v>91</v>
      </c>
      <c r="G75" s="26">
        <v>5</v>
      </c>
      <c r="H75" s="26">
        <v>0</v>
      </c>
      <c r="I75" s="26">
        <f t="shared" si="211"/>
        <v>5</v>
      </c>
      <c r="J75" s="26">
        <v>10</v>
      </c>
      <c r="K75" s="26">
        <v>138</v>
      </c>
      <c r="L75" s="26">
        <v>3</v>
      </c>
      <c r="M75" s="26">
        <f t="shared" si="212"/>
        <v>141</v>
      </c>
      <c r="N75" s="26">
        <v>13</v>
      </c>
      <c r="O75" s="26">
        <v>2</v>
      </c>
      <c r="P75" s="26">
        <f t="shared" si="213"/>
        <v>15</v>
      </c>
      <c r="Q75" s="26">
        <v>0</v>
      </c>
      <c r="R75" s="26">
        <v>0</v>
      </c>
      <c r="S75" s="26">
        <v>0</v>
      </c>
      <c r="T75" s="26">
        <f t="shared" si="214"/>
        <v>0</v>
      </c>
      <c r="U75" s="26">
        <v>0</v>
      </c>
      <c r="V75" s="26">
        <v>0</v>
      </c>
      <c r="W75" s="26">
        <f t="shared" si="215"/>
        <v>0</v>
      </c>
      <c r="X75" s="26">
        <f t="shared" si="207"/>
        <v>20</v>
      </c>
      <c r="Y75" s="26">
        <f t="shared" si="208"/>
        <v>229</v>
      </c>
      <c r="Z75" s="26">
        <f t="shared" si="209"/>
        <v>16</v>
      </c>
      <c r="AA75" s="26">
        <f t="shared" si="210"/>
        <v>232</v>
      </c>
      <c r="AB75" s="26">
        <f t="shared" si="216"/>
        <v>18</v>
      </c>
      <c r="AC75" s="26">
        <f t="shared" si="217"/>
        <v>2</v>
      </c>
      <c r="AD75" s="26">
        <f t="shared" si="218"/>
        <v>20</v>
      </c>
      <c r="AE75" s="63">
        <f t="shared" si="219"/>
        <v>18</v>
      </c>
      <c r="AF75" s="63">
        <f t="shared" si="220"/>
        <v>2</v>
      </c>
      <c r="AG75" s="63">
        <f t="shared" si="221"/>
        <v>20</v>
      </c>
      <c r="AH75" s="87">
        <v>2</v>
      </c>
      <c r="AI75" s="63" t="str">
        <f t="shared" si="222"/>
        <v>0</v>
      </c>
      <c r="AJ75" s="63" t="str">
        <f t="shared" si="223"/>
        <v>0</v>
      </c>
      <c r="AK75" s="63">
        <f t="shared" si="224"/>
        <v>0</v>
      </c>
      <c r="AL75" s="63">
        <f t="shared" si="225"/>
        <v>18</v>
      </c>
      <c r="AM75" s="63">
        <f t="shared" si="226"/>
        <v>2</v>
      </c>
      <c r="AN75" s="7">
        <f t="shared" si="227"/>
        <v>20</v>
      </c>
    </row>
    <row r="76" spans="1:40" ht="24.95" customHeight="1" x14ac:dyDescent="0.45">
      <c r="A76" s="50"/>
      <c r="B76" s="6" t="s">
        <v>133</v>
      </c>
      <c r="C76" s="26">
        <v>10</v>
      </c>
      <c r="D76" s="26">
        <v>8</v>
      </c>
      <c r="E76" s="26">
        <v>20</v>
      </c>
      <c r="F76" s="26">
        <f t="shared" si="206"/>
        <v>28</v>
      </c>
      <c r="G76" s="26">
        <v>5</v>
      </c>
      <c r="H76" s="26">
        <v>2</v>
      </c>
      <c r="I76" s="26">
        <f t="shared" si="211"/>
        <v>7</v>
      </c>
      <c r="J76" s="26">
        <v>10</v>
      </c>
      <c r="K76" s="26">
        <v>31</v>
      </c>
      <c r="L76" s="26">
        <v>3</v>
      </c>
      <c r="M76" s="26">
        <f t="shared" si="212"/>
        <v>34</v>
      </c>
      <c r="N76" s="26">
        <v>11</v>
      </c>
      <c r="O76" s="26">
        <v>0</v>
      </c>
      <c r="P76" s="26">
        <f t="shared" si="213"/>
        <v>11</v>
      </c>
      <c r="Q76" s="26">
        <v>0</v>
      </c>
      <c r="R76" s="26">
        <v>0</v>
      </c>
      <c r="S76" s="26">
        <v>0</v>
      </c>
      <c r="T76" s="26">
        <f t="shared" si="214"/>
        <v>0</v>
      </c>
      <c r="U76" s="26">
        <v>0</v>
      </c>
      <c r="V76" s="26">
        <v>0</v>
      </c>
      <c r="W76" s="26">
        <f t="shared" si="215"/>
        <v>0</v>
      </c>
      <c r="X76" s="26">
        <f t="shared" si="207"/>
        <v>20</v>
      </c>
      <c r="Y76" s="26">
        <f t="shared" si="208"/>
        <v>59</v>
      </c>
      <c r="Z76" s="26">
        <f t="shared" si="209"/>
        <v>23</v>
      </c>
      <c r="AA76" s="26">
        <f t="shared" si="210"/>
        <v>62</v>
      </c>
      <c r="AB76" s="26">
        <f t="shared" si="216"/>
        <v>16</v>
      </c>
      <c r="AC76" s="26">
        <f t="shared" si="217"/>
        <v>2</v>
      </c>
      <c r="AD76" s="26">
        <f t="shared" si="218"/>
        <v>18</v>
      </c>
      <c r="AE76" s="63">
        <f t="shared" si="219"/>
        <v>16</v>
      </c>
      <c r="AF76" s="63">
        <f t="shared" si="220"/>
        <v>2</v>
      </c>
      <c r="AG76" s="63">
        <f t="shared" si="221"/>
        <v>18</v>
      </c>
      <c r="AH76" s="87">
        <v>2</v>
      </c>
      <c r="AI76" s="63" t="str">
        <f t="shared" si="222"/>
        <v>0</v>
      </c>
      <c r="AJ76" s="63" t="str">
        <f t="shared" si="223"/>
        <v>0</v>
      </c>
      <c r="AK76" s="63">
        <f t="shared" si="224"/>
        <v>0</v>
      </c>
      <c r="AL76" s="63">
        <f t="shared" si="225"/>
        <v>16</v>
      </c>
      <c r="AM76" s="63">
        <f t="shared" si="226"/>
        <v>2</v>
      </c>
      <c r="AN76" s="7">
        <f t="shared" si="227"/>
        <v>18</v>
      </c>
    </row>
    <row r="77" spans="1:40" ht="24.95" customHeight="1" x14ac:dyDescent="0.45">
      <c r="A77" s="50"/>
      <c r="B77" s="6" t="s">
        <v>134</v>
      </c>
      <c r="C77" s="26">
        <v>10</v>
      </c>
      <c r="D77" s="26">
        <v>22</v>
      </c>
      <c r="E77" s="26">
        <v>39</v>
      </c>
      <c r="F77" s="26">
        <f t="shared" si="206"/>
        <v>61</v>
      </c>
      <c r="G77" s="26">
        <v>0</v>
      </c>
      <c r="H77" s="26">
        <v>4</v>
      </c>
      <c r="I77" s="26">
        <f t="shared" si="211"/>
        <v>4</v>
      </c>
      <c r="J77" s="26">
        <v>10</v>
      </c>
      <c r="K77" s="26">
        <v>38</v>
      </c>
      <c r="L77" s="26">
        <v>7</v>
      </c>
      <c r="M77" s="26">
        <f t="shared" si="212"/>
        <v>45</v>
      </c>
      <c r="N77" s="26">
        <v>5</v>
      </c>
      <c r="O77" s="26">
        <v>1</v>
      </c>
      <c r="P77" s="26">
        <f t="shared" si="213"/>
        <v>6</v>
      </c>
      <c r="Q77" s="26">
        <v>0</v>
      </c>
      <c r="R77" s="26">
        <v>0</v>
      </c>
      <c r="S77" s="26">
        <v>0</v>
      </c>
      <c r="T77" s="26">
        <f t="shared" si="214"/>
        <v>0</v>
      </c>
      <c r="U77" s="26">
        <v>0</v>
      </c>
      <c r="V77" s="26">
        <v>0</v>
      </c>
      <c r="W77" s="26">
        <f t="shared" si="215"/>
        <v>0</v>
      </c>
      <c r="X77" s="26">
        <f t="shared" si="207"/>
        <v>20</v>
      </c>
      <c r="Y77" s="26">
        <f t="shared" si="208"/>
        <v>99</v>
      </c>
      <c r="Z77" s="26">
        <f t="shared" si="209"/>
        <v>46</v>
      </c>
      <c r="AA77" s="26">
        <f t="shared" si="210"/>
        <v>106</v>
      </c>
      <c r="AB77" s="26">
        <f t="shared" si="216"/>
        <v>5</v>
      </c>
      <c r="AC77" s="26">
        <f t="shared" si="217"/>
        <v>5</v>
      </c>
      <c r="AD77" s="26">
        <f t="shared" si="218"/>
        <v>10</v>
      </c>
      <c r="AE77" s="63">
        <f t="shared" si="219"/>
        <v>5</v>
      </c>
      <c r="AF77" s="63">
        <f t="shared" si="220"/>
        <v>5</v>
      </c>
      <c r="AG77" s="63">
        <f t="shared" si="221"/>
        <v>10</v>
      </c>
      <c r="AH77" s="87">
        <v>2</v>
      </c>
      <c r="AI77" s="63" t="str">
        <f t="shared" si="222"/>
        <v>0</v>
      </c>
      <c r="AJ77" s="63" t="str">
        <f t="shared" si="223"/>
        <v>0</v>
      </c>
      <c r="AK77" s="63">
        <f t="shared" si="224"/>
        <v>0</v>
      </c>
      <c r="AL77" s="63">
        <f t="shared" si="225"/>
        <v>5</v>
      </c>
      <c r="AM77" s="63">
        <f t="shared" si="226"/>
        <v>5</v>
      </c>
      <c r="AN77" s="7">
        <f t="shared" si="227"/>
        <v>10</v>
      </c>
    </row>
    <row r="78" spans="1:40" ht="24.95" customHeight="1" x14ac:dyDescent="0.45">
      <c r="A78" s="50"/>
      <c r="B78" s="6" t="s">
        <v>112</v>
      </c>
      <c r="C78" s="26">
        <v>10</v>
      </c>
      <c r="D78" s="26">
        <v>12</v>
      </c>
      <c r="E78" s="26">
        <v>4</v>
      </c>
      <c r="F78" s="26">
        <f t="shared" si="206"/>
        <v>16</v>
      </c>
      <c r="G78" s="26">
        <v>5</v>
      </c>
      <c r="H78" s="26">
        <v>1</v>
      </c>
      <c r="I78" s="26">
        <f t="shared" si="211"/>
        <v>6</v>
      </c>
      <c r="J78" s="26">
        <v>10</v>
      </c>
      <c r="K78" s="26">
        <v>35</v>
      </c>
      <c r="L78" s="26">
        <v>5</v>
      </c>
      <c r="M78" s="26">
        <f t="shared" si="212"/>
        <v>40</v>
      </c>
      <c r="N78" s="26">
        <v>12</v>
      </c>
      <c r="O78" s="26">
        <v>0</v>
      </c>
      <c r="P78" s="26">
        <f t="shared" si="213"/>
        <v>12</v>
      </c>
      <c r="Q78" s="26">
        <v>0</v>
      </c>
      <c r="R78" s="26">
        <v>0</v>
      </c>
      <c r="S78" s="26">
        <v>0</v>
      </c>
      <c r="T78" s="26">
        <f t="shared" si="214"/>
        <v>0</v>
      </c>
      <c r="U78" s="26">
        <v>0</v>
      </c>
      <c r="V78" s="26">
        <v>0</v>
      </c>
      <c r="W78" s="26">
        <f t="shared" si="215"/>
        <v>0</v>
      </c>
      <c r="X78" s="26">
        <f t="shared" si="207"/>
        <v>20</v>
      </c>
      <c r="Y78" s="26">
        <f t="shared" si="208"/>
        <v>51</v>
      </c>
      <c r="Z78" s="26">
        <f t="shared" si="209"/>
        <v>9</v>
      </c>
      <c r="AA78" s="26">
        <f t="shared" si="210"/>
        <v>56</v>
      </c>
      <c r="AB78" s="26">
        <f t="shared" si="216"/>
        <v>17</v>
      </c>
      <c r="AC78" s="26">
        <f t="shared" si="217"/>
        <v>1</v>
      </c>
      <c r="AD78" s="26">
        <f t="shared" si="218"/>
        <v>18</v>
      </c>
      <c r="AE78" s="63">
        <f t="shared" si="219"/>
        <v>17</v>
      </c>
      <c r="AF78" s="63">
        <f t="shared" si="220"/>
        <v>1</v>
      </c>
      <c r="AG78" s="63">
        <f t="shared" si="221"/>
        <v>18</v>
      </c>
      <c r="AH78" s="87">
        <v>2</v>
      </c>
      <c r="AI78" s="63" t="str">
        <f t="shared" si="222"/>
        <v>0</v>
      </c>
      <c r="AJ78" s="63" t="str">
        <f t="shared" si="223"/>
        <v>0</v>
      </c>
      <c r="AK78" s="63">
        <f t="shared" si="224"/>
        <v>0</v>
      </c>
      <c r="AL78" s="63">
        <f t="shared" si="225"/>
        <v>17</v>
      </c>
      <c r="AM78" s="63">
        <f t="shared" si="226"/>
        <v>1</v>
      </c>
      <c r="AN78" s="7">
        <f t="shared" si="227"/>
        <v>18</v>
      </c>
    </row>
    <row r="79" spans="1:40" ht="24.95" customHeight="1" x14ac:dyDescent="0.45">
      <c r="A79" s="50"/>
      <c r="B79" s="6" t="s">
        <v>113</v>
      </c>
      <c r="C79" s="26">
        <v>10</v>
      </c>
      <c r="D79" s="26">
        <v>8</v>
      </c>
      <c r="E79" s="26">
        <v>4</v>
      </c>
      <c r="F79" s="26">
        <f t="shared" si="206"/>
        <v>12</v>
      </c>
      <c r="G79" s="26">
        <f>3+2</f>
        <v>5</v>
      </c>
      <c r="H79" s="26">
        <v>3</v>
      </c>
      <c r="I79" s="26">
        <f t="shared" si="211"/>
        <v>8</v>
      </c>
      <c r="J79" s="26">
        <v>10</v>
      </c>
      <c r="K79" s="26">
        <v>35</v>
      </c>
      <c r="L79" s="26">
        <v>2</v>
      </c>
      <c r="M79" s="26">
        <f t="shared" si="212"/>
        <v>37</v>
      </c>
      <c r="N79" s="26">
        <v>14</v>
      </c>
      <c r="O79" s="26">
        <v>0</v>
      </c>
      <c r="P79" s="26">
        <f t="shared" si="213"/>
        <v>14</v>
      </c>
      <c r="Q79" s="26">
        <v>0</v>
      </c>
      <c r="R79" s="26">
        <v>0</v>
      </c>
      <c r="S79" s="26">
        <v>0</v>
      </c>
      <c r="T79" s="26">
        <f t="shared" si="214"/>
        <v>0</v>
      </c>
      <c r="U79" s="26">
        <v>0</v>
      </c>
      <c r="V79" s="26">
        <v>0</v>
      </c>
      <c r="W79" s="26">
        <f t="shared" si="215"/>
        <v>0</v>
      </c>
      <c r="X79" s="26">
        <f t="shared" si="207"/>
        <v>20</v>
      </c>
      <c r="Y79" s="26">
        <f t="shared" si="208"/>
        <v>47</v>
      </c>
      <c r="Z79" s="26">
        <f t="shared" si="209"/>
        <v>6</v>
      </c>
      <c r="AA79" s="26">
        <f t="shared" si="210"/>
        <v>49</v>
      </c>
      <c r="AB79" s="26">
        <f t="shared" si="216"/>
        <v>19</v>
      </c>
      <c r="AC79" s="26">
        <f t="shared" si="217"/>
        <v>3</v>
      </c>
      <c r="AD79" s="26">
        <f t="shared" si="218"/>
        <v>22</v>
      </c>
      <c r="AE79" s="63">
        <f t="shared" si="219"/>
        <v>19</v>
      </c>
      <c r="AF79" s="63">
        <f t="shared" si="220"/>
        <v>3</v>
      </c>
      <c r="AG79" s="63">
        <f t="shared" si="221"/>
        <v>22</v>
      </c>
      <c r="AH79" s="87">
        <v>2</v>
      </c>
      <c r="AI79" s="63" t="str">
        <f t="shared" si="222"/>
        <v>0</v>
      </c>
      <c r="AJ79" s="63" t="str">
        <f t="shared" si="223"/>
        <v>0</v>
      </c>
      <c r="AK79" s="63">
        <f t="shared" si="224"/>
        <v>0</v>
      </c>
      <c r="AL79" s="63">
        <f t="shared" si="225"/>
        <v>19</v>
      </c>
      <c r="AM79" s="63">
        <f t="shared" si="226"/>
        <v>3</v>
      </c>
      <c r="AN79" s="7">
        <f t="shared" si="227"/>
        <v>22</v>
      </c>
    </row>
    <row r="80" spans="1:40" ht="24.95" customHeight="1" x14ac:dyDescent="0.45">
      <c r="A80" s="50"/>
      <c r="B80" s="6" t="s">
        <v>114</v>
      </c>
      <c r="C80" s="26">
        <v>10</v>
      </c>
      <c r="D80" s="26">
        <v>4</v>
      </c>
      <c r="E80" s="26">
        <v>3</v>
      </c>
      <c r="F80" s="26">
        <f t="shared" si="206"/>
        <v>7</v>
      </c>
      <c r="G80" s="26">
        <v>2</v>
      </c>
      <c r="H80" s="26">
        <v>1</v>
      </c>
      <c r="I80" s="26">
        <f t="shared" si="211"/>
        <v>3</v>
      </c>
      <c r="J80" s="26">
        <v>15</v>
      </c>
      <c r="K80" s="26">
        <f>92+6</f>
        <v>98</v>
      </c>
      <c r="L80" s="26">
        <f>29+2</f>
        <v>31</v>
      </c>
      <c r="M80" s="26">
        <f t="shared" si="212"/>
        <v>129</v>
      </c>
      <c r="N80" s="26">
        <v>18</v>
      </c>
      <c r="O80" s="26">
        <v>7</v>
      </c>
      <c r="P80" s="26">
        <f t="shared" si="213"/>
        <v>25</v>
      </c>
      <c r="Q80" s="26">
        <v>20</v>
      </c>
      <c r="R80" s="26">
        <v>7</v>
      </c>
      <c r="S80" s="26">
        <v>3</v>
      </c>
      <c r="T80" s="26">
        <f t="shared" si="214"/>
        <v>10</v>
      </c>
      <c r="U80" s="26">
        <v>2</v>
      </c>
      <c r="V80" s="26">
        <v>3</v>
      </c>
      <c r="W80" s="26">
        <f t="shared" si="215"/>
        <v>5</v>
      </c>
      <c r="X80" s="26">
        <f t="shared" si="207"/>
        <v>45</v>
      </c>
      <c r="Y80" s="26">
        <f t="shared" si="208"/>
        <v>112</v>
      </c>
      <c r="Z80" s="26">
        <f t="shared" si="209"/>
        <v>37</v>
      </c>
      <c r="AA80" s="26">
        <f t="shared" si="210"/>
        <v>146</v>
      </c>
      <c r="AB80" s="26">
        <f t="shared" si="216"/>
        <v>22</v>
      </c>
      <c r="AC80" s="26">
        <f t="shared" si="217"/>
        <v>11</v>
      </c>
      <c r="AD80" s="26">
        <f t="shared" si="218"/>
        <v>33</v>
      </c>
      <c r="AE80" s="63">
        <f t="shared" si="219"/>
        <v>22</v>
      </c>
      <c r="AF80" s="63">
        <f t="shared" si="220"/>
        <v>11</v>
      </c>
      <c r="AG80" s="63">
        <f t="shared" si="221"/>
        <v>33</v>
      </c>
      <c r="AH80" s="87">
        <v>2</v>
      </c>
      <c r="AI80" s="63" t="str">
        <f t="shared" si="222"/>
        <v>0</v>
      </c>
      <c r="AJ80" s="63" t="str">
        <f t="shared" si="223"/>
        <v>0</v>
      </c>
      <c r="AK80" s="63">
        <f t="shared" si="224"/>
        <v>0</v>
      </c>
      <c r="AL80" s="63">
        <f t="shared" si="225"/>
        <v>22</v>
      </c>
      <c r="AM80" s="63">
        <f t="shared" si="226"/>
        <v>11</v>
      </c>
      <c r="AN80" s="7">
        <f t="shared" si="227"/>
        <v>33</v>
      </c>
    </row>
    <row r="81" spans="1:40" ht="24.95" customHeight="1" x14ac:dyDescent="0.45">
      <c r="A81" s="50"/>
      <c r="B81" s="6" t="s">
        <v>18</v>
      </c>
      <c r="C81" s="26">
        <v>20</v>
      </c>
      <c r="D81" s="26">
        <v>36</v>
      </c>
      <c r="E81" s="26">
        <v>23</v>
      </c>
      <c r="F81" s="26">
        <f t="shared" si="206"/>
        <v>59</v>
      </c>
      <c r="G81" s="26">
        <v>9</v>
      </c>
      <c r="H81" s="26">
        <f>4+2</f>
        <v>6</v>
      </c>
      <c r="I81" s="26">
        <f t="shared" si="211"/>
        <v>15</v>
      </c>
      <c r="J81" s="26">
        <v>20</v>
      </c>
      <c r="K81" s="26">
        <v>47</v>
      </c>
      <c r="L81" s="26">
        <v>6</v>
      </c>
      <c r="M81" s="26">
        <f t="shared" si="212"/>
        <v>53</v>
      </c>
      <c r="N81" s="26">
        <v>23</v>
      </c>
      <c r="O81" s="26">
        <v>1</v>
      </c>
      <c r="P81" s="26">
        <f t="shared" si="213"/>
        <v>24</v>
      </c>
      <c r="Q81" s="26">
        <v>0</v>
      </c>
      <c r="R81" s="26">
        <v>0</v>
      </c>
      <c r="S81" s="26">
        <v>0</v>
      </c>
      <c r="T81" s="26">
        <f t="shared" si="214"/>
        <v>0</v>
      </c>
      <c r="U81" s="26">
        <v>0</v>
      </c>
      <c r="V81" s="26">
        <v>0</v>
      </c>
      <c r="W81" s="26">
        <f t="shared" si="215"/>
        <v>0</v>
      </c>
      <c r="X81" s="26">
        <f t="shared" si="207"/>
        <v>40</v>
      </c>
      <c r="Y81" s="26">
        <f t="shared" si="208"/>
        <v>106</v>
      </c>
      <c r="Z81" s="26">
        <f t="shared" si="209"/>
        <v>29</v>
      </c>
      <c r="AA81" s="26">
        <f t="shared" si="210"/>
        <v>112</v>
      </c>
      <c r="AB81" s="26">
        <f t="shared" si="216"/>
        <v>32</v>
      </c>
      <c r="AC81" s="26">
        <f t="shared" si="217"/>
        <v>7</v>
      </c>
      <c r="AD81" s="26">
        <f t="shared" si="218"/>
        <v>39</v>
      </c>
      <c r="AE81" s="63">
        <f t="shared" si="219"/>
        <v>32</v>
      </c>
      <c r="AF81" s="63">
        <f t="shared" si="220"/>
        <v>7</v>
      </c>
      <c r="AG81" s="63">
        <f t="shared" si="221"/>
        <v>39</v>
      </c>
      <c r="AH81" s="87">
        <v>2</v>
      </c>
      <c r="AI81" s="63" t="str">
        <f t="shared" si="222"/>
        <v>0</v>
      </c>
      <c r="AJ81" s="63" t="str">
        <f t="shared" si="223"/>
        <v>0</v>
      </c>
      <c r="AK81" s="63">
        <f t="shared" si="224"/>
        <v>0</v>
      </c>
      <c r="AL81" s="63">
        <f t="shared" si="225"/>
        <v>32</v>
      </c>
      <c r="AM81" s="63">
        <f t="shared" si="226"/>
        <v>7</v>
      </c>
      <c r="AN81" s="7">
        <f t="shared" si="227"/>
        <v>39</v>
      </c>
    </row>
    <row r="82" spans="1:40" ht="24.95" customHeight="1" x14ac:dyDescent="0.45">
      <c r="A82" s="50"/>
      <c r="B82" s="6" t="s">
        <v>115</v>
      </c>
      <c r="C82" s="26">
        <v>20</v>
      </c>
      <c r="D82" s="26">
        <v>15</v>
      </c>
      <c r="E82" s="26">
        <v>80</v>
      </c>
      <c r="F82" s="26">
        <f t="shared" si="206"/>
        <v>95</v>
      </c>
      <c r="G82" s="26">
        <v>0</v>
      </c>
      <c r="H82" s="26">
        <v>10</v>
      </c>
      <c r="I82" s="26">
        <f t="shared" si="211"/>
        <v>10</v>
      </c>
      <c r="J82" s="26">
        <v>0</v>
      </c>
      <c r="K82" s="26">
        <v>0</v>
      </c>
      <c r="L82" s="26">
        <v>0</v>
      </c>
      <c r="M82" s="26">
        <f t="shared" si="212"/>
        <v>0</v>
      </c>
      <c r="N82" s="26">
        <v>0</v>
      </c>
      <c r="O82" s="26">
        <v>0</v>
      </c>
      <c r="P82" s="26">
        <f t="shared" si="213"/>
        <v>0</v>
      </c>
      <c r="Q82" s="26">
        <v>0</v>
      </c>
      <c r="R82" s="26">
        <v>0</v>
      </c>
      <c r="S82" s="26">
        <v>0</v>
      </c>
      <c r="T82" s="26">
        <f t="shared" si="214"/>
        <v>0</v>
      </c>
      <c r="U82" s="26">
        <v>0</v>
      </c>
      <c r="V82" s="26">
        <v>0</v>
      </c>
      <c r="W82" s="26">
        <f t="shared" si="215"/>
        <v>0</v>
      </c>
      <c r="X82" s="26">
        <f t="shared" si="207"/>
        <v>20</v>
      </c>
      <c r="Y82" s="26">
        <f t="shared" si="208"/>
        <v>95</v>
      </c>
      <c r="Z82" s="26">
        <f t="shared" si="209"/>
        <v>80</v>
      </c>
      <c r="AA82" s="26">
        <f t="shared" si="210"/>
        <v>95</v>
      </c>
      <c r="AB82" s="26">
        <f t="shared" si="216"/>
        <v>0</v>
      </c>
      <c r="AC82" s="26">
        <f t="shared" si="217"/>
        <v>10</v>
      </c>
      <c r="AD82" s="26">
        <f t="shared" si="218"/>
        <v>10</v>
      </c>
      <c r="AE82" s="63">
        <f t="shared" si="219"/>
        <v>0</v>
      </c>
      <c r="AF82" s="63">
        <f t="shared" si="220"/>
        <v>10</v>
      </c>
      <c r="AG82" s="63">
        <f t="shared" si="221"/>
        <v>10</v>
      </c>
      <c r="AH82" s="87">
        <v>2</v>
      </c>
      <c r="AI82" s="63" t="str">
        <f t="shared" si="222"/>
        <v>0</v>
      </c>
      <c r="AJ82" s="63" t="str">
        <f t="shared" si="223"/>
        <v>0</v>
      </c>
      <c r="AK82" s="63">
        <f t="shared" si="224"/>
        <v>0</v>
      </c>
      <c r="AL82" s="63">
        <f t="shared" si="225"/>
        <v>0</v>
      </c>
      <c r="AM82" s="63">
        <f t="shared" si="226"/>
        <v>10</v>
      </c>
      <c r="AN82" s="7">
        <f t="shared" si="227"/>
        <v>10</v>
      </c>
    </row>
    <row r="83" spans="1:40" ht="24.95" customHeight="1" x14ac:dyDescent="0.45">
      <c r="A83" s="50"/>
      <c r="B83" s="6" t="s">
        <v>126</v>
      </c>
      <c r="C83" s="26">
        <v>20</v>
      </c>
      <c r="D83" s="26">
        <v>1</v>
      </c>
      <c r="E83" s="26">
        <v>2</v>
      </c>
      <c r="F83" s="26">
        <f t="shared" si="206"/>
        <v>3</v>
      </c>
      <c r="G83" s="26">
        <v>1</v>
      </c>
      <c r="H83" s="26">
        <v>0</v>
      </c>
      <c r="I83" s="26">
        <f t="shared" si="211"/>
        <v>1</v>
      </c>
      <c r="J83" s="26">
        <v>10</v>
      </c>
      <c r="K83" s="26">
        <v>7</v>
      </c>
      <c r="L83" s="26">
        <v>10</v>
      </c>
      <c r="M83" s="26">
        <f t="shared" si="212"/>
        <v>17</v>
      </c>
      <c r="N83" s="26">
        <v>26</v>
      </c>
      <c r="O83" s="26">
        <v>12</v>
      </c>
      <c r="P83" s="26">
        <f t="shared" si="213"/>
        <v>38</v>
      </c>
      <c r="Q83" s="26">
        <v>20</v>
      </c>
      <c r="R83" s="26">
        <v>3</v>
      </c>
      <c r="S83" s="26">
        <v>4</v>
      </c>
      <c r="T83" s="26">
        <f t="shared" si="214"/>
        <v>7</v>
      </c>
      <c r="U83" s="26">
        <v>2</v>
      </c>
      <c r="V83" s="26">
        <v>4</v>
      </c>
      <c r="W83" s="26">
        <f t="shared" si="215"/>
        <v>6</v>
      </c>
      <c r="X83" s="26">
        <f t="shared" si="207"/>
        <v>50</v>
      </c>
      <c r="Y83" s="26">
        <f t="shared" si="208"/>
        <v>13</v>
      </c>
      <c r="Z83" s="26">
        <f t="shared" si="209"/>
        <v>16</v>
      </c>
      <c r="AA83" s="26">
        <f t="shared" si="210"/>
        <v>27</v>
      </c>
      <c r="AB83" s="26">
        <f t="shared" si="216"/>
        <v>29</v>
      </c>
      <c r="AC83" s="26">
        <f t="shared" si="217"/>
        <v>16</v>
      </c>
      <c r="AD83" s="26">
        <f t="shared" si="218"/>
        <v>45</v>
      </c>
      <c r="AE83" s="63">
        <f t="shared" si="219"/>
        <v>29</v>
      </c>
      <c r="AF83" s="63">
        <f t="shared" si="220"/>
        <v>16</v>
      </c>
      <c r="AG83" s="63">
        <f t="shared" si="221"/>
        <v>45</v>
      </c>
      <c r="AH83" s="87">
        <v>2</v>
      </c>
      <c r="AI83" s="63" t="str">
        <f t="shared" si="222"/>
        <v>0</v>
      </c>
      <c r="AJ83" s="63" t="str">
        <f t="shared" si="223"/>
        <v>0</v>
      </c>
      <c r="AK83" s="63">
        <f t="shared" si="224"/>
        <v>0</v>
      </c>
      <c r="AL83" s="63">
        <f t="shared" si="225"/>
        <v>29</v>
      </c>
      <c r="AM83" s="63">
        <f t="shared" si="226"/>
        <v>16</v>
      </c>
      <c r="AN83" s="7">
        <f t="shared" si="227"/>
        <v>45</v>
      </c>
    </row>
    <row r="84" spans="1:40" ht="24.95" customHeight="1" x14ac:dyDescent="0.45">
      <c r="A84" s="50"/>
      <c r="B84" s="6" t="s">
        <v>127</v>
      </c>
      <c r="C84" s="26">
        <v>20</v>
      </c>
      <c r="D84" s="26">
        <v>13</v>
      </c>
      <c r="E84" s="26">
        <v>12</v>
      </c>
      <c r="F84" s="26">
        <f t="shared" si="206"/>
        <v>25</v>
      </c>
      <c r="G84" s="26">
        <v>5</v>
      </c>
      <c r="H84" s="26">
        <v>5</v>
      </c>
      <c r="I84" s="26">
        <f t="shared" si="211"/>
        <v>10</v>
      </c>
      <c r="J84" s="26">
        <v>10</v>
      </c>
      <c r="K84" s="26">
        <f>22+2</f>
        <v>24</v>
      </c>
      <c r="L84" s="26">
        <f>23+1</f>
        <v>24</v>
      </c>
      <c r="M84" s="26">
        <f t="shared" si="212"/>
        <v>48</v>
      </c>
      <c r="N84" s="26">
        <v>27</v>
      </c>
      <c r="O84" s="26">
        <v>18</v>
      </c>
      <c r="P84" s="26">
        <f t="shared" si="213"/>
        <v>45</v>
      </c>
      <c r="Q84" s="26">
        <v>20</v>
      </c>
      <c r="R84" s="26">
        <v>11</v>
      </c>
      <c r="S84" s="26">
        <v>9</v>
      </c>
      <c r="T84" s="26">
        <f t="shared" si="214"/>
        <v>20</v>
      </c>
      <c r="U84" s="26">
        <v>8</v>
      </c>
      <c r="V84" s="26">
        <v>7</v>
      </c>
      <c r="W84" s="26">
        <f t="shared" si="215"/>
        <v>15</v>
      </c>
      <c r="X84" s="26">
        <f t="shared" si="207"/>
        <v>50</v>
      </c>
      <c r="Y84" s="26">
        <f t="shared" si="208"/>
        <v>60</v>
      </c>
      <c r="Z84" s="26">
        <f t="shared" si="209"/>
        <v>45</v>
      </c>
      <c r="AA84" s="26">
        <f t="shared" si="210"/>
        <v>93</v>
      </c>
      <c r="AB84" s="26">
        <f t="shared" si="216"/>
        <v>40</v>
      </c>
      <c r="AC84" s="26">
        <f t="shared" si="217"/>
        <v>30</v>
      </c>
      <c r="AD84" s="26">
        <f t="shared" si="218"/>
        <v>70</v>
      </c>
      <c r="AE84" s="63">
        <f t="shared" si="219"/>
        <v>40</v>
      </c>
      <c r="AF84" s="63">
        <f t="shared" si="220"/>
        <v>30</v>
      </c>
      <c r="AG84" s="63">
        <f t="shared" si="221"/>
        <v>70</v>
      </c>
      <c r="AH84" s="87">
        <v>2</v>
      </c>
      <c r="AI84" s="63" t="str">
        <f t="shared" si="222"/>
        <v>0</v>
      </c>
      <c r="AJ84" s="63" t="str">
        <f t="shared" si="223"/>
        <v>0</v>
      </c>
      <c r="AK84" s="63">
        <f t="shared" si="224"/>
        <v>0</v>
      </c>
      <c r="AL84" s="63">
        <f t="shared" si="225"/>
        <v>40</v>
      </c>
      <c r="AM84" s="63">
        <f t="shared" si="226"/>
        <v>30</v>
      </c>
      <c r="AN84" s="7">
        <f t="shared" si="227"/>
        <v>70</v>
      </c>
    </row>
    <row r="85" spans="1:40" ht="24.95" customHeight="1" x14ac:dyDescent="0.45">
      <c r="A85" s="50"/>
      <c r="B85" s="6" t="s">
        <v>116</v>
      </c>
      <c r="C85" s="26">
        <v>10</v>
      </c>
      <c r="D85" s="26">
        <v>10</v>
      </c>
      <c r="E85" s="26">
        <v>2</v>
      </c>
      <c r="F85" s="26">
        <f t="shared" si="206"/>
        <v>12</v>
      </c>
      <c r="G85" s="26">
        <v>4</v>
      </c>
      <c r="H85" s="26">
        <v>0</v>
      </c>
      <c r="I85" s="26">
        <f t="shared" si="211"/>
        <v>4</v>
      </c>
      <c r="J85" s="26">
        <v>10</v>
      </c>
      <c r="K85" s="26">
        <f>30+6</f>
        <v>36</v>
      </c>
      <c r="L85" s="26">
        <v>5</v>
      </c>
      <c r="M85" s="26">
        <f t="shared" si="212"/>
        <v>41</v>
      </c>
      <c r="N85" s="26">
        <v>28</v>
      </c>
      <c r="O85" s="26">
        <v>1</v>
      </c>
      <c r="P85" s="26">
        <f t="shared" si="213"/>
        <v>29</v>
      </c>
      <c r="Q85" s="26">
        <v>20</v>
      </c>
      <c r="R85" s="26">
        <f>16+1</f>
        <v>17</v>
      </c>
      <c r="S85" s="26">
        <v>2</v>
      </c>
      <c r="T85" s="26">
        <f t="shared" si="214"/>
        <v>19</v>
      </c>
      <c r="U85" s="26">
        <v>10</v>
      </c>
      <c r="V85" s="26">
        <v>2</v>
      </c>
      <c r="W85" s="26">
        <f t="shared" si="215"/>
        <v>12</v>
      </c>
      <c r="X85" s="26">
        <f t="shared" si="207"/>
        <v>40</v>
      </c>
      <c r="Y85" s="26">
        <f t="shared" si="208"/>
        <v>65</v>
      </c>
      <c r="Z85" s="26">
        <f t="shared" si="209"/>
        <v>9</v>
      </c>
      <c r="AA85" s="26">
        <f t="shared" si="210"/>
        <v>72</v>
      </c>
      <c r="AB85" s="26">
        <f t="shared" si="216"/>
        <v>42</v>
      </c>
      <c r="AC85" s="26">
        <f t="shared" si="217"/>
        <v>3</v>
      </c>
      <c r="AD85" s="26">
        <f t="shared" si="218"/>
        <v>45</v>
      </c>
      <c r="AE85" s="63">
        <f t="shared" si="219"/>
        <v>42</v>
      </c>
      <c r="AF85" s="63">
        <f t="shared" si="220"/>
        <v>3</v>
      </c>
      <c r="AG85" s="63">
        <f t="shared" si="221"/>
        <v>45</v>
      </c>
      <c r="AH85" s="87">
        <v>2</v>
      </c>
      <c r="AI85" s="63" t="str">
        <f t="shared" si="222"/>
        <v>0</v>
      </c>
      <c r="AJ85" s="63" t="str">
        <f t="shared" si="223"/>
        <v>0</v>
      </c>
      <c r="AK85" s="63">
        <f t="shared" si="224"/>
        <v>0</v>
      </c>
      <c r="AL85" s="63">
        <f t="shared" si="225"/>
        <v>42</v>
      </c>
      <c r="AM85" s="63">
        <f t="shared" si="226"/>
        <v>3</v>
      </c>
      <c r="AN85" s="7">
        <f t="shared" si="227"/>
        <v>45</v>
      </c>
    </row>
    <row r="86" spans="1:40" ht="24.95" customHeight="1" x14ac:dyDescent="0.45">
      <c r="A86" s="50"/>
      <c r="B86" s="6" t="s">
        <v>117</v>
      </c>
      <c r="C86" s="26">
        <v>10</v>
      </c>
      <c r="D86" s="26">
        <v>14</v>
      </c>
      <c r="E86" s="26">
        <v>18</v>
      </c>
      <c r="F86" s="26">
        <f t="shared" si="206"/>
        <v>32</v>
      </c>
      <c r="G86" s="26">
        <v>2</v>
      </c>
      <c r="H86" s="26">
        <v>3</v>
      </c>
      <c r="I86" s="26">
        <f t="shared" si="211"/>
        <v>5</v>
      </c>
      <c r="J86" s="26">
        <v>15</v>
      </c>
      <c r="K86" s="26">
        <f>53+5</f>
        <v>58</v>
      </c>
      <c r="L86" s="26">
        <f>28+1</f>
        <v>29</v>
      </c>
      <c r="M86" s="26">
        <f t="shared" si="212"/>
        <v>87</v>
      </c>
      <c r="N86" s="26">
        <v>20</v>
      </c>
      <c r="O86" s="26">
        <v>7</v>
      </c>
      <c r="P86" s="26">
        <f t="shared" si="213"/>
        <v>27</v>
      </c>
      <c r="Q86" s="26">
        <v>20</v>
      </c>
      <c r="R86" s="26">
        <v>14</v>
      </c>
      <c r="S86" s="26">
        <v>6</v>
      </c>
      <c r="T86" s="26">
        <f t="shared" si="214"/>
        <v>20</v>
      </c>
      <c r="U86" s="26">
        <v>10</v>
      </c>
      <c r="V86" s="26">
        <v>6</v>
      </c>
      <c r="W86" s="26">
        <f t="shared" si="215"/>
        <v>16</v>
      </c>
      <c r="X86" s="26">
        <f t="shared" si="207"/>
        <v>45</v>
      </c>
      <c r="Y86" s="26">
        <f t="shared" si="208"/>
        <v>104</v>
      </c>
      <c r="Z86" s="26">
        <f t="shared" si="209"/>
        <v>53</v>
      </c>
      <c r="AA86" s="26">
        <f t="shared" si="210"/>
        <v>139</v>
      </c>
      <c r="AB86" s="26">
        <f t="shared" si="216"/>
        <v>32</v>
      </c>
      <c r="AC86" s="26">
        <f t="shared" si="217"/>
        <v>16</v>
      </c>
      <c r="AD86" s="26">
        <f t="shared" si="218"/>
        <v>48</v>
      </c>
      <c r="AE86" s="63">
        <f t="shared" si="219"/>
        <v>32</v>
      </c>
      <c r="AF86" s="63">
        <f t="shared" si="220"/>
        <v>16</v>
      </c>
      <c r="AG86" s="63">
        <f t="shared" si="221"/>
        <v>48</v>
      </c>
      <c r="AH86" s="87">
        <v>2</v>
      </c>
      <c r="AI86" s="63" t="str">
        <f t="shared" si="222"/>
        <v>0</v>
      </c>
      <c r="AJ86" s="63" t="str">
        <f t="shared" si="223"/>
        <v>0</v>
      </c>
      <c r="AK86" s="63">
        <f t="shared" si="224"/>
        <v>0</v>
      </c>
      <c r="AL86" s="63">
        <f t="shared" si="225"/>
        <v>32</v>
      </c>
      <c r="AM86" s="63">
        <f t="shared" si="226"/>
        <v>16</v>
      </c>
      <c r="AN86" s="7">
        <f t="shared" si="227"/>
        <v>48</v>
      </c>
    </row>
    <row r="87" spans="1:40" ht="24.95" customHeight="1" x14ac:dyDescent="0.45">
      <c r="A87" s="50"/>
      <c r="B87" s="6" t="s">
        <v>118</v>
      </c>
      <c r="C87" s="26">
        <v>10</v>
      </c>
      <c r="D87" s="26">
        <v>5</v>
      </c>
      <c r="E87" s="26">
        <v>26</v>
      </c>
      <c r="F87" s="26">
        <f t="shared" si="206"/>
        <v>31</v>
      </c>
      <c r="G87" s="26">
        <v>1</v>
      </c>
      <c r="H87" s="26">
        <v>4</v>
      </c>
      <c r="I87" s="26">
        <f t="shared" si="211"/>
        <v>5</v>
      </c>
      <c r="J87" s="26">
        <v>15</v>
      </c>
      <c r="K87" s="26">
        <f>20+2</f>
        <v>22</v>
      </c>
      <c r="L87" s="26">
        <f>34+1</f>
        <v>35</v>
      </c>
      <c r="M87" s="26">
        <f t="shared" si="212"/>
        <v>57</v>
      </c>
      <c r="N87" s="26">
        <v>12</v>
      </c>
      <c r="O87" s="26">
        <v>11</v>
      </c>
      <c r="P87" s="26">
        <f t="shared" si="213"/>
        <v>23</v>
      </c>
      <c r="Q87" s="26">
        <v>20</v>
      </c>
      <c r="R87" s="26">
        <v>3</v>
      </c>
      <c r="S87" s="26">
        <v>17</v>
      </c>
      <c r="T87" s="26">
        <f t="shared" si="214"/>
        <v>20</v>
      </c>
      <c r="U87" s="26">
        <v>2</v>
      </c>
      <c r="V87" s="26">
        <v>13</v>
      </c>
      <c r="W87" s="26">
        <f t="shared" si="215"/>
        <v>15</v>
      </c>
      <c r="X87" s="26">
        <f t="shared" si="207"/>
        <v>45</v>
      </c>
      <c r="Y87" s="26">
        <f t="shared" si="208"/>
        <v>56</v>
      </c>
      <c r="Z87" s="26">
        <f t="shared" si="209"/>
        <v>78</v>
      </c>
      <c r="AA87" s="26">
        <f t="shared" si="210"/>
        <v>108</v>
      </c>
      <c r="AB87" s="26">
        <f t="shared" si="216"/>
        <v>15</v>
      </c>
      <c r="AC87" s="26">
        <f t="shared" si="217"/>
        <v>28</v>
      </c>
      <c r="AD87" s="26">
        <f t="shared" si="218"/>
        <v>43</v>
      </c>
      <c r="AE87" s="63">
        <f t="shared" si="219"/>
        <v>15</v>
      </c>
      <c r="AF87" s="63">
        <f t="shared" si="220"/>
        <v>28</v>
      </c>
      <c r="AG87" s="63">
        <f t="shared" si="221"/>
        <v>43</v>
      </c>
      <c r="AH87" s="87">
        <v>2</v>
      </c>
      <c r="AI87" s="63" t="str">
        <f t="shared" si="222"/>
        <v>0</v>
      </c>
      <c r="AJ87" s="63" t="str">
        <f t="shared" si="223"/>
        <v>0</v>
      </c>
      <c r="AK87" s="63">
        <f t="shared" si="224"/>
        <v>0</v>
      </c>
      <c r="AL87" s="63">
        <f t="shared" si="225"/>
        <v>15</v>
      </c>
      <c r="AM87" s="63">
        <f t="shared" si="226"/>
        <v>28</v>
      </c>
      <c r="AN87" s="7">
        <f t="shared" si="227"/>
        <v>43</v>
      </c>
    </row>
    <row r="88" spans="1:40" ht="24.95" customHeight="1" x14ac:dyDescent="0.45">
      <c r="A88" s="50"/>
      <c r="B88" s="6" t="s">
        <v>146</v>
      </c>
      <c r="C88" s="26">
        <v>20</v>
      </c>
      <c r="D88" s="26">
        <v>3</v>
      </c>
      <c r="E88" s="26">
        <v>3</v>
      </c>
      <c r="F88" s="26">
        <f t="shared" si="206"/>
        <v>6</v>
      </c>
      <c r="G88" s="26">
        <v>4</v>
      </c>
      <c r="H88" s="26">
        <v>5</v>
      </c>
      <c r="I88" s="26">
        <f t="shared" si="211"/>
        <v>9</v>
      </c>
      <c r="J88" s="26">
        <v>20</v>
      </c>
      <c r="K88" s="26">
        <f>7+4</f>
        <v>11</v>
      </c>
      <c r="L88" s="26">
        <v>4</v>
      </c>
      <c r="M88" s="26">
        <f t="shared" si="212"/>
        <v>15</v>
      </c>
      <c r="N88" s="26">
        <v>21</v>
      </c>
      <c r="O88" s="26">
        <v>8</v>
      </c>
      <c r="P88" s="26">
        <f t="shared" si="213"/>
        <v>29</v>
      </c>
      <c r="Q88" s="26">
        <v>20</v>
      </c>
      <c r="R88" s="26">
        <v>2</v>
      </c>
      <c r="S88" s="26">
        <v>3</v>
      </c>
      <c r="T88" s="26">
        <f t="shared" si="214"/>
        <v>5</v>
      </c>
      <c r="U88" s="26">
        <v>2</v>
      </c>
      <c r="V88" s="26">
        <v>2</v>
      </c>
      <c r="W88" s="26">
        <f t="shared" si="215"/>
        <v>4</v>
      </c>
      <c r="X88" s="26">
        <f t="shared" si="207"/>
        <v>60</v>
      </c>
      <c r="Y88" s="26">
        <f t="shared" si="208"/>
        <v>19</v>
      </c>
      <c r="Z88" s="26">
        <f t="shared" si="209"/>
        <v>10</v>
      </c>
      <c r="AA88" s="26">
        <f t="shared" si="210"/>
        <v>26</v>
      </c>
      <c r="AB88" s="26">
        <f t="shared" si="216"/>
        <v>27</v>
      </c>
      <c r="AC88" s="26">
        <f t="shared" si="217"/>
        <v>15</v>
      </c>
      <c r="AD88" s="26">
        <f t="shared" si="218"/>
        <v>42</v>
      </c>
      <c r="AE88" s="63">
        <f t="shared" si="219"/>
        <v>27</v>
      </c>
      <c r="AF88" s="63">
        <f t="shared" si="220"/>
        <v>15</v>
      </c>
      <c r="AG88" s="63">
        <f t="shared" si="221"/>
        <v>42</v>
      </c>
      <c r="AH88" s="87">
        <v>2</v>
      </c>
      <c r="AI88" s="63" t="str">
        <f t="shared" si="222"/>
        <v>0</v>
      </c>
      <c r="AJ88" s="63" t="str">
        <f t="shared" si="223"/>
        <v>0</v>
      </c>
      <c r="AK88" s="63">
        <f t="shared" si="224"/>
        <v>0</v>
      </c>
      <c r="AL88" s="63">
        <f t="shared" si="225"/>
        <v>27</v>
      </c>
      <c r="AM88" s="63">
        <f t="shared" si="226"/>
        <v>15</v>
      </c>
      <c r="AN88" s="7">
        <f t="shared" si="227"/>
        <v>42</v>
      </c>
    </row>
    <row r="89" spans="1:40" ht="24.95" customHeight="1" x14ac:dyDescent="0.45">
      <c r="A89" s="50"/>
      <c r="B89" s="6" t="s">
        <v>147</v>
      </c>
      <c r="C89" s="26">
        <v>20</v>
      </c>
      <c r="D89" s="26">
        <v>1</v>
      </c>
      <c r="E89" s="26">
        <v>2</v>
      </c>
      <c r="F89" s="26">
        <f t="shared" si="206"/>
        <v>3</v>
      </c>
      <c r="G89" s="26">
        <v>1</v>
      </c>
      <c r="H89" s="26">
        <v>2</v>
      </c>
      <c r="I89" s="26">
        <f t="shared" si="211"/>
        <v>3</v>
      </c>
      <c r="J89" s="26">
        <v>20</v>
      </c>
      <c r="K89" s="26">
        <v>2</v>
      </c>
      <c r="L89" s="26">
        <v>6</v>
      </c>
      <c r="M89" s="26">
        <f t="shared" si="212"/>
        <v>8</v>
      </c>
      <c r="N89" s="26">
        <v>8</v>
      </c>
      <c r="O89" s="26">
        <v>5</v>
      </c>
      <c r="P89" s="26">
        <f t="shared" si="213"/>
        <v>13</v>
      </c>
      <c r="Q89" s="26">
        <v>20</v>
      </c>
      <c r="R89" s="26">
        <v>0</v>
      </c>
      <c r="S89" s="26">
        <v>1</v>
      </c>
      <c r="T89" s="26">
        <f t="shared" si="214"/>
        <v>1</v>
      </c>
      <c r="U89" s="26">
        <v>0</v>
      </c>
      <c r="V89" s="26">
        <v>0</v>
      </c>
      <c r="W89" s="26">
        <f t="shared" si="215"/>
        <v>0</v>
      </c>
      <c r="X89" s="26">
        <f t="shared" si="207"/>
        <v>60</v>
      </c>
      <c r="Y89" s="26">
        <f t="shared" si="208"/>
        <v>5</v>
      </c>
      <c r="Z89" s="26">
        <f t="shared" si="209"/>
        <v>9</v>
      </c>
      <c r="AA89" s="26">
        <f t="shared" si="210"/>
        <v>12</v>
      </c>
      <c r="AB89" s="26">
        <f t="shared" si="216"/>
        <v>9</v>
      </c>
      <c r="AC89" s="26">
        <f t="shared" si="217"/>
        <v>7</v>
      </c>
      <c r="AD89" s="26">
        <f t="shared" si="218"/>
        <v>16</v>
      </c>
      <c r="AE89" s="63">
        <f t="shared" si="219"/>
        <v>9</v>
      </c>
      <c r="AF89" s="63">
        <f t="shared" si="220"/>
        <v>7</v>
      </c>
      <c r="AG89" s="63">
        <f t="shared" si="221"/>
        <v>16</v>
      </c>
      <c r="AH89" s="87">
        <v>2</v>
      </c>
      <c r="AI89" s="63" t="str">
        <f t="shared" si="222"/>
        <v>0</v>
      </c>
      <c r="AJ89" s="63" t="str">
        <f t="shared" si="223"/>
        <v>0</v>
      </c>
      <c r="AK89" s="63">
        <f t="shared" si="224"/>
        <v>0</v>
      </c>
      <c r="AL89" s="63">
        <f t="shared" si="225"/>
        <v>9</v>
      </c>
      <c r="AM89" s="63">
        <f t="shared" si="226"/>
        <v>7</v>
      </c>
      <c r="AN89" s="7">
        <f t="shared" si="227"/>
        <v>16</v>
      </c>
    </row>
    <row r="90" spans="1:40" ht="24.95" customHeight="1" x14ac:dyDescent="0.45">
      <c r="A90" s="50"/>
      <c r="B90" s="6" t="s">
        <v>135</v>
      </c>
      <c r="C90" s="26">
        <v>20</v>
      </c>
      <c r="D90" s="26">
        <v>0</v>
      </c>
      <c r="E90" s="26">
        <v>0</v>
      </c>
      <c r="F90" s="26">
        <f t="shared" si="206"/>
        <v>0</v>
      </c>
      <c r="G90" s="26">
        <v>1</v>
      </c>
      <c r="H90" s="26">
        <v>3</v>
      </c>
      <c r="I90" s="26">
        <f t="shared" si="211"/>
        <v>4</v>
      </c>
      <c r="J90" s="26">
        <v>20</v>
      </c>
      <c r="K90" s="26">
        <v>3</v>
      </c>
      <c r="L90" s="26">
        <f>7+1</f>
        <v>8</v>
      </c>
      <c r="M90" s="26">
        <f t="shared" si="212"/>
        <v>11</v>
      </c>
      <c r="N90" s="26">
        <v>13</v>
      </c>
      <c r="O90" s="26">
        <v>7</v>
      </c>
      <c r="P90" s="26">
        <f t="shared" si="213"/>
        <v>20</v>
      </c>
      <c r="Q90" s="26">
        <v>20</v>
      </c>
      <c r="R90" s="26">
        <v>0</v>
      </c>
      <c r="S90" s="26">
        <v>0</v>
      </c>
      <c r="T90" s="26">
        <f t="shared" si="214"/>
        <v>0</v>
      </c>
      <c r="U90" s="26">
        <v>0</v>
      </c>
      <c r="V90" s="26">
        <v>0</v>
      </c>
      <c r="W90" s="26">
        <f t="shared" si="215"/>
        <v>0</v>
      </c>
      <c r="X90" s="26">
        <f t="shared" si="207"/>
        <v>60</v>
      </c>
      <c r="Y90" s="26">
        <f t="shared" si="208"/>
        <v>3</v>
      </c>
      <c r="Z90" s="26">
        <f t="shared" si="209"/>
        <v>8</v>
      </c>
      <c r="AA90" s="26">
        <f t="shared" si="210"/>
        <v>11</v>
      </c>
      <c r="AB90" s="26">
        <f t="shared" si="216"/>
        <v>14</v>
      </c>
      <c r="AC90" s="26">
        <f t="shared" si="217"/>
        <v>10</v>
      </c>
      <c r="AD90" s="26">
        <f t="shared" si="218"/>
        <v>24</v>
      </c>
      <c r="AE90" s="63">
        <f t="shared" si="219"/>
        <v>14</v>
      </c>
      <c r="AF90" s="63">
        <f t="shared" si="220"/>
        <v>10</v>
      </c>
      <c r="AG90" s="63">
        <f t="shared" si="221"/>
        <v>24</v>
      </c>
      <c r="AH90" s="87">
        <v>2</v>
      </c>
      <c r="AI90" s="63" t="str">
        <f t="shared" si="222"/>
        <v>0</v>
      </c>
      <c r="AJ90" s="63" t="str">
        <f t="shared" si="223"/>
        <v>0</v>
      </c>
      <c r="AK90" s="63">
        <f t="shared" si="224"/>
        <v>0</v>
      </c>
      <c r="AL90" s="63">
        <f t="shared" si="225"/>
        <v>14</v>
      </c>
      <c r="AM90" s="63">
        <f t="shared" si="226"/>
        <v>10</v>
      </c>
      <c r="AN90" s="7">
        <f t="shared" si="227"/>
        <v>24</v>
      </c>
    </row>
    <row r="91" spans="1:40" ht="24.95" customHeight="1" x14ac:dyDescent="0.45">
      <c r="A91" s="50"/>
      <c r="B91" s="6" t="s">
        <v>136</v>
      </c>
      <c r="C91" s="26">
        <v>20</v>
      </c>
      <c r="D91" s="26">
        <v>1</v>
      </c>
      <c r="E91" s="26">
        <v>6</v>
      </c>
      <c r="F91" s="26">
        <f t="shared" si="206"/>
        <v>7</v>
      </c>
      <c r="G91" s="26">
        <v>1</v>
      </c>
      <c r="H91" s="26">
        <v>3</v>
      </c>
      <c r="I91" s="26">
        <f t="shared" si="211"/>
        <v>4</v>
      </c>
      <c r="J91" s="26">
        <v>20</v>
      </c>
      <c r="K91" s="26">
        <v>6</v>
      </c>
      <c r="L91" s="26">
        <v>15</v>
      </c>
      <c r="M91" s="26">
        <f t="shared" si="212"/>
        <v>21</v>
      </c>
      <c r="N91" s="26">
        <v>18</v>
      </c>
      <c r="O91" s="26">
        <v>14</v>
      </c>
      <c r="P91" s="26">
        <f t="shared" si="213"/>
        <v>32</v>
      </c>
      <c r="Q91" s="26">
        <v>20</v>
      </c>
      <c r="R91" s="26">
        <v>1</v>
      </c>
      <c r="S91" s="26">
        <v>1</v>
      </c>
      <c r="T91" s="26">
        <f t="shared" si="214"/>
        <v>2</v>
      </c>
      <c r="U91" s="26">
        <v>0</v>
      </c>
      <c r="V91" s="26">
        <v>1</v>
      </c>
      <c r="W91" s="26">
        <f t="shared" si="215"/>
        <v>1</v>
      </c>
      <c r="X91" s="26">
        <f t="shared" si="207"/>
        <v>60</v>
      </c>
      <c r="Y91" s="26">
        <f t="shared" si="208"/>
        <v>14</v>
      </c>
      <c r="Z91" s="26">
        <f t="shared" si="209"/>
        <v>22</v>
      </c>
      <c r="AA91" s="26">
        <f t="shared" si="210"/>
        <v>30</v>
      </c>
      <c r="AB91" s="26">
        <f t="shared" si="216"/>
        <v>19</v>
      </c>
      <c r="AC91" s="26">
        <f t="shared" si="217"/>
        <v>18</v>
      </c>
      <c r="AD91" s="26">
        <f t="shared" si="218"/>
        <v>37</v>
      </c>
      <c r="AE91" s="63">
        <f t="shared" si="219"/>
        <v>19</v>
      </c>
      <c r="AF91" s="63">
        <f t="shared" si="220"/>
        <v>18</v>
      </c>
      <c r="AG91" s="63">
        <f t="shared" si="221"/>
        <v>37</v>
      </c>
      <c r="AH91" s="87">
        <v>2</v>
      </c>
      <c r="AI91" s="63" t="str">
        <f t="shared" si="222"/>
        <v>0</v>
      </c>
      <c r="AJ91" s="63" t="str">
        <f t="shared" si="223"/>
        <v>0</v>
      </c>
      <c r="AK91" s="63">
        <f t="shared" si="224"/>
        <v>0</v>
      </c>
      <c r="AL91" s="63">
        <f t="shared" si="225"/>
        <v>19</v>
      </c>
      <c r="AM91" s="63">
        <f t="shared" si="226"/>
        <v>18</v>
      </c>
      <c r="AN91" s="7">
        <f t="shared" si="227"/>
        <v>37</v>
      </c>
    </row>
    <row r="92" spans="1:40" s="13" customFormat="1" ht="24.95" customHeight="1" x14ac:dyDescent="0.45">
      <c r="A92" s="2"/>
      <c r="B92" s="11" t="s">
        <v>63</v>
      </c>
      <c r="C92" s="24">
        <f>SUM(C71:C91)</f>
        <v>290</v>
      </c>
      <c r="D92" s="24">
        <f t="shared" ref="D92:F92" si="228">SUM(D71:D91)</f>
        <v>401</v>
      </c>
      <c r="E92" s="24">
        <f t="shared" si="228"/>
        <v>366</v>
      </c>
      <c r="F92" s="24">
        <f t="shared" si="228"/>
        <v>767</v>
      </c>
      <c r="G92" s="24">
        <f t="shared" ref="G92:AG92" si="229">SUM(G71:G91)</f>
        <v>70</v>
      </c>
      <c r="H92" s="24">
        <f t="shared" si="229"/>
        <v>62</v>
      </c>
      <c r="I92" s="24">
        <f t="shared" si="229"/>
        <v>132</v>
      </c>
      <c r="J92" s="24">
        <f t="shared" si="229"/>
        <v>405</v>
      </c>
      <c r="K92" s="24">
        <f t="shared" si="229"/>
        <v>1726</v>
      </c>
      <c r="L92" s="24">
        <f t="shared" si="229"/>
        <v>609</v>
      </c>
      <c r="M92" s="24">
        <f t="shared" si="229"/>
        <v>2335</v>
      </c>
      <c r="N92" s="24">
        <f t="shared" si="229"/>
        <v>413</v>
      </c>
      <c r="O92" s="24">
        <f t="shared" si="229"/>
        <v>136</v>
      </c>
      <c r="P92" s="24">
        <f t="shared" si="229"/>
        <v>549</v>
      </c>
      <c r="Q92" s="24">
        <f t="shared" si="229"/>
        <v>350</v>
      </c>
      <c r="R92" s="24">
        <f t="shared" si="229"/>
        <v>281</v>
      </c>
      <c r="S92" s="24">
        <f t="shared" si="229"/>
        <v>124</v>
      </c>
      <c r="T92" s="24">
        <f t="shared" si="229"/>
        <v>405</v>
      </c>
      <c r="U92" s="24">
        <f t="shared" si="229"/>
        <v>202</v>
      </c>
      <c r="V92" s="24">
        <f t="shared" si="229"/>
        <v>93</v>
      </c>
      <c r="W92" s="24">
        <f t="shared" si="229"/>
        <v>295</v>
      </c>
      <c r="X92" s="24">
        <f t="shared" si="229"/>
        <v>1045</v>
      </c>
      <c r="Y92" s="24">
        <f t="shared" si="229"/>
        <v>2774</v>
      </c>
      <c r="Z92" s="24">
        <f t="shared" si="229"/>
        <v>1099</v>
      </c>
      <c r="AA92" s="24">
        <f t="shared" si="229"/>
        <v>3507</v>
      </c>
      <c r="AB92" s="24">
        <f t="shared" si="229"/>
        <v>685</v>
      </c>
      <c r="AC92" s="24">
        <f t="shared" si="229"/>
        <v>291</v>
      </c>
      <c r="AD92" s="24">
        <f t="shared" si="229"/>
        <v>976</v>
      </c>
      <c r="AE92" s="24">
        <f t="shared" si="229"/>
        <v>685</v>
      </c>
      <c r="AF92" s="24">
        <f t="shared" si="229"/>
        <v>291</v>
      </c>
      <c r="AG92" s="24">
        <f t="shared" si="229"/>
        <v>976</v>
      </c>
      <c r="AH92" s="85"/>
      <c r="AI92" s="24">
        <f t="shared" ref="AI92" si="230">SUM(AI71:AI91)</f>
        <v>0</v>
      </c>
      <c r="AJ92" s="24">
        <f t="shared" ref="AJ92" si="231">SUM(AJ71:AJ91)</f>
        <v>0</v>
      </c>
      <c r="AK92" s="24">
        <f t="shared" ref="AK92" si="232">SUM(AK71:AK91)</f>
        <v>0</v>
      </c>
      <c r="AL92" s="24">
        <f t="shared" ref="AL92" si="233">SUM(AL71:AL91)</f>
        <v>685</v>
      </c>
      <c r="AM92" s="24">
        <f t="shared" ref="AM92" si="234">SUM(AM71:AM91)</f>
        <v>291</v>
      </c>
      <c r="AN92" s="25">
        <f t="shared" ref="AN92" si="235">SUM(AN71:AN91)</f>
        <v>976</v>
      </c>
    </row>
    <row r="93" spans="1:40" s="53" customFormat="1" ht="24.95" customHeight="1" x14ac:dyDescent="0.2">
      <c r="A93" s="51"/>
      <c r="B93" s="74" t="s">
        <v>99</v>
      </c>
      <c r="C93" s="29"/>
      <c r="D93" s="30"/>
      <c r="E93" s="30"/>
      <c r="F93" s="32"/>
      <c r="G93" s="30"/>
      <c r="H93" s="30"/>
      <c r="I93" s="32"/>
      <c r="J93" s="30"/>
      <c r="K93" s="30"/>
      <c r="L93" s="30"/>
      <c r="M93" s="32"/>
      <c r="N93" s="31"/>
      <c r="O93" s="31"/>
      <c r="P93" s="32"/>
      <c r="Q93" s="30"/>
      <c r="R93" s="30"/>
      <c r="S93" s="30"/>
      <c r="T93" s="32"/>
      <c r="U93" s="30"/>
      <c r="V93" s="30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88"/>
      <c r="AI93" s="32"/>
      <c r="AJ93" s="32"/>
      <c r="AK93" s="32"/>
      <c r="AL93" s="32"/>
      <c r="AM93" s="32"/>
      <c r="AN93" s="38"/>
    </row>
    <row r="94" spans="1:40" s="53" customFormat="1" ht="24.95" customHeight="1" x14ac:dyDescent="0.2">
      <c r="A94" s="39"/>
      <c r="B94" s="114" t="s">
        <v>18</v>
      </c>
      <c r="C94" s="21">
        <v>20</v>
      </c>
      <c r="D94" s="21">
        <v>19</v>
      </c>
      <c r="E94" s="21">
        <v>3</v>
      </c>
      <c r="F94" s="21">
        <f t="shared" ref="F94:F104" si="236">D94+E94</f>
        <v>22</v>
      </c>
      <c r="G94" s="21">
        <v>7</v>
      </c>
      <c r="H94" s="21">
        <v>2</v>
      </c>
      <c r="I94" s="21">
        <f t="shared" ref="I94:I104" si="237">G94+H94</f>
        <v>9</v>
      </c>
      <c r="J94" s="21">
        <v>15</v>
      </c>
      <c r="K94" s="21">
        <v>75</v>
      </c>
      <c r="L94" s="21">
        <v>23</v>
      </c>
      <c r="M94" s="21">
        <f t="shared" ref="M94:M104" si="238">K94+L94</f>
        <v>98</v>
      </c>
      <c r="N94" s="21">
        <v>17</v>
      </c>
      <c r="O94" s="21">
        <v>5</v>
      </c>
      <c r="P94" s="21">
        <f t="shared" ref="P94:P104" si="239">N94+O94</f>
        <v>22</v>
      </c>
      <c r="Q94" s="21">
        <v>0</v>
      </c>
      <c r="R94" s="21">
        <v>0</v>
      </c>
      <c r="S94" s="21">
        <v>0</v>
      </c>
      <c r="T94" s="21">
        <f t="shared" ref="T94:T104" si="240">R94+S94</f>
        <v>0</v>
      </c>
      <c r="U94" s="21">
        <v>0</v>
      </c>
      <c r="V94" s="21">
        <v>0</v>
      </c>
      <c r="W94" s="21">
        <f t="shared" ref="W94:W104" si="241">U94+V94</f>
        <v>0</v>
      </c>
      <c r="X94" s="21">
        <f t="shared" ref="X94:X104" si="242">C94+J94+Q94</f>
        <v>35</v>
      </c>
      <c r="Y94" s="21">
        <f t="shared" ref="Y94:Y104" si="243">F94+K94+R94</f>
        <v>97</v>
      </c>
      <c r="Z94" s="21">
        <f t="shared" ref="Z94:Z104" si="244">+L94+S94+E94</f>
        <v>26</v>
      </c>
      <c r="AA94" s="21">
        <f t="shared" ref="AA94:AA104" si="245">+M94+T94+F94</f>
        <v>120</v>
      </c>
      <c r="AB94" s="21">
        <f t="shared" ref="AB94:AC104" si="246">G94+N94+U94</f>
        <v>24</v>
      </c>
      <c r="AC94" s="21">
        <f t="shared" si="246"/>
        <v>7</v>
      </c>
      <c r="AD94" s="21">
        <f t="shared" ref="AD94:AD104" si="247">AB94+AC94</f>
        <v>31</v>
      </c>
      <c r="AE94" s="21">
        <f t="shared" si="196"/>
        <v>24</v>
      </c>
      <c r="AF94" s="21">
        <f t="shared" si="197"/>
        <v>7</v>
      </c>
      <c r="AG94" s="21">
        <f t="shared" ref="AG94:AG104" si="248">AE94+AF94</f>
        <v>31</v>
      </c>
      <c r="AH94" s="81">
        <v>2</v>
      </c>
      <c r="AI94" s="21" t="str">
        <f t="shared" ref="AI94:AI104" si="249">IF(AH94=1,AE94,"0")</f>
        <v>0</v>
      </c>
      <c r="AJ94" s="21" t="str">
        <f t="shared" ref="AJ94:AJ104" si="250">IF(AH94=1,AF94,"0")</f>
        <v>0</v>
      </c>
      <c r="AK94" s="21">
        <f t="shared" ref="AK94:AK104" si="251">AI94+AJ94</f>
        <v>0</v>
      </c>
      <c r="AL94" s="21">
        <f t="shared" ref="AL94:AL104" si="252">IF(AH94=2,AE94,"0")</f>
        <v>24</v>
      </c>
      <c r="AM94" s="21">
        <f t="shared" ref="AM94:AM104" si="253">IF(AH94=2,AF94,"0")</f>
        <v>7</v>
      </c>
      <c r="AN94" s="21">
        <f t="shared" ref="AN94:AN104" si="254">AL94+AM94</f>
        <v>31</v>
      </c>
    </row>
    <row r="95" spans="1:40" s="53" customFormat="1" ht="24.95" customHeight="1" x14ac:dyDescent="0.2">
      <c r="A95" s="51"/>
      <c r="B95" s="28" t="s">
        <v>142</v>
      </c>
      <c r="C95" s="21">
        <v>10</v>
      </c>
      <c r="D95" s="21">
        <v>21</v>
      </c>
      <c r="E95" s="21">
        <v>0</v>
      </c>
      <c r="F95" s="21">
        <f t="shared" si="236"/>
        <v>21</v>
      </c>
      <c r="G95" s="21">
        <v>10</v>
      </c>
      <c r="H95" s="21">
        <v>0</v>
      </c>
      <c r="I95" s="21">
        <f t="shared" si="237"/>
        <v>10</v>
      </c>
      <c r="J95" s="21">
        <v>25</v>
      </c>
      <c r="K95" s="21">
        <v>191</v>
      </c>
      <c r="L95" s="21">
        <v>2</v>
      </c>
      <c r="M95" s="21">
        <f t="shared" si="238"/>
        <v>193</v>
      </c>
      <c r="N95" s="21">
        <v>25</v>
      </c>
      <c r="O95" s="21">
        <v>0</v>
      </c>
      <c r="P95" s="21">
        <f t="shared" si="239"/>
        <v>25</v>
      </c>
      <c r="Q95" s="21">
        <v>0</v>
      </c>
      <c r="R95" s="21">
        <v>0</v>
      </c>
      <c r="S95" s="21">
        <v>0</v>
      </c>
      <c r="T95" s="21">
        <f t="shared" si="240"/>
        <v>0</v>
      </c>
      <c r="U95" s="21">
        <v>0</v>
      </c>
      <c r="V95" s="21">
        <v>0</v>
      </c>
      <c r="W95" s="21">
        <f t="shared" si="241"/>
        <v>0</v>
      </c>
      <c r="X95" s="21">
        <f t="shared" si="242"/>
        <v>35</v>
      </c>
      <c r="Y95" s="21">
        <f t="shared" si="243"/>
        <v>212</v>
      </c>
      <c r="Z95" s="21">
        <f t="shared" si="244"/>
        <v>2</v>
      </c>
      <c r="AA95" s="21">
        <f t="shared" si="245"/>
        <v>214</v>
      </c>
      <c r="AB95" s="21">
        <f t="shared" si="246"/>
        <v>35</v>
      </c>
      <c r="AC95" s="21">
        <f t="shared" si="246"/>
        <v>0</v>
      </c>
      <c r="AD95" s="21">
        <f t="shared" si="247"/>
        <v>35</v>
      </c>
      <c r="AE95" s="21">
        <f t="shared" si="196"/>
        <v>35</v>
      </c>
      <c r="AF95" s="21">
        <f t="shared" si="197"/>
        <v>0</v>
      </c>
      <c r="AG95" s="21">
        <f t="shared" si="248"/>
        <v>35</v>
      </c>
      <c r="AH95" s="81">
        <v>2</v>
      </c>
      <c r="AI95" s="21" t="str">
        <f t="shared" si="249"/>
        <v>0</v>
      </c>
      <c r="AJ95" s="21" t="str">
        <f t="shared" si="250"/>
        <v>0</v>
      </c>
      <c r="AK95" s="21">
        <f t="shared" si="251"/>
        <v>0</v>
      </c>
      <c r="AL95" s="21">
        <f t="shared" si="252"/>
        <v>35</v>
      </c>
      <c r="AM95" s="21">
        <f t="shared" si="253"/>
        <v>0</v>
      </c>
      <c r="AN95" s="21">
        <f t="shared" si="254"/>
        <v>35</v>
      </c>
    </row>
    <row r="96" spans="1:40" s="53" customFormat="1" ht="24.95" customHeight="1" x14ac:dyDescent="0.2">
      <c r="A96" s="51"/>
      <c r="B96" s="28" t="s">
        <v>141</v>
      </c>
      <c r="C96" s="21">
        <v>0</v>
      </c>
      <c r="D96" s="21">
        <v>0</v>
      </c>
      <c r="E96" s="21">
        <v>0</v>
      </c>
      <c r="F96" s="21">
        <f t="shared" ref="F96" si="255">D96+E96</f>
        <v>0</v>
      </c>
      <c r="G96" s="21">
        <v>1</v>
      </c>
      <c r="H96" s="21">
        <v>0</v>
      </c>
      <c r="I96" s="21">
        <f t="shared" ref="I96" si="256">G96+H96</f>
        <v>1</v>
      </c>
      <c r="J96" s="21">
        <v>20</v>
      </c>
      <c r="K96" s="21">
        <v>30</v>
      </c>
      <c r="L96" s="21">
        <v>0</v>
      </c>
      <c r="M96" s="21">
        <f t="shared" ref="M96" si="257">K96+L96</f>
        <v>30</v>
      </c>
      <c r="N96" s="21">
        <v>44</v>
      </c>
      <c r="O96" s="21">
        <v>0</v>
      </c>
      <c r="P96" s="21">
        <f t="shared" ref="P96" si="258">N96+O96</f>
        <v>44</v>
      </c>
      <c r="Q96" s="21">
        <v>0</v>
      </c>
      <c r="R96" s="21">
        <v>0</v>
      </c>
      <c r="S96" s="21">
        <v>0</v>
      </c>
      <c r="T96" s="21">
        <f t="shared" ref="T96" si="259">R96+S96</f>
        <v>0</v>
      </c>
      <c r="U96" s="21">
        <v>0</v>
      </c>
      <c r="V96" s="21">
        <v>0</v>
      </c>
      <c r="W96" s="21">
        <f t="shared" ref="W96" si="260">U96+V96</f>
        <v>0</v>
      </c>
      <c r="X96" s="21">
        <f t="shared" si="242"/>
        <v>20</v>
      </c>
      <c r="Y96" s="21">
        <f t="shared" si="243"/>
        <v>30</v>
      </c>
      <c r="Z96" s="21">
        <f t="shared" si="244"/>
        <v>0</v>
      </c>
      <c r="AA96" s="21">
        <f t="shared" si="245"/>
        <v>30</v>
      </c>
      <c r="AB96" s="21">
        <f t="shared" ref="AB96" si="261">G96+N96+U96</f>
        <v>45</v>
      </c>
      <c r="AC96" s="21">
        <f t="shared" ref="AC96" si="262">H96+O96+V96</f>
        <v>0</v>
      </c>
      <c r="AD96" s="21">
        <f t="shared" ref="AD96" si="263">AB96+AC96</f>
        <v>45</v>
      </c>
      <c r="AE96" s="21">
        <f t="shared" ref="AE96" si="264">AB96</f>
        <v>45</v>
      </c>
      <c r="AF96" s="21">
        <f t="shared" ref="AF96" si="265">AC96</f>
        <v>0</v>
      </c>
      <c r="AG96" s="21">
        <f t="shared" ref="AG96" si="266">AE96+AF96</f>
        <v>45</v>
      </c>
      <c r="AH96" s="81">
        <v>2</v>
      </c>
      <c r="AI96" s="21" t="str">
        <f t="shared" ref="AI96" si="267">IF(AH96=1,AE96,"0")</f>
        <v>0</v>
      </c>
      <c r="AJ96" s="21" t="str">
        <f t="shared" ref="AJ96" si="268">IF(AH96=1,AF96,"0")</f>
        <v>0</v>
      </c>
      <c r="AK96" s="21">
        <f t="shared" ref="AK96" si="269">AI96+AJ96</f>
        <v>0</v>
      </c>
      <c r="AL96" s="21">
        <f t="shared" ref="AL96" si="270">IF(AH96=2,AE96,"0")</f>
        <v>45</v>
      </c>
      <c r="AM96" s="21">
        <f t="shared" ref="AM96" si="271">IF(AH96=2,AF96,"0")</f>
        <v>0</v>
      </c>
      <c r="AN96" s="21">
        <f t="shared" ref="AN96" si="272">AL96+AM96</f>
        <v>45</v>
      </c>
    </row>
    <row r="97" spans="1:40" s="53" customFormat="1" ht="24.95" customHeight="1" x14ac:dyDescent="0.2">
      <c r="A97" s="51"/>
      <c r="B97" s="28" t="s">
        <v>126</v>
      </c>
      <c r="C97" s="21">
        <v>20</v>
      </c>
      <c r="D97" s="21">
        <v>0</v>
      </c>
      <c r="E97" s="21">
        <v>0</v>
      </c>
      <c r="F97" s="21">
        <f t="shared" si="236"/>
        <v>0</v>
      </c>
      <c r="G97" s="21">
        <v>0</v>
      </c>
      <c r="H97" s="21">
        <v>0</v>
      </c>
      <c r="I97" s="21">
        <f t="shared" si="237"/>
        <v>0</v>
      </c>
      <c r="J97" s="21">
        <v>15</v>
      </c>
      <c r="K97" s="21">
        <v>4</v>
      </c>
      <c r="L97" s="21">
        <v>0</v>
      </c>
      <c r="M97" s="21">
        <f t="shared" si="238"/>
        <v>4</v>
      </c>
      <c r="N97" s="21">
        <v>26</v>
      </c>
      <c r="O97" s="21">
        <v>1</v>
      </c>
      <c r="P97" s="21">
        <f t="shared" si="239"/>
        <v>27</v>
      </c>
      <c r="Q97" s="21">
        <v>0</v>
      </c>
      <c r="R97" s="21">
        <v>0</v>
      </c>
      <c r="S97" s="21">
        <v>0</v>
      </c>
      <c r="T97" s="21">
        <f t="shared" si="240"/>
        <v>0</v>
      </c>
      <c r="U97" s="21">
        <v>0</v>
      </c>
      <c r="V97" s="21">
        <v>0</v>
      </c>
      <c r="W97" s="21">
        <f t="shared" si="241"/>
        <v>0</v>
      </c>
      <c r="X97" s="21">
        <f t="shared" si="242"/>
        <v>35</v>
      </c>
      <c r="Y97" s="21">
        <f t="shared" si="243"/>
        <v>4</v>
      </c>
      <c r="Z97" s="21">
        <f t="shared" si="244"/>
        <v>0</v>
      </c>
      <c r="AA97" s="21">
        <f t="shared" si="245"/>
        <v>4</v>
      </c>
      <c r="AB97" s="21">
        <f t="shared" si="246"/>
        <v>26</v>
      </c>
      <c r="AC97" s="21">
        <f t="shared" si="246"/>
        <v>1</v>
      </c>
      <c r="AD97" s="21">
        <f t="shared" si="247"/>
        <v>27</v>
      </c>
      <c r="AE97" s="21">
        <f t="shared" si="196"/>
        <v>26</v>
      </c>
      <c r="AF97" s="21">
        <f t="shared" si="197"/>
        <v>1</v>
      </c>
      <c r="AG97" s="21">
        <f t="shared" si="248"/>
        <v>27</v>
      </c>
      <c r="AH97" s="81">
        <v>2</v>
      </c>
      <c r="AI97" s="21" t="str">
        <f t="shared" si="249"/>
        <v>0</v>
      </c>
      <c r="AJ97" s="21" t="str">
        <f t="shared" si="250"/>
        <v>0</v>
      </c>
      <c r="AK97" s="21">
        <f t="shared" si="251"/>
        <v>0</v>
      </c>
      <c r="AL97" s="21">
        <f t="shared" si="252"/>
        <v>26</v>
      </c>
      <c r="AM97" s="21">
        <f t="shared" si="253"/>
        <v>1</v>
      </c>
      <c r="AN97" s="21">
        <f t="shared" si="254"/>
        <v>27</v>
      </c>
    </row>
    <row r="98" spans="1:40" s="53" customFormat="1" ht="24.95" customHeight="1" x14ac:dyDescent="0.2">
      <c r="A98" s="51"/>
      <c r="B98" s="28" t="s">
        <v>127</v>
      </c>
      <c r="C98" s="21">
        <v>20</v>
      </c>
      <c r="D98" s="21">
        <v>0</v>
      </c>
      <c r="E98" s="21">
        <v>1</v>
      </c>
      <c r="F98" s="21">
        <f t="shared" si="236"/>
        <v>1</v>
      </c>
      <c r="G98" s="21">
        <v>0</v>
      </c>
      <c r="H98" s="21">
        <v>1</v>
      </c>
      <c r="I98" s="21">
        <f t="shared" si="237"/>
        <v>1</v>
      </c>
      <c r="J98" s="21">
        <v>15</v>
      </c>
      <c r="K98" s="21">
        <v>8</v>
      </c>
      <c r="L98" s="21">
        <v>0</v>
      </c>
      <c r="M98" s="21">
        <f t="shared" si="238"/>
        <v>8</v>
      </c>
      <c r="N98" s="21">
        <v>15</v>
      </c>
      <c r="O98" s="21">
        <v>3</v>
      </c>
      <c r="P98" s="21">
        <f t="shared" si="239"/>
        <v>18</v>
      </c>
      <c r="Q98" s="21">
        <v>0</v>
      </c>
      <c r="R98" s="21">
        <v>0</v>
      </c>
      <c r="S98" s="21">
        <v>0</v>
      </c>
      <c r="T98" s="21">
        <f t="shared" si="240"/>
        <v>0</v>
      </c>
      <c r="U98" s="21">
        <v>0</v>
      </c>
      <c r="V98" s="21">
        <v>0</v>
      </c>
      <c r="W98" s="21">
        <f t="shared" si="241"/>
        <v>0</v>
      </c>
      <c r="X98" s="21">
        <f t="shared" si="242"/>
        <v>35</v>
      </c>
      <c r="Y98" s="21">
        <f t="shared" si="243"/>
        <v>9</v>
      </c>
      <c r="Z98" s="21">
        <f t="shared" si="244"/>
        <v>1</v>
      </c>
      <c r="AA98" s="21">
        <f t="shared" si="245"/>
        <v>9</v>
      </c>
      <c r="AB98" s="21">
        <f t="shared" si="246"/>
        <v>15</v>
      </c>
      <c r="AC98" s="21">
        <f t="shared" si="246"/>
        <v>4</v>
      </c>
      <c r="AD98" s="21">
        <f t="shared" si="247"/>
        <v>19</v>
      </c>
      <c r="AE98" s="21">
        <f t="shared" si="196"/>
        <v>15</v>
      </c>
      <c r="AF98" s="21">
        <f t="shared" si="197"/>
        <v>4</v>
      </c>
      <c r="AG98" s="21">
        <f t="shared" si="248"/>
        <v>19</v>
      </c>
      <c r="AH98" s="81">
        <v>2</v>
      </c>
      <c r="AI98" s="21" t="str">
        <f t="shared" si="249"/>
        <v>0</v>
      </c>
      <c r="AJ98" s="21" t="str">
        <f t="shared" si="250"/>
        <v>0</v>
      </c>
      <c r="AK98" s="21">
        <f t="shared" si="251"/>
        <v>0</v>
      </c>
      <c r="AL98" s="21">
        <f t="shared" si="252"/>
        <v>15</v>
      </c>
      <c r="AM98" s="21">
        <f t="shared" si="253"/>
        <v>4</v>
      </c>
      <c r="AN98" s="21">
        <f t="shared" si="254"/>
        <v>19</v>
      </c>
    </row>
    <row r="99" spans="1:40" s="53" customFormat="1" ht="24.95" customHeight="1" x14ac:dyDescent="0.2">
      <c r="A99" s="51"/>
      <c r="B99" s="28" t="s">
        <v>76</v>
      </c>
      <c r="C99" s="21">
        <v>20</v>
      </c>
      <c r="D99" s="21">
        <v>67</v>
      </c>
      <c r="E99" s="21">
        <v>5</v>
      </c>
      <c r="F99" s="21">
        <f t="shared" si="236"/>
        <v>72</v>
      </c>
      <c r="G99" s="21">
        <v>17</v>
      </c>
      <c r="H99" s="21">
        <v>2</v>
      </c>
      <c r="I99" s="21">
        <f t="shared" si="237"/>
        <v>19</v>
      </c>
      <c r="J99" s="21">
        <v>50</v>
      </c>
      <c r="K99" s="21">
        <v>464</v>
      </c>
      <c r="L99" s="21">
        <v>12</v>
      </c>
      <c r="M99" s="21">
        <f t="shared" si="238"/>
        <v>476</v>
      </c>
      <c r="N99" s="21">
        <v>48</v>
      </c>
      <c r="O99" s="21">
        <v>0</v>
      </c>
      <c r="P99" s="21">
        <f t="shared" si="239"/>
        <v>48</v>
      </c>
      <c r="Q99" s="21">
        <v>0</v>
      </c>
      <c r="R99" s="21">
        <v>0</v>
      </c>
      <c r="S99" s="21">
        <v>0</v>
      </c>
      <c r="T99" s="21">
        <f t="shared" si="240"/>
        <v>0</v>
      </c>
      <c r="U99" s="21">
        <v>0</v>
      </c>
      <c r="V99" s="21">
        <v>0</v>
      </c>
      <c r="W99" s="21">
        <f t="shared" si="241"/>
        <v>0</v>
      </c>
      <c r="X99" s="21">
        <f t="shared" si="242"/>
        <v>70</v>
      </c>
      <c r="Y99" s="21">
        <f t="shared" si="243"/>
        <v>536</v>
      </c>
      <c r="Z99" s="21">
        <f t="shared" si="244"/>
        <v>17</v>
      </c>
      <c r="AA99" s="21">
        <f t="shared" si="245"/>
        <v>548</v>
      </c>
      <c r="AB99" s="21">
        <f t="shared" si="246"/>
        <v>65</v>
      </c>
      <c r="AC99" s="21">
        <f t="shared" si="246"/>
        <v>2</v>
      </c>
      <c r="AD99" s="21">
        <f t="shared" si="247"/>
        <v>67</v>
      </c>
      <c r="AE99" s="21">
        <f t="shared" si="196"/>
        <v>65</v>
      </c>
      <c r="AF99" s="21">
        <f t="shared" si="197"/>
        <v>2</v>
      </c>
      <c r="AG99" s="21">
        <f t="shared" si="248"/>
        <v>67</v>
      </c>
      <c r="AH99" s="81">
        <v>2</v>
      </c>
      <c r="AI99" s="21" t="str">
        <f t="shared" si="249"/>
        <v>0</v>
      </c>
      <c r="AJ99" s="21" t="str">
        <f t="shared" si="250"/>
        <v>0</v>
      </c>
      <c r="AK99" s="21">
        <f t="shared" si="251"/>
        <v>0</v>
      </c>
      <c r="AL99" s="21">
        <f t="shared" si="252"/>
        <v>65</v>
      </c>
      <c r="AM99" s="21">
        <f t="shared" si="253"/>
        <v>2</v>
      </c>
      <c r="AN99" s="21">
        <f t="shared" si="254"/>
        <v>67</v>
      </c>
    </row>
    <row r="100" spans="1:40" s="53" customFormat="1" ht="24.95" customHeight="1" x14ac:dyDescent="0.2">
      <c r="A100" s="51"/>
      <c r="B100" s="28" t="s">
        <v>15</v>
      </c>
      <c r="C100" s="21">
        <v>20</v>
      </c>
      <c r="D100" s="21">
        <v>36</v>
      </c>
      <c r="E100" s="21">
        <v>8</v>
      </c>
      <c r="F100" s="21">
        <f t="shared" si="236"/>
        <v>44</v>
      </c>
      <c r="G100" s="21">
        <v>16</v>
      </c>
      <c r="H100" s="21">
        <v>6</v>
      </c>
      <c r="I100" s="21">
        <f t="shared" si="237"/>
        <v>22</v>
      </c>
      <c r="J100" s="21">
        <v>50</v>
      </c>
      <c r="K100" s="21">
        <v>193</v>
      </c>
      <c r="L100" s="21">
        <v>46</v>
      </c>
      <c r="M100" s="21">
        <f t="shared" si="238"/>
        <v>239</v>
      </c>
      <c r="N100" s="21">
        <v>45</v>
      </c>
      <c r="O100" s="21">
        <v>11</v>
      </c>
      <c r="P100" s="21">
        <f t="shared" si="239"/>
        <v>56</v>
      </c>
      <c r="Q100" s="21">
        <v>0</v>
      </c>
      <c r="R100" s="21">
        <v>0</v>
      </c>
      <c r="S100" s="21">
        <v>0</v>
      </c>
      <c r="T100" s="21">
        <f t="shared" si="240"/>
        <v>0</v>
      </c>
      <c r="U100" s="21">
        <v>0</v>
      </c>
      <c r="V100" s="21">
        <v>0</v>
      </c>
      <c r="W100" s="21">
        <f t="shared" si="241"/>
        <v>0</v>
      </c>
      <c r="X100" s="21">
        <f t="shared" si="242"/>
        <v>70</v>
      </c>
      <c r="Y100" s="21">
        <f t="shared" si="243"/>
        <v>237</v>
      </c>
      <c r="Z100" s="21">
        <f t="shared" si="244"/>
        <v>54</v>
      </c>
      <c r="AA100" s="21">
        <f t="shared" si="245"/>
        <v>283</v>
      </c>
      <c r="AB100" s="21">
        <f t="shared" si="246"/>
        <v>61</v>
      </c>
      <c r="AC100" s="21">
        <f t="shared" si="246"/>
        <v>17</v>
      </c>
      <c r="AD100" s="21">
        <f t="shared" si="247"/>
        <v>78</v>
      </c>
      <c r="AE100" s="21">
        <f t="shared" si="196"/>
        <v>61</v>
      </c>
      <c r="AF100" s="21">
        <f t="shared" si="197"/>
        <v>17</v>
      </c>
      <c r="AG100" s="21">
        <f t="shared" si="248"/>
        <v>78</v>
      </c>
      <c r="AH100" s="81">
        <v>2</v>
      </c>
      <c r="AI100" s="21" t="str">
        <f t="shared" si="249"/>
        <v>0</v>
      </c>
      <c r="AJ100" s="21" t="str">
        <f t="shared" si="250"/>
        <v>0</v>
      </c>
      <c r="AK100" s="21">
        <f t="shared" si="251"/>
        <v>0</v>
      </c>
      <c r="AL100" s="21">
        <f t="shared" si="252"/>
        <v>61</v>
      </c>
      <c r="AM100" s="21">
        <f t="shared" si="253"/>
        <v>17</v>
      </c>
      <c r="AN100" s="21">
        <f t="shared" si="254"/>
        <v>78</v>
      </c>
    </row>
    <row r="101" spans="1:40" s="53" customFormat="1" ht="24.95" customHeight="1" x14ac:dyDescent="0.2">
      <c r="A101" s="51"/>
      <c r="B101" s="52" t="s">
        <v>107</v>
      </c>
      <c r="C101" s="21">
        <v>10</v>
      </c>
      <c r="D101" s="21">
        <v>11</v>
      </c>
      <c r="E101" s="21">
        <v>0</v>
      </c>
      <c r="F101" s="21">
        <f t="shared" si="236"/>
        <v>11</v>
      </c>
      <c r="G101" s="21">
        <v>11</v>
      </c>
      <c r="H101" s="21">
        <v>0</v>
      </c>
      <c r="I101" s="21">
        <f t="shared" si="237"/>
        <v>11</v>
      </c>
      <c r="J101" s="21">
        <v>25</v>
      </c>
      <c r="K101" s="21">
        <v>104</v>
      </c>
      <c r="L101" s="21">
        <v>12</v>
      </c>
      <c r="M101" s="21">
        <f t="shared" si="238"/>
        <v>116</v>
      </c>
      <c r="N101" s="21">
        <v>17</v>
      </c>
      <c r="O101" s="21">
        <v>1</v>
      </c>
      <c r="P101" s="21">
        <f t="shared" si="239"/>
        <v>18</v>
      </c>
      <c r="Q101" s="21">
        <v>0</v>
      </c>
      <c r="R101" s="21">
        <v>0</v>
      </c>
      <c r="S101" s="21">
        <v>0</v>
      </c>
      <c r="T101" s="21">
        <f t="shared" si="240"/>
        <v>0</v>
      </c>
      <c r="U101" s="21">
        <v>0</v>
      </c>
      <c r="V101" s="21">
        <v>0</v>
      </c>
      <c r="W101" s="21">
        <f t="shared" si="241"/>
        <v>0</v>
      </c>
      <c r="X101" s="21">
        <f t="shared" si="242"/>
        <v>35</v>
      </c>
      <c r="Y101" s="21">
        <f t="shared" si="243"/>
        <v>115</v>
      </c>
      <c r="Z101" s="21">
        <f t="shared" si="244"/>
        <v>12</v>
      </c>
      <c r="AA101" s="21">
        <f t="shared" si="245"/>
        <v>127</v>
      </c>
      <c r="AB101" s="21">
        <f t="shared" si="246"/>
        <v>28</v>
      </c>
      <c r="AC101" s="21">
        <f t="shared" si="246"/>
        <v>1</v>
      </c>
      <c r="AD101" s="21">
        <f t="shared" si="247"/>
        <v>29</v>
      </c>
      <c r="AE101" s="21">
        <f t="shared" si="196"/>
        <v>28</v>
      </c>
      <c r="AF101" s="21">
        <f t="shared" si="197"/>
        <v>1</v>
      </c>
      <c r="AG101" s="21">
        <f t="shared" si="248"/>
        <v>29</v>
      </c>
      <c r="AH101" s="81">
        <v>2</v>
      </c>
      <c r="AI101" s="21" t="str">
        <f t="shared" si="249"/>
        <v>0</v>
      </c>
      <c r="AJ101" s="21" t="str">
        <f t="shared" si="250"/>
        <v>0</v>
      </c>
      <c r="AK101" s="21">
        <f t="shared" si="251"/>
        <v>0</v>
      </c>
      <c r="AL101" s="21">
        <f t="shared" si="252"/>
        <v>28</v>
      </c>
      <c r="AM101" s="21">
        <f t="shared" si="253"/>
        <v>1</v>
      </c>
      <c r="AN101" s="21">
        <f t="shared" si="254"/>
        <v>29</v>
      </c>
    </row>
    <row r="102" spans="1:40" s="22" customFormat="1" ht="24.95" customHeight="1" x14ac:dyDescent="0.2">
      <c r="A102" s="51"/>
      <c r="B102" s="52" t="s">
        <v>137</v>
      </c>
      <c r="C102" s="21">
        <v>10</v>
      </c>
      <c r="D102" s="21">
        <v>5</v>
      </c>
      <c r="E102" s="21">
        <v>4</v>
      </c>
      <c r="F102" s="21">
        <f t="shared" si="236"/>
        <v>9</v>
      </c>
      <c r="G102" s="21">
        <v>5</v>
      </c>
      <c r="H102" s="21">
        <v>4</v>
      </c>
      <c r="I102" s="21">
        <f t="shared" si="237"/>
        <v>9</v>
      </c>
      <c r="J102" s="21">
        <v>25</v>
      </c>
      <c r="K102" s="21">
        <v>111</v>
      </c>
      <c r="L102" s="21">
        <v>16</v>
      </c>
      <c r="M102" s="21">
        <f t="shared" si="238"/>
        <v>127</v>
      </c>
      <c r="N102" s="21">
        <v>16</v>
      </c>
      <c r="O102" s="21">
        <v>4</v>
      </c>
      <c r="P102" s="21">
        <f t="shared" si="239"/>
        <v>20</v>
      </c>
      <c r="Q102" s="21">
        <v>0</v>
      </c>
      <c r="R102" s="21">
        <v>0</v>
      </c>
      <c r="S102" s="21">
        <v>0</v>
      </c>
      <c r="T102" s="21">
        <f t="shared" si="240"/>
        <v>0</v>
      </c>
      <c r="U102" s="21">
        <v>0</v>
      </c>
      <c r="V102" s="21">
        <v>0</v>
      </c>
      <c r="W102" s="21">
        <f t="shared" si="241"/>
        <v>0</v>
      </c>
      <c r="X102" s="21">
        <f t="shared" si="242"/>
        <v>35</v>
      </c>
      <c r="Y102" s="21">
        <f t="shared" si="243"/>
        <v>120</v>
      </c>
      <c r="Z102" s="21">
        <f t="shared" si="244"/>
        <v>20</v>
      </c>
      <c r="AA102" s="21">
        <f t="shared" si="245"/>
        <v>136</v>
      </c>
      <c r="AB102" s="21">
        <f t="shared" si="246"/>
        <v>21</v>
      </c>
      <c r="AC102" s="21">
        <f t="shared" si="246"/>
        <v>8</v>
      </c>
      <c r="AD102" s="21">
        <f t="shared" si="247"/>
        <v>29</v>
      </c>
      <c r="AE102" s="21">
        <f t="shared" si="196"/>
        <v>21</v>
      </c>
      <c r="AF102" s="21">
        <f t="shared" si="197"/>
        <v>8</v>
      </c>
      <c r="AG102" s="21">
        <f t="shared" si="248"/>
        <v>29</v>
      </c>
      <c r="AH102" s="81">
        <v>2</v>
      </c>
      <c r="AI102" s="21" t="str">
        <f t="shared" si="249"/>
        <v>0</v>
      </c>
      <c r="AJ102" s="21" t="str">
        <f t="shared" si="250"/>
        <v>0</v>
      </c>
      <c r="AK102" s="21">
        <f t="shared" si="251"/>
        <v>0</v>
      </c>
      <c r="AL102" s="21">
        <f t="shared" si="252"/>
        <v>21</v>
      </c>
      <c r="AM102" s="21">
        <f t="shared" si="253"/>
        <v>8</v>
      </c>
      <c r="AN102" s="21">
        <f t="shared" si="254"/>
        <v>29</v>
      </c>
    </row>
    <row r="103" spans="1:40" s="53" customFormat="1" ht="24.95" customHeight="1" x14ac:dyDescent="0.2">
      <c r="A103" s="51"/>
      <c r="B103" s="28" t="s">
        <v>148</v>
      </c>
      <c r="C103" s="21">
        <v>10</v>
      </c>
      <c r="D103" s="21">
        <v>10</v>
      </c>
      <c r="E103" s="21">
        <v>0</v>
      </c>
      <c r="F103" s="21">
        <f t="shared" si="236"/>
        <v>10</v>
      </c>
      <c r="G103" s="21">
        <v>9</v>
      </c>
      <c r="H103" s="21">
        <v>0</v>
      </c>
      <c r="I103" s="21">
        <f t="shared" si="237"/>
        <v>9</v>
      </c>
      <c r="J103" s="21">
        <v>25</v>
      </c>
      <c r="K103" s="21">
        <v>133</v>
      </c>
      <c r="L103" s="21">
        <v>12</v>
      </c>
      <c r="M103" s="21">
        <f t="shared" si="238"/>
        <v>145</v>
      </c>
      <c r="N103" s="21">
        <v>33</v>
      </c>
      <c r="O103" s="21">
        <v>1</v>
      </c>
      <c r="P103" s="21">
        <f t="shared" si="239"/>
        <v>34</v>
      </c>
      <c r="Q103" s="21">
        <v>0</v>
      </c>
      <c r="R103" s="21">
        <v>0</v>
      </c>
      <c r="S103" s="21">
        <v>0</v>
      </c>
      <c r="T103" s="21">
        <f t="shared" si="240"/>
        <v>0</v>
      </c>
      <c r="U103" s="21">
        <v>0</v>
      </c>
      <c r="V103" s="21">
        <v>0</v>
      </c>
      <c r="W103" s="21">
        <f t="shared" si="241"/>
        <v>0</v>
      </c>
      <c r="X103" s="21">
        <f t="shared" si="242"/>
        <v>35</v>
      </c>
      <c r="Y103" s="21">
        <f t="shared" si="243"/>
        <v>143</v>
      </c>
      <c r="Z103" s="21">
        <f t="shared" si="244"/>
        <v>12</v>
      </c>
      <c r="AA103" s="21">
        <f t="shared" si="245"/>
        <v>155</v>
      </c>
      <c r="AB103" s="21">
        <f t="shared" si="246"/>
        <v>42</v>
      </c>
      <c r="AC103" s="21">
        <f t="shared" si="246"/>
        <v>1</v>
      </c>
      <c r="AD103" s="21">
        <f t="shared" si="247"/>
        <v>43</v>
      </c>
      <c r="AE103" s="21">
        <f t="shared" si="196"/>
        <v>42</v>
      </c>
      <c r="AF103" s="21">
        <f t="shared" si="197"/>
        <v>1</v>
      </c>
      <c r="AG103" s="21">
        <f t="shared" si="248"/>
        <v>43</v>
      </c>
      <c r="AH103" s="81">
        <v>2</v>
      </c>
      <c r="AI103" s="21" t="str">
        <f t="shared" si="249"/>
        <v>0</v>
      </c>
      <c r="AJ103" s="21" t="str">
        <f t="shared" si="250"/>
        <v>0</v>
      </c>
      <c r="AK103" s="21">
        <f t="shared" si="251"/>
        <v>0</v>
      </c>
      <c r="AL103" s="21">
        <f t="shared" si="252"/>
        <v>42</v>
      </c>
      <c r="AM103" s="21">
        <f t="shared" si="253"/>
        <v>1</v>
      </c>
      <c r="AN103" s="21">
        <f t="shared" si="254"/>
        <v>43</v>
      </c>
    </row>
    <row r="104" spans="1:40" s="53" customFormat="1" ht="24.95" customHeight="1" x14ac:dyDescent="0.2">
      <c r="A104" s="51"/>
      <c r="B104" s="52" t="s">
        <v>134</v>
      </c>
      <c r="C104" s="21">
        <v>10</v>
      </c>
      <c r="D104" s="21">
        <v>10</v>
      </c>
      <c r="E104" s="21">
        <v>0</v>
      </c>
      <c r="F104" s="21">
        <f t="shared" si="236"/>
        <v>10</v>
      </c>
      <c r="G104" s="21">
        <v>5</v>
      </c>
      <c r="H104" s="21">
        <v>0</v>
      </c>
      <c r="I104" s="21">
        <f t="shared" si="237"/>
        <v>5</v>
      </c>
      <c r="J104" s="21">
        <v>25</v>
      </c>
      <c r="K104" s="21">
        <v>115</v>
      </c>
      <c r="L104" s="21">
        <v>8</v>
      </c>
      <c r="M104" s="21">
        <f t="shared" si="238"/>
        <v>123</v>
      </c>
      <c r="N104" s="21">
        <v>24</v>
      </c>
      <c r="O104" s="21">
        <v>1</v>
      </c>
      <c r="P104" s="21">
        <f t="shared" si="239"/>
        <v>25</v>
      </c>
      <c r="Q104" s="21">
        <v>0</v>
      </c>
      <c r="R104" s="21">
        <v>0</v>
      </c>
      <c r="S104" s="21">
        <v>0</v>
      </c>
      <c r="T104" s="21">
        <f t="shared" si="240"/>
        <v>0</v>
      </c>
      <c r="U104" s="21">
        <v>0</v>
      </c>
      <c r="V104" s="21">
        <v>0</v>
      </c>
      <c r="W104" s="21">
        <f t="shared" si="241"/>
        <v>0</v>
      </c>
      <c r="X104" s="21">
        <f t="shared" si="242"/>
        <v>35</v>
      </c>
      <c r="Y104" s="21">
        <f t="shared" si="243"/>
        <v>125</v>
      </c>
      <c r="Z104" s="21">
        <f t="shared" si="244"/>
        <v>8</v>
      </c>
      <c r="AA104" s="21">
        <f t="shared" si="245"/>
        <v>133</v>
      </c>
      <c r="AB104" s="21">
        <f t="shared" si="246"/>
        <v>29</v>
      </c>
      <c r="AC104" s="21">
        <f t="shared" si="246"/>
        <v>1</v>
      </c>
      <c r="AD104" s="21">
        <f t="shared" si="247"/>
        <v>30</v>
      </c>
      <c r="AE104" s="21">
        <f t="shared" si="196"/>
        <v>29</v>
      </c>
      <c r="AF104" s="21">
        <f t="shared" si="197"/>
        <v>1</v>
      </c>
      <c r="AG104" s="21">
        <f t="shared" si="248"/>
        <v>30</v>
      </c>
      <c r="AH104" s="81">
        <v>2</v>
      </c>
      <c r="AI104" s="21" t="str">
        <f t="shared" si="249"/>
        <v>0</v>
      </c>
      <c r="AJ104" s="21" t="str">
        <f t="shared" si="250"/>
        <v>0</v>
      </c>
      <c r="AK104" s="21">
        <f t="shared" si="251"/>
        <v>0</v>
      </c>
      <c r="AL104" s="21">
        <f t="shared" si="252"/>
        <v>29</v>
      </c>
      <c r="AM104" s="21">
        <f t="shared" si="253"/>
        <v>1</v>
      </c>
      <c r="AN104" s="21">
        <f t="shared" si="254"/>
        <v>30</v>
      </c>
    </row>
    <row r="105" spans="1:40" s="13" customFormat="1" ht="24.95" customHeight="1" x14ac:dyDescent="0.45">
      <c r="A105" s="2"/>
      <c r="B105" s="11" t="s">
        <v>63</v>
      </c>
      <c r="C105" s="24">
        <f>SUM(C94:C104)</f>
        <v>150</v>
      </c>
      <c r="D105" s="24">
        <f t="shared" ref="D105:Q105" si="273">SUM(D94:D104)</f>
        <v>179</v>
      </c>
      <c r="E105" s="24">
        <f t="shared" si="273"/>
        <v>21</v>
      </c>
      <c r="F105" s="24">
        <f t="shared" si="273"/>
        <v>200</v>
      </c>
      <c r="G105" s="24">
        <f t="shared" si="273"/>
        <v>81</v>
      </c>
      <c r="H105" s="24">
        <f t="shared" si="273"/>
        <v>15</v>
      </c>
      <c r="I105" s="24">
        <f t="shared" si="273"/>
        <v>96</v>
      </c>
      <c r="J105" s="24">
        <f t="shared" si="273"/>
        <v>290</v>
      </c>
      <c r="K105" s="24">
        <f t="shared" si="273"/>
        <v>1428</v>
      </c>
      <c r="L105" s="24">
        <f t="shared" si="273"/>
        <v>131</v>
      </c>
      <c r="M105" s="24">
        <f t="shared" si="273"/>
        <v>1559</v>
      </c>
      <c r="N105" s="24">
        <f t="shared" si="273"/>
        <v>310</v>
      </c>
      <c r="O105" s="24">
        <f t="shared" si="273"/>
        <v>27</v>
      </c>
      <c r="P105" s="24">
        <f t="shared" si="273"/>
        <v>337</v>
      </c>
      <c r="Q105" s="24">
        <f t="shared" si="273"/>
        <v>0</v>
      </c>
      <c r="R105" s="24">
        <f>SUM(R94:R104)</f>
        <v>0</v>
      </c>
      <c r="S105" s="24">
        <f t="shared" ref="S105:AN105" si="274">SUM(S94:S104)</f>
        <v>0</v>
      </c>
      <c r="T105" s="24">
        <f t="shared" si="274"/>
        <v>0</v>
      </c>
      <c r="U105" s="24">
        <f t="shared" si="274"/>
        <v>0</v>
      </c>
      <c r="V105" s="24">
        <f t="shared" si="274"/>
        <v>0</v>
      </c>
      <c r="W105" s="24">
        <f t="shared" si="274"/>
        <v>0</v>
      </c>
      <c r="X105" s="24">
        <f t="shared" si="274"/>
        <v>440</v>
      </c>
      <c r="Y105" s="24">
        <f t="shared" si="274"/>
        <v>1628</v>
      </c>
      <c r="Z105" s="24">
        <f t="shared" si="274"/>
        <v>152</v>
      </c>
      <c r="AA105" s="24">
        <f t="shared" si="274"/>
        <v>1759</v>
      </c>
      <c r="AB105" s="24">
        <f t="shared" si="274"/>
        <v>391</v>
      </c>
      <c r="AC105" s="24">
        <f t="shared" si="274"/>
        <v>42</v>
      </c>
      <c r="AD105" s="24">
        <f t="shared" si="274"/>
        <v>433</v>
      </c>
      <c r="AE105" s="24">
        <f t="shared" si="274"/>
        <v>391</v>
      </c>
      <c r="AF105" s="24">
        <f t="shared" si="274"/>
        <v>42</v>
      </c>
      <c r="AG105" s="24">
        <f t="shared" si="274"/>
        <v>433</v>
      </c>
      <c r="AH105" s="24">
        <f t="shared" si="274"/>
        <v>22</v>
      </c>
      <c r="AI105" s="24">
        <f t="shared" si="274"/>
        <v>0</v>
      </c>
      <c r="AJ105" s="24">
        <f t="shared" si="274"/>
        <v>0</v>
      </c>
      <c r="AK105" s="24">
        <f t="shared" si="274"/>
        <v>0</v>
      </c>
      <c r="AL105" s="24">
        <f t="shared" si="274"/>
        <v>391</v>
      </c>
      <c r="AM105" s="24">
        <f t="shared" si="274"/>
        <v>42</v>
      </c>
      <c r="AN105" s="25">
        <f t="shared" si="274"/>
        <v>433</v>
      </c>
    </row>
    <row r="106" spans="1:40" s="13" customFormat="1" ht="24.95" customHeight="1" x14ac:dyDescent="0.45">
      <c r="A106" s="2"/>
      <c r="B106" s="11" t="s">
        <v>65</v>
      </c>
      <c r="C106" s="24">
        <f>C92+C105</f>
        <v>440</v>
      </c>
      <c r="D106" s="24">
        <f t="shared" ref="D106:Q106" si="275">D92+D105</f>
        <v>580</v>
      </c>
      <c r="E106" s="24">
        <f t="shared" si="275"/>
        <v>387</v>
      </c>
      <c r="F106" s="24">
        <f t="shared" si="275"/>
        <v>967</v>
      </c>
      <c r="G106" s="24">
        <f t="shared" si="275"/>
        <v>151</v>
      </c>
      <c r="H106" s="24">
        <f t="shared" si="275"/>
        <v>77</v>
      </c>
      <c r="I106" s="24">
        <f t="shared" si="275"/>
        <v>228</v>
      </c>
      <c r="J106" s="24">
        <f t="shared" si="275"/>
        <v>695</v>
      </c>
      <c r="K106" s="24">
        <f t="shared" si="275"/>
        <v>3154</v>
      </c>
      <c r="L106" s="24">
        <f t="shared" si="275"/>
        <v>740</v>
      </c>
      <c r="M106" s="24">
        <f t="shared" si="275"/>
        <v>3894</v>
      </c>
      <c r="N106" s="24">
        <f t="shared" si="275"/>
        <v>723</v>
      </c>
      <c r="O106" s="24">
        <f t="shared" si="275"/>
        <v>163</v>
      </c>
      <c r="P106" s="24">
        <f t="shared" si="275"/>
        <v>886</v>
      </c>
      <c r="Q106" s="24">
        <f t="shared" si="275"/>
        <v>350</v>
      </c>
      <c r="R106" s="24">
        <f>R92+R105</f>
        <v>281</v>
      </c>
      <c r="S106" s="24">
        <f t="shared" ref="S106" si="276">S92+S105</f>
        <v>124</v>
      </c>
      <c r="T106" s="24">
        <f t="shared" ref="T106" si="277">T92+T105</f>
        <v>405</v>
      </c>
      <c r="U106" s="24">
        <f t="shared" ref="U106" si="278">U92+U105</f>
        <v>202</v>
      </c>
      <c r="V106" s="24">
        <f t="shared" ref="V106" si="279">V92+V105</f>
        <v>93</v>
      </c>
      <c r="W106" s="24">
        <f t="shared" ref="W106" si="280">W92+W105</f>
        <v>295</v>
      </c>
      <c r="X106" s="24">
        <f t="shared" ref="X106:AN106" si="281">X92+X105</f>
        <v>1485</v>
      </c>
      <c r="Y106" s="24">
        <f t="shared" si="281"/>
        <v>4402</v>
      </c>
      <c r="Z106" s="24">
        <f t="shared" si="281"/>
        <v>1251</v>
      </c>
      <c r="AA106" s="24">
        <f t="shared" si="281"/>
        <v>5266</v>
      </c>
      <c r="AB106" s="24">
        <f t="shared" si="281"/>
        <v>1076</v>
      </c>
      <c r="AC106" s="24">
        <f t="shared" si="281"/>
        <v>333</v>
      </c>
      <c r="AD106" s="24">
        <f t="shared" si="281"/>
        <v>1409</v>
      </c>
      <c r="AE106" s="24">
        <f t="shared" si="281"/>
        <v>1076</v>
      </c>
      <c r="AF106" s="24">
        <f t="shared" si="281"/>
        <v>333</v>
      </c>
      <c r="AG106" s="24">
        <f t="shared" si="281"/>
        <v>1409</v>
      </c>
      <c r="AH106" s="24">
        <f t="shared" si="281"/>
        <v>22</v>
      </c>
      <c r="AI106" s="24">
        <f t="shared" si="281"/>
        <v>0</v>
      </c>
      <c r="AJ106" s="24">
        <f t="shared" si="281"/>
        <v>0</v>
      </c>
      <c r="AK106" s="24">
        <f t="shared" si="281"/>
        <v>0</v>
      </c>
      <c r="AL106" s="24">
        <f t="shared" si="281"/>
        <v>1076</v>
      </c>
      <c r="AM106" s="24">
        <f t="shared" si="281"/>
        <v>333</v>
      </c>
      <c r="AN106" s="25">
        <f t="shared" si="281"/>
        <v>1409</v>
      </c>
    </row>
    <row r="107" spans="1:40" ht="24.95" customHeight="1" x14ac:dyDescent="0.45">
      <c r="A107" s="50"/>
      <c r="B107" s="3" t="s">
        <v>99</v>
      </c>
      <c r="C107" s="29"/>
      <c r="D107" s="30"/>
      <c r="E107" s="30"/>
      <c r="F107" s="32"/>
      <c r="G107" s="30"/>
      <c r="H107" s="30"/>
      <c r="I107" s="32"/>
      <c r="J107" s="30"/>
      <c r="K107" s="30"/>
      <c r="L107" s="30"/>
      <c r="M107" s="32"/>
      <c r="N107" s="31"/>
      <c r="O107" s="31"/>
      <c r="P107" s="32"/>
      <c r="Q107" s="30"/>
      <c r="R107" s="30"/>
      <c r="S107" s="30"/>
      <c r="T107" s="32"/>
      <c r="U107" s="30"/>
      <c r="V107" s="30"/>
      <c r="W107" s="32"/>
      <c r="X107" s="32"/>
      <c r="Y107" s="32"/>
      <c r="Z107" s="32"/>
      <c r="AA107" s="32"/>
      <c r="AB107" s="32"/>
      <c r="AC107" s="32"/>
      <c r="AD107" s="32"/>
      <c r="AE107" s="9"/>
      <c r="AF107" s="9"/>
      <c r="AG107" s="9"/>
      <c r="AH107" s="84"/>
      <c r="AI107" s="9"/>
      <c r="AJ107" s="9"/>
      <c r="AK107" s="9"/>
      <c r="AL107" s="9"/>
      <c r="AM107" s="9"/>
      <c r="AN107" s="10"/>
    </row>
    <row r="108" spans="1:40" ht="24.95" customHeight="1" x14ac:dyDescent="0.45">
      <c r="A108" s="2"/>
      <c r="B108" s="6" t="s">
        <v>18</v>
      </c>
      <c r="C108" s="21">
        <v>0</v>
      </c>
      <c r="D108" s="21">
        <v>0</v>
      </c>
      <c r="E108" s="21">
        <v>0</v>
      </c>
      <c r="F108" s="21">
        <f t="shared" ref="F108:F113" si="282">D108+E108</f>
        <v>0</v>
      </c>
      <c r="G108" s="21">
        <v>0</v>
      </c>
      <c r="H108" s="21">
        <v>0</v>
      </c>
      <c r="I108" s="21">
        <f t="shared" ref="I108:I113" si="283">G108+H108</f>
        <v>0</v>
      </c>
      <c r="J108" s="21">
        <v>35</v>
      </c>
      <c r="K108" s="21">
        <v>33</v>
      </c>
      <c r="L108" s="21">
        <v>4</v>
      </c>
      <c r="M108" s="21">
        <f t="shared" ref="M108:M113" si="284">K108+L108</f>
        <v>37</v>
      </c>
      <c r="N108" s="21">
        <v>22</v>
      </c>
      <c r="O108" s="21">
        <v>0</v>
      </c>
      <c r="P108" s="21">
        <f t="shared" ref="P108:P113" si="285">N108+O108</f>
        <v>22</v>
      </c>
      <c r="Q108" s="21">
        <v>0</v>
      </c>
      <c r="R108" s="21">
        <v>0</v>
      </c>
      <c r="S108" s="21">
        <v>0</v>
      </c>
      <c r="T108" s="21">
        <f t="shared" ref="T108:T113" si="286">R108+S108</f>
        <v>0</v>
      </c>
      <c r="U108" s="21">
        <v>0</v>
      </c>
      <c r="V108" s="21">
        <v>0</v>
      </c>
      <c r="W108" s="21">
        <f t="shared" ref="W108:W113" si="287">U108+V108</f>
        <v>0</v>
      </c>
      <c r="X108" s="21">
        <f t="shared" ref="X108:X113" si="288">C108+J108+Q108</f>
        <v>35</v>
      </c>
      <c r="Y108" s="21">
        <f t="shared" ref="Y108:Y113" si="289">F108+K108+R108</f>
        <v>33</v>
      </c>
      <c r="Z108" s="21">
        <f t="shared" ref="Z108:Z113" si="290">+L108+S108+E108</f>
        <v>4</v>
      </c>
      <c r="AA108" s="21">
        <f t="shared" ref="AA108:AA113" si="291">+M108+T108+F108</f>
        <v>37</v>
      </c>
      <c r="AB108" s="21">
        <f t="shared" ref="AB108:AC113" si="292">G108+N108+U108</f>
        <v>22</v>
      </c>
      <c r="AC108" s="21">
        <f t="shared" si="292"/>
        <v>0</v>
      </c>
      <c r="AD108" s="21">
        <f t="shared" ref="AD108:AD113" si="293">AB108+AC108</f>
        <v>22</v>
      </c>
      <c r="AE108" s="7">
        <f t="shared" si="196"/>
        <v>22</v>
      </c>
      <c r="AF108" s="7">
        <f t="shared" si="197"/>
        <v>0</v>
      </c>
      <c r="AG108" s="7">
        <f t="shared" ref="AG108:AG113" si="294">AE108+AF108</f>
        <v>22</v>
      </c>
      <c r="AH108" s="79">
        <v>2</v>
      </c>
      <c r="AI108" s="7" t="str">
        <f t="shared" ref="AI108:AI113" si="295">IF(AH108=1,AE108,"0")</f>
        <v>0</v>
      </c>
      <c r="AJ108" s="7" t="str">
        <f t="shared" ref="AJ108:AJ113" si="296">IF(AH108=1,AF108,"0")</f>
        <v>0</v>
      </c>
      <c r="AK108" s="7">
        <f t="shared" ref="AK108:AK113" si="297">AI108+AJ108</f>
        <v>0</v>
      </c>
      <c r="AL108" s="7">
        <f t="shared" ref="AL108:AL113" si="298">IF(AH108=2,AE108,"0")</f>
        <v>22</v>
      </c>
      <c r="AM108" s="7">
        <f t="shared" ref="AM108:AM113" si="299">IF(AH108=2,AF108,"0")</f>
        <v>0</v>
      </c>
      <c r="AN108" s="7">
        <f t="shared" ref="AN108:AN113" si="300">AL108+AM108</f>
        <v>22</v>
      </c>
    </row>
    <row r="109" spans="1:40" ht="24.95" customHeight="1" x14ac:dyDescent="0.45">
      <c r="A109" s="50"/>
      <c r="B109" s="6" t="s">
        <v>144</v>
      </c>
      <c r="C109" s="21">
        <v>0</v>
      </c>
      <c r="D109" s="21">
        <v>0</v>
      </c>
      <c r="E109" s="21">
        <v>0</v>
      </c>
      <c r="F109" s="21">
        <f t="shared" si="282"/>
        <v>0</v>
      </c>
      <c r="G109" s="21">
        <v>0</v>
      </c>
      <c r="H109" s="21">
        <v>0</v>
      </c>
      <c r="I109" s="21">
        <f t="shared" si="283"/>
        <v>0</v>
      </c>
      <c r="J109" s="21">
        <v>35</v>
      </c>
      <c r="K109" s="21">
        <v>57</v>
      </c>
      <c r="L109" s="21">
        <v>0</v>
      </c>
      <c r="M109" s="21">
        <f t="shared" si="284"/>
        <v>57</v>
      </c>
      <c r="N109" s="21">
        <v>35</v>
      </c>
      <c r="O109" s="21">
        <v>0</v>
      </c>
      <c r="P109" s="21">
        <f t="shared" si="285"/>
        <v>35</v>
      </c>
      <c r="Q109" s="21">
        <v>0</v>
      </c>
      <c r="R109" s="21">
        <v>0</v>
      </c>
      <c r="S109" s="21">
        <v>0</v>
      </c>
      <c r="T109" s="21">
        <f t="shared" si="286"/>
        <v>0</v>
      </c>
      <c r="U109" s="21">
        <v>0</v>
      </c>
      <c r="V109" s="21">
        <v>0</v>
      </c>
      <c r="W109" s="21">
        <f t="shared" si="287"/>
        <v>0</v>
      </c>
      <c r="X109" s="21">
        <f t="shared" si="288"/>
        <v>35</v>
      </c>
      <c r="Y109" s="21">
        <f t="shared" si="289"/>
        <v>57</v>
      </c>
      <c r="Z109" s="21">
        <f t="shared" si="290"/>
        <v>0</v>
      </c>
      <c r="AA109" s="21">
        <f t="shared" si="291"/>
        <v>57</v>
      </c>
      <c r="AB109" s="21">
        <f t="shared" si="292"/>
        <v>35</v>
      </c>
      <c r="AC109" s="21">
        <f t="shared" si="292"/>
        <v>0</v>
      </c>
      <c r="AD109" s="21">
        <f t="shared" si="293"/>
        <v>35</v>
      </c>
      <c r="AE109" s="7">
        <f t="shared" si="196"/>
        <v>35</v>
      </c>
      <c r="AF109" s="7">
        <f t="shared" si="197"/>
        <v>0</v>
      </c>
      <c r="AG109" s="7">
        <f t="shared" si="294"/>
        <v>35</v>
      </c>
      <c r="AH109" s="79">
        <v>2</v>
      </c>
      <c r="AI109" s="7" t="str">
        <f t="shared" si="295"/>
        <v>0</v>
      </c>
      <c r="AJ109" s="7" t="str">
        <f t="shared" si="296"/>
        <v>0</v>
      </c>
      <c r="AK109" s="7">
        <f t="shared" si="297"/>
        <v>0</v>
      </c>
      <c r="AL109" s="7">
        <f t="shared" si="298"/>
        <v>35</v>
      </c>
      <c r="AM109" s="7">
        <f t="shared" si="299"/>
        <v>0</v>
      </c>
      <c r="AN109" s="7">
        <f t="shared" si="300"/>
        <v>35</v>
      </c>
    </row>
    <row r="110" spans="1:40" ht="24.95" customHeight="1" x14ac:dyDescent="0.45">
      <c r="A110" s="50"/>
      <c r="B110" s="6" t="s">
        <v>76</v>
      </c>
      <c r="C110" s="21">
        <v>0</v>
      </c>
      <c r="D110" s="21">
        <v>0</v>
      </c>
      <c r="E110" s="21">
        <v>0</v>
      </c>
      <c r="F110" s="21">
        <f t="shared" si="282"/>
        <v>0</v>
      </c>
      <c r="G110" s="21">
        <v>0</v>
      </c>
      <c r="H110" s="21">
        <v>0</v>
      </c>
      <c r="I110" s="21">
        <f t="shared" si="283"/>
        <v>0</v>
      </c>
      <c r="J110" s="21">
        <v>35</v>
      </c>
      <c r="K110" s="21">
        <v>108</v>
      </c>
      <c r="L110" s="21">
        <v>3</v>
      </c>
      <c r="M110" s="21">
        <f t="shared" si="284"/>
        <v>111</v>
      </c>
      <c r="N110" s="21">
        <v>39</v>
      </c>
      <c r="O110" s="21">
        <v>0</v>
      </c>
      <c r="P110" s="21">
        <f t="shared" si="285"/>
        <v>39</v>
      </c>
      <c r="Q110" s="21">
        <v>0</v>
      </c>
      <c r="R110" s="21">
        <v>0</v>
      </c>
      <c r="S110" s="21">
        <v>0</v>
      </c>
      <c r="T110" s="21">
        <f t="shared" si="286"/>
        <v>0</v>
      </c>
      <c r="U110" s="21">
        <v>0</v>
      </c>
      <c r="V110" s="21">
        <v>0</v>
      </c>
      <c r="W110" s="21">
        <f t="shared" si="287"/>
        <v>0</v>
      </c>
      <c r="X110" s="21">
        <f t="shared" si="288"/>
        <v>35</v>
      </c>
      <c r="Y110" s="21">
        <f t="shared" si="289"/>
        <v>108</v>
      </c>
      <c r="Z110" s="21">
        <f t="shared" si="290"/>
        <v>3</v>
      </c>
      <c r="AA110" s="21">
        <f t="shared" si="291"/>
        <v>111</v>
      </c>
      <c r="AB110" s="21">
        <f t="shared" si="292"/>
        <v>39</v>
      </c>
      <c r="AC110" s="21">
        <f t="shared" si="292"/>
        <v>0</v>
      </c>
      <c r="AD110" s="21">
        <f t="shared" si="293"/>
        <v>39</v>
      </c>
      <c r="AE110" s="7">
        <f t="shared" si="196"/>
        <v>39</v>
      </c>
      <c r="AF110" s="7">
        <f t="shared" si="197"/>
        <v>0</v>
      </c>
      <c r="AG110" s="7">
        <f t="shared" si="294"/>
        <v>39</v>
      </c>
      <c r="AH110" s="79">
        <v>2</v>
      </c>
      <c r="AI110" s="7" t="str">
        <f t="shared" si="295"/>
        <v>0</v>
      </c>
      <c r="AJ110" s="7" t="str">
        <f t="shared" si="296"/>
        <v>0</v>
      </c>
      <c r="AK110" s="7">
        <f t="shared" si="297"/>
        <v>0</v>
      </c>
      <c r="AL110" s="7">
        <f t="shared" si="298"/>
        <v>39</v>
      </c>
      <c r="AM110" s="7">
        <f t="shared" si="299"/>
        <v>0</v>
      </c>
      <c r="AN110" s="7">
        <f t="shared" si="300"/>
        <v>39</v>
      </c>
    </row>
    <row r="111" spans="1:40" ht="24.95" customHeight="1" x14ac:dyDescent="0.45">
      <c r="A111" s="50"/>
      <c r="B111" s="6" t="s">
        <v>15</v>
      </c>
      <c r="C111" s="21">
        <v>0</v>
      </c>
      <c r="D111" s="21">
        <v>0</v>
      </c>
      <c r="E111" s="21">
        <v>0</v>
      </c>
      <c r="F111" s="21">
        <f t="shared" si="282"/>
        <v>0</v>
      </c>
      <c r="G111" s="21">
        <v>0</v>
      </c>
      <c r="H111" s="21">
        <v>0</v>
      </c>
      <c r="I111" s="21">
        <f t="shared" si="283"/>
        <v>0</v>
      </c>
      <c r="J111" s="21">
        <v>40</v>
      </c>
      <c r="K111" s="21">
        <v>0</v>
      </c>
      <c r="L111" s="21">
        <v>0</v>
      </c>
      <c r="M111" s="21">
        <f t="shared" si="284"/>
        <v>0</v>
      </c>
      <c r="N111" s="21">
        <v>30</v>
      </c>
      <c r="O111" s="21">
        <v>5</v>
      </c>
      <c r="P111" s="21">
        <f t="shared" si="285"/>
        <v>35</v>
      </c>
      <c r="Q111" s="21">
        <v>0</v>
      </c>
      <c r="R111" s="21">
        <v>0</v>
      </c>
      <c r="S111" s="21">
        <v>0</v>
      </c>
      <c r="T111" s="21">
        <f t="shared" si="286"/>
        <v>0</v>
      </c>
      <c r="U111" s="21">
        <v>0</v>
      </c>
      <c r="V111" s="21">
        <v>0</v>
      </c>
      <c r="W111" s="21">
        <f t="shared" si="287"/>
        <v>0</v>
      </c>
      <c r="X111" s="21">
        <f t="shared" si="288"/>
        <v>40</v>
      </c>
      <c r="Y111" s="21">
        <f t="shared" si="289"/>
        <v>0</v>
      </c>
      <c r="Z111" s="21">
        <f t="shared" si="290"/>
        <v>0</v>
      </c>
      <c r="AA111" s="21">
        <f t="shared" si="291"/>
        <v>0</v>
      </c>
      <c r="AB111" s="21">
        <f t="shared" si="292"/>
        <v>30</v>
      </c>
      <c r="AC111" s="21">
        <f t="shared" si="292"/>
        <v>5</v>
      </c>
      <c r="AD111" s="21">
        <f t="shared" si="293"/>
        <v>35</v>
      </c>
      <c r="AE111" s="7">
        <f t="shared" si="196"/>
        <v>30</v>
      </c>
      <c r="AF111" s="7">
        <f t="shared" si="197"/>
        <v>5</v>
      </c>
      <c r="AG111" s="7">
        <f t="shared" si="294"/>
        <v>35</v>
      </c>
      <c r="AH111" s="79">
        <v>2</v>
      </c>
      <c r="AI111" s="7" t="str">
        <f t="shared" si="295"/>
        <v>0</v>
      </c>
      <c r="AJ111" s="7" t="str">
        <f t="shared" si="296"/>
        <v>0</v>
      </c>
      <c r="AK111" s="7">
        <f t="shared" si="297"/>
        <v>0</v>
      </c>
      <c r="AL111" s="7">
        <f t="shared" si="298"/>
        <v>30</v>
      </c>
      <c r="AM111" s="7">
        <f t="shared" si="299"/>
        <v>5</v>
      </c>
      <c r="AN111" s="7">
        <f t="shared" si="300"/>
        <v>35</v>
      </c>
    </row>
    <row r="112" spans="1:40" s="53" customFormat="1" ht="24.95" customHeight="1" x14ac:dyDescent="0.45">
      <c r="A112" s="51"/>
      <c r="B112" s="52" t="s">
        <v>107</v>
      </c>
      <c r="C112" s="21">
        <v>0</v>
      </c>
      <c r="D112" s="21">
        <v>0</v>
      </c>
      <c r="E112" s="21">
        <v>0</v>
      </c>
      <c r="F112" s="21">
        <f t="shared" si="282"/>
        <v>0</v>
      </c>
      <c r="G112" s="21">
        <v>0</v>
      </c>
      <c r="H112" s="21">
        <v>0</v>
      </c>
      <c r="I112" s="21">
        <f t="shared" si="283"/>
        <v>0</v>
      </c>
      <c r="J112" s="21">
        <v>35</v>
      </c>
      <c r="K112" s="21">
        <v>19</v>
      </c>
      <c r="L112" s="21">
        <v>2</v>
      </c>
      <c r="M112" s="21">
        <f t="shared" si="284"/>
        <v>21</v>
      </c>
      <c r="N112" s="21">
        <v>30</v>
      </c>
      <c r="O112" s="21">
        <v>2</v>
      </c>
      <c r="P112" s="21">
        <f t="shared" si="285"/>
        <v>32</v>
      </c>
      <c r="Q112" s="21">
        <v>0</v>
      </c>
      <c r="R112" s="21">
        <v>0</v>
      </c>
      <c r="S112" s="21">
        <v>0</v>
      </c>
      <c r="T112" s="21">
        <f t="shared" si="286"/>
        <v>0</v>
      </c>
      <c r="U112" s="21">
        <v>0</v>
      </c>
      <c r="V112" s="21">
        <v>0</v>
      </c>
      <c r="W112" s="21">
        <f t="shared" si="287"/>
        <v>0</v>
      </c>
      <c r="X112" s="21">
        <f t="shared" si="288"/>
        <v>35</v>
      </c>
      <c r="Y112" s="21">
        <f t="shared" si="289"/>
        <v>19</v>
      </c>
      <c r="Z112" s="21">
        <f t="shared" si="290"/>
        <v>2</v>
      </c>
      <c r="AA112" s="21">
        <f t="shared" si="291"/>
        <v>21</v>
      </c>
      <c r="AB112" s="21">
        <f t="shared" si="292"/>
        <v>30</v>
      </c>
      <c r="AC112" s="21">
        <f t="shared" si="292"/>
        <v>2</v>
      </c>
      <c r="AD112" s="21">
        <f t="shared" si="293"/>
        <v>32</v>
      </c>
      <c r="AE112" s="7">
        <f t="shared" si="196"/>
        <v>30</v>
      </c>
      <c r="AF112" s="7">
        <f t="shared" si="197"/>
        <v>2</v>
      </c>
      <c r="AG112" s="21">
        <f t="shared" si="294"/>
        <v>32</v>
      </c>
      <c r="AH112" s="81">
        <v>2</v>
      </c>
      <c r="AI112" s="21" t="str">
        <f t="shared" si="295"/>
        <v>0</v>
      </c>
      <c r="AJ112" s="21" t="str">
        <f t="shared" si="296"/>
        <v>0</v>
      </c>
      <c r="AK112" s="21">
        <f t="shared" si="297"/>
        <v>0</v>
      </c>
      <c r="AL112" s="21">
        <f t="shared" si="298"/>
        <v>30</v>
      </c>
      <c r="AM112" s="21">
        <f t="shared" si="299"/>
        <v>2</v>
      </c>
      <c r="AN112" s="21">
        <f t="shared" si="300"/>
        <v>32</v>
      </c>
    </row>
    <row r="113" spans="1:40" s="53" customFormat="1" ht="24.95" customHeight="1" x14ac:dyDescent="0.45">
      <c r="A113" s="51"/>
      <c r="B113" s="28" t="s">
        <v>134</v>
      </c>
      <c r="C113" s="21">
        <v>0</v>
      </c>
      <c r="D113" s="21">
        <v>0</v>
      </c>
      <c r="E113" s="21">
        <v>0</v>
      </c>
      <c r="F113" s="21">
        <f t="shared" si="282"/>
        <v>0</v>
      </c>
      <c r="G113" s="21">
        <v>0</v>
      </c>
      <c r="H113" s="21">
        <v>0</v>
      </c>
      <c r="I113" s="21">
        <f t="shared" si="283"/>
        <v>0</v>
      </c>
      <c r="J113" s="21">
        <v>35</v>
      </c>
      <c r="K113" s="21">
        <v>33</v>
      </c>
      <c r="L113" s="21">
        <v>4</v>
      </c>
      <c r="M113" s="21">
        <f t="shared" si="284"/>
        <v>37</v>
      </c>
      <c r="N113" s="21">
        <v>28</v>
      </c>
      <c r="O113" s="21">
        <v>3</v>
      </c>
      <c r="P113" s="21">
        <f t="shared" si="285"/>
        <v>31</v>
      </c>
      <c r="Q113" s="21">
        <v>0</v>
      </c>
      <c r="R113" s="21">
        <v>0</v>
      </c>
      <c r="S113" s="21">
        <v>0</v>
      </c>
      <c r="T113" s="21">
        <f t="shared" si="286"/>
        <v>0</v>
      </c>
      <c r="U113" s="21">
        <v>0</v>
      </c>
      <c r="V113" s="21">
        <v>0</v>
      </c>
      <c r="W113" s="21">
        <f t="shared" si="287"/>
        <v>0</v>
      </c>
      <c r="X113" s="21">
        <f t="shared" si="288"/>
        <v>35</v>
      </c>
      <c r="Y113" s="21">
        <f t="shared" si="289"/>
        <v>33</v>
      </c>
      <c r="Z113" s="21">
        <f t="shared" si="290"/>
        <v>4</v>
      </c>
      <c r="AA113" s="21">
        <f t="shared" si="291"/>
        <v>37</v>
      </c>
      <c r="AB113" s="21">
        <f t="shared" si="292"/>
        <v>28</v>
      </c>
      <c r="AC113" s="21">
        <f t="shared" si="292"/>
        <v>3</v>
      </c>
      <c r="AD113" s="21">
        <f t="shared" si="293"/>
        <v>31</v>
      </c>
      <c r="AE113" s="7">
        <f t="shared" si="196"/>
        <v>28</v>
      </c>
      <c r="AF113" s="7">
        <f t="shared" si="197"/>
        <v>3</v>
      </c>
      <c r="AG113" s="21">
        <f t="shared" si="294"/>
        <v>31</v>
      </c>
      <c r="AH113" s="81">
        <v>2</v>
      </c>
      <c r="AI113" s="21" t="str">
        <f t="shared" si="295"/>
        <v>0</v>
      </c>
      <c r="AJ113" s="21" t="str">
        <f t="shared" si="296"/>
        <v>0</v>
      </c>
      <c r="AK113" s="21">
        <f t="shared" si="297"/>
        <v>0</v>
      </c>
      <c r="AL113" s="21">
        <f t="shared" si="298"/>
        <v>28</v>
      </c>
      <c r="AM113" s="21">
        <f t="shared" si="299"/>
        <v>3</v>
      </c>
      <c r="AN113" s="21">
        <f t="shared" si="300"/>
        <v>31</v>
      </c>
    </row>
    <row r="114" spans="1:40" s="13" customFormat="1" ht="24.95" customHeight="1" x14ac:dyDescent="0.45">
      <c r="A114" s="2"/>
      <c r="B114" s="11" t="s">
        <v>63</v>
      </c>
      <c r="C114" s="24">
        <f t="shared" ref="C114:AG114" si="301">SUM(C108:C113)</f>
        <v>0</v>
      </c>
      <c r="D114" s="24">
        <f t="shared" si="301"/>
        <v>0</v>
      </c>
      <c r="E114" s="24">
        <f t="shared" si="301"/>
        <v>0</v>
      </c>
      <c r="F114" s="24">
        <f t="shared" si="301"/>
        <v>0</v>
      </c>
      <c r="G114" s="24">
        <f t="shared" si="301"/>
        <v>0</v>
      </c>
      <c r="H114" s="24">
        <f t="shared" si="301"/>
        <v>0</v>
      </c>
      <c r="I114" s="24">
        <f t="shared" si="301"/>
        <v>0</v>
      </c>
      <c r="J114" s="24">
        <f t="shared" si="301"/>
        <v>215</v>
      </c>
      <c r="K114" s="24">
        <f t="shared" si="301"/>
        <v>250</v>
      </c>
      <c r="L114" s="24">
        <f t="shared" si="301"/>
        <v>13</v>
      </c>
      <c r="M114" s="24">
        <f t="shared" si="301"/>
        <v>263</v>
      </c>
      <c r="N114" s="24">
        <f t="shared" si="301"/>
        <v>184</v>
      </c>
      <c r="O114" s="24">
        <f t="shared" si="301"/>
        <v>10</v>
      </c>
      <c r="P114" s="24">
        <f t="shared" si="301"/>
        <v>194</v>
      </c>
      <c r="Q114" s="24">
        <f t="shared" si="301"/>
        <v>0</v>
      </c>
      <c r="R114" s="24">
        <f t="shared" si="301"/>
        <v>0</v>
      </c>
      <c r="S114" s="24">
        <f t="shared" si="301"/>
        <v>0</v>
      </c>
      <c r="T114" s="24">
        <f t="shared" si="301"/>
        <v>0</v>
      </c>
      <c r="U114" s="24">
        <f t="shared" si="301"/>
        <v>0</v>
      </c>
      <c r="V114" s="24">
        <f t="shared" si="301"/>
        <v>0</v>
      </c>
      <c r="W114" s="24">
        <f t="shared" si="301"/>
        <v>0</v>
      </c>
      <c r="X114" s="24">
        <f t="shared" si="301"/>
        <v>215</v>
      </c>
      <c r="Y114" s="24">
        <f t="shared" si="301"/>
        <v>250</v>
      </c>
      <c r="Z114" s="24">
        <f t="shared" si="301"/>
        <v>13</v>
      </c>
      <c r="AA114" s="24">
        <f t="shared" si="301"/>
        <v>263</v>
      </c>
      <c r="AB114" s="24">
        <f t="shared" si="301"/>
        <v>184</v>
      </c>
      <c r="AC114" s="24">
        <f t="shared" si="301"/>
        <v>10</v>
      </c>
      <c r="AD114" s="24">
        <f t="shared" si="301"/>
        <v>194</v>
      </c>
      <c r="AE114" s="24">
        <f t="shared" si="301"/>
        <v>184</v>
      </c>
      <c r="AF114" s="24">
        <f t="shared" si="301"/>
        <v>10</v>
      </c>
      <c r="AG114" s="24">
        <f t="shared" si="301"/>
        <v>194</v>
      </c>
      <c r="AH114" s="85"/>
      <c r="AI114" s="24">
        <f t="shared" ref="AI114:AN114" si="302">SUM(AI108:AI113)</f>
        <v>0</v>
      </c>
      <c r="AJ114" s="24">
        <f t="shared" si="302"/>
        <v>0</v>
      </c>
      <c r="AK114" s="24">
        <f t="shared" si="302"/>
        <v>0</v>
      </c>
      <c r="AL114" s="24">
        <f t="shared" si="302"/>
        <v>184</v>
      </c>
      <c r="AM114" s="24">
        <f t="shared" si="302"/>
        <v>10</v>
      </c>
      <c r="AN114" s="25">
        <f t="shared" si="302"/>
        <v>194</v>
      </c>
    </row>
    <row r="115" spans="1:40" s="13" customFormat="1" ht="24.95" customHeight="1" x14ac:dyDescent="0.45">
      <c r="A115" s="2"/>
      <c r="B115" s="11" t="s">
        <v>85</v>
      </c>
      <c r="C115" s="24">
        <f>C114</f>
        <v>0</v>
      </c>
      <c r="D115" s="24">
        <f t="shared" ref="D115:F115" si="303">D114</f>
        <v>0</v>
      </c>
      <c r="E115" s="24">
        <f t="shared" si="303"/>
        <v>0</v>
      </c>
      <c r="F115" s="24">
        <f t="shared" si="303"/>
        <v>0</v>
      </c>
      <c r="G115" s="24">
        <f t="shared" ref="G115:AN115" si="304">G114</f>
        <v>0</v>
      </c>
      <c r="H115" s="24">
        <f t="shared" si="304"/>
        <v>0</v>
      </c>
      <c r="I115" s="24">
        <f t="shared" si="304"/>
        <v>0</v>
      </c>
      <c r="J115" s="24">
        <f t="shared" si="304"/>
        <v>215</v>
      </c>
      <c r="K115" s="24">
        <f t="shared" si="304"/>
        <v>250</v>
      </c>
      <c r="L115" s="24">
        <f t="shared" si="304"/>
        <v>13</v>
      </c>
      <c r="M115" s="24">
        <f t="shared" si="304"/>
        <v>263</v>
      </c>
      <c r="N115" s="24">
        <f t="shared" si="304"/>
        <v>184</v>
      </c>
      <c r="O115" s="24">
        <f t="shared" si="304"/>
        <v>10</v>
      </c>
      <c r="P115" s="24">
        <f t="shared" si="304"/>
        <v>194</v>
      </c>
      <c r="Q115" s="24">
        <f t="shared" si="304"/>
        <v>0</v>
      </c>
      <c r="R115" s="24">
        <f t="shared" si="304"/>
        <v>0</v>
      </c>
      <c r="S115" s="24">
        <f t="shared" si="304"/>
        <v>0</v>
      </c>
      <c r="T115" s="24">
        <f t="shared" si="304"/>
        <v>0</v>
      </c>
      <c r="U115" s="24">
        <f t="shared" si="304"/>
        <v>0</v>
      </c>
      <c r="V115" s="24">
        <f t="shared" si="304"/>
        <v>0</v>
      </c>
      <c r="W115" s="24">
        <f t="shared" si="304"/>
        <v>0</v>
      </c>
      <c r="X115" s="24">
        <f t="shared" si="304"/>
        <v>215</v>
      </c>
      <c r="Y115" s="24">
        <f t="shared" ref="Y115:AB115" si="305">Y114</f>
        <v>250</v>
      </c>
      <c r="Z115" s="24">
        <f t="shared" si="305"/>
        <v>13</v>
      </c>
      <c r="AA115" s="24">
        <f t="shared" si="305"/>
        <v>263</v>
      </c>
      <c r="AB115" s="24">
        <f t="shared" si="305"/>
        <v>184</v>
      </c>
      <c r="AC115" s="24">
        <f t="shared" si="304"/>
        <v>10</v>
      </c>
      <c r="AD115" s="24">
        <f t="shared" si="304"/>
        <v>194</v>
      </c>
      <c r="AE115" s="24">
        <f t="shared" si="304"/>
        <v>184</v>
      </c>
      <c r="AF115" s="24">
        <f t="shared" si="304"/>
        <v>10</v>
      </c>
      <c r="AG115" s="24">
        <f t="shared" si="304"/>
        <v>194</v>
      </c>
      <c r="AH115" s="85"/>
      <c r="AI115" s="24">
        <f t="shared" si="304"/>
        <v>0</v>
      </c>
      <c r="AJ115" s="24">
        <f t="shared" si="304"/>
        <v>0</v>
      </c>
      <c r="AK115" s="24">
        <f t="shared" si="304"/>
        <v>0</v>
      </c>
      <c r="AL115" s="24">
        <f t="shared" si="304"/>
        <v>184</v>
      </c>
      <c r="AM115" s="24">
        <f t="shared" si="304"/>
        <v>10</v>
      </c>
      <c r="AN115" s="25">
        <f t="shared" si="304"/>
        <v>194</v>
      </c>
    </row>
    <row r="116" spans="1:40" s="13" customFormat="1" ht="24.95" customHeight="1" x14ac:dyDescent="0.45">
      <c r="A116" s="64"/>
      <c r="B116" s="65" t="s">
        <v>46</v>
      </c>
      <c r="C116" s="68">
        <f t="shared" ref="C116:AG116" si="306">C106+C115</f>
        <v>440</v>
      </c>
      <c r="D116" s="68">
        <f t="shared" si="306"/>
        <v>580</v>
      </c>
      <c r="E116" s="68">
        <f t="shared" si="306"/>
        <v>387</v>
      </c>
      <c r="F116" s="68">
        <f t="shared" si="306"/>
        <v>967</v>
      </c>
      <c r="G116" s="68">
        <f t="shared" si="306"/>
        <v>151</v>
      </c>
      <c r="H116" s="68">
        <f t="shared" si="306"/>
        <v>77</v>
      </c>
      <c r="I116" s="68">
        <f t="shared" si="306"/>
        <v>228</v>
      </c>
      <c r="J116" s="68">
        <f t="shared" si="306"/>
        <v>910</v>
      </c>
      <c r="K116" s="68">
        <f t="shared" si="306"/>
        <v>3404</v>
      </c>
      <c r="L116" s="68">
        <f t="shared" si="306"/>
        <v>753</v>
      </c>
      <c r="M116" s="68">
        <f t="shared" si="306"/>
        <v>4157</v>
      </c>
      <c r="N116" s="68">
        <f t="shared" si="306"/>
        <v>907</v>
      </c>
      <c r="O116" s="68">
        <f t="shared" si="306"/>
        <v>173</v>
      </c>
      <c r="P116" s="68">
        <f t="shared" si="306"/>
        <v>1080</v>
      </c>
      <c r="Q116" s="68">
        <f t="shared" si="306"/>
        <v>350</v>
      </c>
      <c r="R116" s="68">
        <f t="shared" si="306"/>
        <v>281</v>
      </c>
      <c r="S116" s="68">
        <f t="shared" si="306"/>
        <v>124</v>
      </c>
      <c r="T116" s="68">
        <f t="shared" si="306"/>
        <v>405</v>
      </c>
      <c r="U116" s="68">
        <f t="shared" si="306"/>
        <v>202</v>
      </c>
      <c r="V116" s="68">
        <f t="shared" si="306"/>
        <v>93</v>
      </c>
      <c r="W116" s="68">
        <f t="shared" si="306"/>
        <v>295</v>
      </c>
      <c r="X116" s="68">
        <f t="shared" si="306"/>
        <v>1700</v>
      </c>
      <c r="Y116" s="68">
        <f t="shared" si="306"/>
        <v>4652</v>
      </c>
      <c r="Z116" s="68">
        <f t="shared" si="306"/>
        <v>1264</v>
      </c>
      <c r="AA116" s="68">
        <f t="shared" si="306"/>
        <v>5529</v>
      </c>
      <c r="AB116" s="68">
        <f t="shared" si="306"/>
        <v>1260</v>
      </c>
      <c r="AC116" s="68">
        <f t="shared" si="306"/>
        <v>343</v>
      </c>
      <c r="AD116" s="68">
        <f t="shared" si="306"/>
        <v>1603</v>
      </c>
      <c r="AE116" s="68">
        <f t="shared" si="306"/>
        <v>1260</v>
      </c>
      <c r="AF116" s="68">
        <f t="shared" si="306"/>
        <v>343</v>
      </c>
      <c r="AG116" s="68">
        <f t="shared" si="306"/>
        <v>1603</v>
      </c>
      <c r="AH116" s="86"/>
      <c r="AI116" s="68">
        <f t="shared" ref="AI116:AN116" si="307">AI106+AI115</f>
        <v>0</v>
      </c>
      <c r="AJ116" s="68">
        <f t="shared" si="307"/>
        <v>0</v>
      </c>
      <c r="AK116" s="68">
        <f t="shared" si="307"/>
        <v>0</v>
      </c>
      <c r="AL116" s="68">
        <f t="shared" si="307"/>
        <v>1260</v>
      </c>
      <c r="AM116" s="68">
        <f t="shared" si="307"/>
        <v>343</v>
      </c>
      <c r="AN116" s="66">
        <f t="shared" si="307"/>
        <v>1603</v>
      </c>
    </row>
    <row r="117" spans="1:40" ht="24.95" customHeight="1" x14ac:dyDescent="0.45">
      <c r="A117" s="2" t="s">
        <v>48</v>
      </c>
      <c r="B117" s="3"/>
      <c r="C117" s="26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9"/>
      <c r="AF117" s="9"/>
      <c r="AG117" s="9"/>
      <c r="AH117" s="83"/>
      <c r="AI117" s="9"/>
      <c r="AJ117" s="9"/>
      <c r="AK117" s="9"/>
      <c r="AL117" s="9"/>
      <c r="AM117" s="9"/>
      <c r="AN117" s="10"/>
    </row>
    <row r="118" spans="1:40" ht="24.95" customHeight="1" x14ac:dyDescent="0.45">
      <c r="A118" s="2"/>
      <c r="B118" s="4" t="s">
        <v>64</v>
      </c>
      <c r="C118" s="26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9"/>
      <c r="AF118" s="9"/>
      <c r="AG118" s="9"/>
      <c r="AH118" s="83"/>
      <c r="AI118" s="9"/>
      <c r="AJ118" s="9"/>
      <c r="AK118" s="9"/>
      <c r="AL118" s="9"/>
      <c r="AM118" s="9"/>
      <c r="AN118" s="10"/>
    </row>
    <row r="119" spans="1:40" ht="24.95" customHeight="1" x14ac:dyDescent="0.45">
      <c r="A119" s="50"/>
      <c r="B119" s="3" t="s">
        <v>67</v>
      </c>
      <c r="C119" s="29"/>
      <c r="D119" s="30"/>
      <c r="E119" s="30"/>
      <c r="F119" s="32"/>
      <c r="G119" s="30"/>
      <c r="H119" s="30"/>
      <c r="I119" s="32"/>
      <c r="J119" s="30"/>
      <c r="K119" s="30"/>
      <c r="L119" s="30"/>
      <c r="M119" s="32"/>
      <c r="N119" s="31"/>
      <c r="O119" s="31"/>
      <c r="P119" s="32"/>
      <c r="Q119" s="30"/>
      <c r="R119" s="30"/>
      <c r="S119" s="30"/>
      <c r="T119" s="32"/>
      <c r="U119" s="30"/>
      <c r="V119" s="30"/>
      <c r="W119" s="32"/>
      <c r="X119" s="32"/>
      <c r="Y119" s="32"/>
      <c r="Z119" s="32"/>
      <c r="AA119" s="32"/>
      <c r="AB119" s="32"/>
      <c r="AC119" s="32"/>
      <c r="AD119" s="32"/>
      <c r="AE119" s="9"/>
      <c r="AF119" s="9"/>
      <c r="AG119" s="9"/>
      <c r="AH119" s="83"/>
      <c r="AI119" s="9"/>
      <c r="AJ119" s="9"/>
      <c r="AK119" s="9"/>
      <c r="AL119" s="9"/>
      <c r="AM119" s="9"/>
      <c r="AN119" s="10"/>
    </row>
    <row r="120" spans="1:40" ht="24.95" customHeight="1" x14ac:dyDescent="0.45">
      <c r="A120" s="50"/>
      <c r="B120" s="6" t="s">
        <v>26</v>
      </c>
      <c r="C120" s="21">
        <v>20</v>
      </c>
      <c r="D120" s="21">
        <v>9</v>
      </c>
      <c r="E120" s="21">
        <v>73</v>
      </c>
      <c r="F120" s="21">
        <f t="shared" ref="F120:F125" si="308">D120+E120</f>
        <v>82</v>
      </c>
      <c r="G120" s="21">
        <v>2</v>
      </c>
      <c r="H120" s="21">
        <v>21</v>
      </c>
      <c r="I120" s="21">
        <f t="shared" ref="I120:I125" si="309">G120+H120</f>
        <v>23</v>
      </c>
      <c r="J120" s="21">
        <v>60</v>
      </c>
      <c r="K120" s="21">
        <v>59</v>
      </c>
      <c r="L120" s="21">
        <v>175</v>
      </c>
      <c r="M120" s="21">
        <f t="shared" ref="M120:M125" si="310">K120+L120</f>
        <v>234</v>
      </c>
      <c r="N120" s="21">
        <v>26</v>
      </c>
      <c r="O120" s="21">
        <v>60</v>
      </c>
      <c r="P120" s="21">
        <f t="shared" ref="P120:P125" si="311">N120+O120</f>
        <v>86</v>
      </c>
      <c r="Q120" s="21">
        <v>60</v>
      </c>
      <c r="R120" s="21">
        <v>14</v>
      </c>
      <c r="S120" s="21">
        <v>56</v>
      </c>
      <c r="T120" s="21">
        <f t="shared" ref="T120:T125" si="312">R120+S120</f>
        <v>70</v>
      </c>
      <c r="U120" s="21">
        <v>8</v>
      </c>
      <c r="V120" s="21">
        <v>37</v>
      </c>
      <c r="W120" s="21">
        <f t="shared" ref="W120:W125" si="313">U120+V120</f>
        <v>45</v>
      </c>
      <c r="X120" s="21">
        <f t="shared" ref="X120:X125" si="314">C120+J120+Q120</f>
        <v>140</v>
      </c>
      <c r="Y120" s="21">
        <f t="shared" ref="Y120:Y125" si="315">F120+K120+R120</f>
        <v>155</v>
      </c>
      <c r="Z120" s="21">
        <f t="shared" ref="Z120:Z125" si="316">+L120+S120+E120</f>
        <v>304</v>
      </c>
      <c r="AA120" s="21">
        <f t="shared" ref="AA120:AA125" si="317">+M120+T120+F120</f>
        <v>386</v>
      </c>
      <c r="AB120" s="21">
        <f>G120+N120+U120</f>
        <v>36</v>
      </c>
      <c r="AC120" s="21">
        <f>H120+O120+V120</f>
        <v>118</v>
      </c>
      <c r="AD120" s="21">
        <f t="shared" ref="AD120:AD125" si="318">AB120+AC120</f>
        <v>154</v>
      </c>
      <c r="AE120" s="7">
        <f>AB120</f>
        <v>36</v>
      </c>
      <c r="AF120" s="7">
        <f>AC120</f>
        <v>118</v>
      </c>
      <c r="AG120" s="7">
        <f t="shared" ref="AG120:AG125" si="319">AE120+AF120</f>
        <v>154</v>
      </c>
      <c r="AH120" s="79">
        <v>2</v>
      </c>
      <c r="AI120" s="7" t="str">
        <f t="shared" ref="AI120:AI125" si="320">IF(AH120=1,AE120,"0")</f>
        <v>0</v>
      </c>
      <c r="AJ120" s="7" t="str">
        <f t="shared" ref="AJ120:AJ125" si="321">IF(AH120=1,AF120,"0")</f>
        <v>0</v>
      </c>
      <c r="AK120" s="7">
        <f t="shared" ref="AK120:AK125" si="322">AI120+AJ120</f>
        <v>0</v>
      </c>
      <c r="AL120" s="7">
        <f t="shared" ref="AL120:AL125" si="323">IF(AH120=2,AE120,"0")</f>
        <v>36</v>
      </c>
      <c r="AM120" s="7">
        <f t="shared" ref="AM120:AM125" si="324">IF(AH120=2,AF120,"0")</f>
        <v>118</v>
      </c>
      <c r="AN120" s="7">
        <f t="shared" ref="AN120:AN125" si="325">AL120+AM120</f>
        <v>154</v>
      </c>
    </row>
    <row r="121" spans="1:40" ht="24.95" customHeight="1" x14ac:dyDescent="0.45">
      <c r="A121" s="50"/>
      <c r="B121" s="6" t="s">
        <v>50</v>
      </c>
      <c r="C121" s="21">
        <v>20</v>
      </c>
      <c r="D121" s="21">
        <v>8</v>
      </c>
      <c r="E121" s="21">
        <v>37</v>
      </c>
      <c r="F121" s="21">
        <f t="shared" si="308"/>
        <v>45</v>
      </c>
      <c r="G121" s="21">
        <v>3</v>
      </c>
      <c r="H121" s="21">
        <v>22</v>
      </c>
      <c r="I121" s="21">
        <f t="shared" si="309"/>
        <v>25</v>
      </c>
      <c r="J121" s="21">
        <v>50</v>
      </c>
      <c r="K121" s="21">
        <v>76</v>
      </c>
      <c r="L121" s="21">
        <v>277</v>
      </c>
      <c r="M121" s="21">
        <f t="shared" si="310"/>
        <v>353</v>
      </c>
      <c r="N121" s="21">
        <v>15</v>
      </c>
      <c r="O121" s="21">
        <f>34-1</f>
        <v>33</v>
      </c>
      <c r="P121" s="21">
        <f t="shared" si="311"/>
        <v>48</v>
      </c>
      <c r="Q121" s="21">
        <v>30</v>
      </c>
      <c r="R121" s="21">
        <v>6</v>
      </c>
      <c r="S121" s="21">
        <v>34</v>
      </c>
      <c r="T121" s="21">
        <f t="shared" si="312"/>
        <v>40</v>
      </c>
      <c r="U121" s="21">
        <v>5</v>
      </c>
      <c r="V121" s="21">
        <v>21</v>
      </c>
      <c r="W121" s="21">
        <f t="shared" si="313"/>
        <v>26</v>
      </c>
      <c r="X121" s="21">
        <f t="shared" si="314"/>
        <v>100</v>
      </c>
      <c r="Y121" s="21">
        <f t="shared" si="315"/>
        <v>127</v>
      </c>
      <c r="Z121" s="21">
        <f t="shared" si="316"/>
        <v>348</v>
      </c>
      <c r="AA121" s="21">
        <f t="shared" si="317"/>
        <v>438</v>
      </c>
      <c r="AB121" s="21">
        <f t="shared" ref="AB121:AB125" si="326">G121+N121+U121</f>
        <v>23</v>
      </c>
      <c r="AC121" s="21">
        <f t="shared" ref="AC121:AC125" si="327">H121+O121+V121</f>
        <v>76</v>
      </c>
      <c r="AD121" s="21">
        <f t="shared" si="318"/>
        <v>99</v>
      </c>
      <c r="AE121" s="7">
        <f t="shared" ref="AE121:AE153" si="328">AB121</f>
        <v>23</v>
      </c>
      <c r="AF121" s="7">
        <f t="shared" ref="AF121:AF153" si="329">AC121</f>
        <v>76</v>
      </c>
      <c r="AG121" s="7">
        <f t="shared" si="319"/>
        <v>99</v>
      </c>
      <c r="AH121" s="79">
        <v>1</v>
      </c>
      <c r="AI121" s="7">
        <f t="shared" si="320"/>
        <v>23</v>
      </c>
      <c r="AJ121" s="7">
        <f t="shared" si="321"/>
        <v>76</v>
      </c>
      <c r="AK121" s="7">
        <f t="shared" si="322"/>
        <v>99</v>
      </c>
      <c r="AL121" s="7" t="str">
        <f t="shared" si="323"/>
        <v>0</v>
      </c>
      <c r="AM121" s="7" t="str">
        <f t="shared" si="324"/>
        <v>0</v>
      </c>
      <c r="AN121" s="7">
        <f t="shared" si="325"/>
        <v>0</v>
      </c>
    </row>
    <row r="122" spans="1:40" ht="24.95" customHeight="1" x14ac:dyDescent="0.45">
      <c r="A122" s="50"/>
      <c r="B122" s="6" t="s">
        <v>49</v>
      </c>
      <c r="C122" s="21">
        <v>20</v>
      </c>
      <c r="D122" s="21">
        <v>21</v>
      </c>
      <c r="E122" s="21">
        <v>70</v>
      </c>
      <c r="F122" s="21">
        <f t="shared" si="308"/>
        <v>91</v>
      </c>
      <c r="G122" s="21">
        <v>2</v>
      </c>
      <c r="H122" s="21">
        <v>14</v>
      </c>
      <c r="I122" s="21">
        <f t="shared" si="309"/>
        <v>16</v>
      </c>
      <c r="J122" s="21">
        <v>50</v>
      </c>
      <c r="K122" s="21">
        <v>249</v>
      </c>
      <c r="L122" s="21">
        <v>515</v>
      </c>
      <c r="M122" s="21">
        <f t="shared" si="310"/>
        <v>764</v>
      </c>
      <c r="N122" s="21">
        <v>29</v>
      </c>
      <c r="O122" s="21">
        <v>30</v>
      </c>
      <c r="P122" s="21">
        <f t="shared" si="311"/>
        <v>59</v>
      </c>
      <c r="Q122" s="21">
        <v>30</v>
      </c>
      <c r="R122" s="21">
        <v>11</v>
      </c>
      <c r="S122" s="21">
        <v>29</v>
      </c>
      <c r="T122" s="21">
        <f t="shared" si="312"/>
        <v>40</v>
      </c>
      <c r="U122" s="21">
        <v>6</v>
      </c>
      <c r="V122" s="21">
        <v>16</v>
      </c>
      <c r="W122" s="21">
        <f t="shared" si="313"/>
        <v>22</v>
      </c>
      <c r="X122" s="21">
        <f t="shared" si="314"/>
        <v>100</v>
      </c>
      <c r="Y122" s="21">
        <f t="shared" si="315"/>
        <v>351</v>
      </c>
      <c r="Z122" s="21">
        <f t="shared" si="316"/>
        <v>614</v>
      </c>
      <c r="AA122" s="21">
        <f t="shared" si="317"/>
        <v>895</v>
      </c>
      <c r="AB122" s="21">
        <f t="shared" si="326"/>
        <v>37</v>
      </c>
      <c r="AC122" s="21">
        <f t="shared" si="327"/>
        <v>60</v>
      </c>
      <c r="AD122" s="21">
        <f t="shared" si="318"/>
        <v>97</v>
      </c>
      <c r="AE122" s="7">
        <f t="shared" si="328"/>
        <v>37</v>
      </c>
      <c r="AF122" s="7">
        <f t="shared" si="329"/>
        <v>60</v>
      </c>
      <c r="AG122" s="7">
        <f t="shared" si="319"/>
        <v>97</v>
      </c>
      <c r="AH122" s="79">
        <v>1</v>
      </c>
      <c r="AI122" s="7">
        <f t="shared" si="320"/>
        <v>37</v>
      </c>
      <c r="AJ122" s="7">
        <f t="shared" si="321"/>
        <v>60</v>
      </c>
      <c r="AK122" s="7">
        <f t="shared" si="322"/>
        <v>97</v>
      </c>
      <c r="AL122" s="7" t="str">
        <f t="shared" si="323"/>
        <v>0</v>
      </c>
      <c r="AM122" s="7" t="str">
        <f t="shared" si="324"/>
        <v>0</v>
      </c>
      <c r="AN122" s="7">
        <f t="shared" si="325"/>
        <v>0</v>
      </c>
    </row>
    <row r="123" spans="1:40" ht="24.95" customHeight="1" x14ac:dyDescent="0.45">
      <c r="A123" s="50"/>
      <c r="B123" s="6" t="s">
        <v>25</v>
      </c>
      <c r="C123" s="21">
        <v>30</v>
      </c>
      <c r="D123" s="21">
        <v>42</v>
      </c>
      <c r="E123" s="21">
        <v>101</v>
      </c>
      <c r="F123" s="21">
        <f t="shared" si="308"/>
        <v>143</v>
      </c>
      <c r="G123" s="21">
        <v>6</v>
      </c>
      <c r="H123" s="21">
        <v>23</v>
      </c>
      <c r="I123" s="21">
        <f t="shared" si="309"/>
        <v>29</v>
      </c>
      <c r="J123" s="21">
        <v>90</v>
      </c>
      <c r="K123" s="21">
        <v>261</v>
      </c>
      <c r="L123" s="21">
        <v>498</v>
      </c>
      <c r="M123" s="21">
        <f t="shared" si="310"/>
        <v>759</v>
      </c>
      <c r="N123" s="21">
        <v>57</v>
      </c>
      <c r="O123" s="21">
        <v>61</v>
      </c>
      <c r="P123" s="21">
        <f t="shared" si="311"/>
        <v>118</v>
      </c>
      <c r="Q123" s="21">
        <v>40</v>
      </c>
      <c r="R123" s="21">
        <v>12</v>
      </c>
      <c r="S123" s="21">
        <v>58</v>
      </c>
      <c r="T123" s="21">
        <f t="shared" si="312"/>
        <v>70</v>
      </c>
      <c r="U123" s="21">
        <v>5</v>
      </c>
      <c r="V123" s="21">
        <v>36</v>
      </c>
      <c r="W123" s="21">
        <f t="shared" si="313"/>
        <v>41</v>
      </c>
      <c r="X123" s="21">
        <f t="shared" si="314"/>
        <v>160</v>
      </c>
      <c r="Y123" s="21">
        <f t="shared" si="315"/>
        <v>416</v>
      </c>
      <c r="Z123" s="21">
        <f t="shared" si="316"/>
        <v>657</v>
      </c>
      <c r="AA123" s="21">
        <f t="shared" si="317"/>
        <v>972</v>
      </c>
      <c r="AB123" s="21">
        <f t="shared" si="326"/>
        <v>68</v>
      </c>
      <c r="AC123" s="21">
        <f t="shared" si="327"/>
        <v>120</v>
      </c>
      <c r="AD123" s="21">
        <f t="shared" si="318"/>
        <v>188</v>
      </c>
      <c r="AE123" s="7">
        <f t="shared" si="328"/>
        <v>68</v>
      </c>
      <c r="AF123" s="7">
        <f t="shared" si="329"/>
        <v>120</v>
      </c>
      <c r="AG123" s="7">
        <f t="shared" si="319"/>
        <v>188</v>
      </c>
      <c r="AH123" s="79">
        <v>1</v>
      </c>
      <c r="AI123" s="7">
        <f t="shared" si="320"/>
        <v>68</v>
      </c>
      <c r="AJ123" s="7">
        <f t="shared" si="321"/>
        <v>120</v>
      </c>
      <c r="AK123" s="7">
        <f t="shared" si="322"/>
        <v>188</v>
      </c>
      <c r="AL123" s="7" t="str">
        <f t="shared" si="323"/>
        <v>0</v>
      </c>
      <c r="AM123" s="7" t="str">
        <f t="shared" si="324"/>
        <v>0</v>
      </c>
      <c r="AN123" s="7">
        <f t="shared" si="325"/>
        <v>0</v>
      </c>
    </row>
    <row r="124" spans="1:40" ht="24.95" customHeight="1" x14ac:dyDescent="0.45">
      <c r="A124" s="50"/>
      <c r="B124" s="6" t="s">
        <v>27</v>
      </c>
      <c r="C124" s="21">
        <v>20</v>
      </c>
      <c r="D124" s="21">
        <v>25</v>
      </c>
      <c r="E124" s="21">
        <v>120</v>
      </c>
      <c r="F124" s="21">
        <f t="shared" si="308"/>
        <v>145</v>
      </c>
      <c r="G124" s="21">
        <v>8</v>
      </c>
      <c r="H124" s="21">
        <v>17</v>
      </c>
      <c r="I124" s="21">
        <f t="shared" si="309"/>
        <v>25</v>
      </c>
      <c r="J124" s="21">
        <v>60</v>
      </c>
      <c r="K124" s="21">
        <v>138</v>
      </c>
      <c r="L124" s="21">
        <v>422</v>
      </c>
      <c r="M124" s="21">
        <f t="shared" si="310"/>
        <v>560</v>
      </c>
      <c r="N124" s="21">
        <v>20</v>
      </c>
      <c r="O124" s="21">
        <v>31</v>
      </c>
      <c r="P124" s="21">
        <f t="shared" si="311"/>
        <v>51</v>
      </c>
      <c r="Q124" s="21">
        <v>60</v>
      </c>
      <c r="R124" s="21">
        <v>18</v>
      </c>
      <c r="S124" s="21">
        <v>92</v>
      </c>
      <c r="T124" s="21">
        <f t="shared" si="312"/>
        <v>110</v>
      </c>
      <c r="U124" s="21">
        <v>10</v>
      </c>
      <c r="V124" s="21">
        <v>65</v>
      </c>
      <c r="W124" s="21">
        <f t="shared" si="313"/>
        <v>75</v>
      </c>
      <c r="X124" s="21">
        <f t="shared" si="314"/>
        <v>140</v>
      </c>
      <c r="Y124" s="21">
        <f t="shared" si="315"/>
        <v>301</v>
      </c>
      <c r="Z124" s="21">
        <f t="shared" si="316"/>
        <v>634</v>
      </c>
      <c r="AA124" s="21">
        <f t="shared" si="317"/>
        <v>815</v>
      </c>
      <c r="AB124" s="21">
        <f t="shared" si="326"/>
        <v>38</v>
      </c>
      <c r="AC124" s="21">
        <f t="shared" si="327"/>
        <v>113</v>
      </c>
      <c r="AD124" s="21">
        <f t="shared" si="318"/>
        <v>151</v>
      </c>
      <c r="AE124" s="7">
        <f t="shared" si="328"/>
        <v>38</v>
      </c>
      <c r="AF124" s="7">
        <f t="shared" si="329"/>
        <v>113</v>
      </c>
      <c r="AG124" s="7">
        <f t="shared" si="319"/>
        <v>151</v>
      </c>
      <c r="AH124" s="79">
        <v>2</v>
      </c>
      <c r="AI124" s="7" t="str">
        <f t="shared" si="320"/>
        <v>0</v>
      </c>
      <c r="AJ124" s="7" t="str">
        <f t="shared" si="321"/>
        <v>0</v>
      </c>
      <c r="AK124" s="7">
        <f t="shared" si="322"/>
        <v>0</v>
      </c>
      <c r="AL124" s="7">
        <f t="shared" si="323"/>
        <v>38</v>
      </c>
      <c r="AM124" s="7">
        <f t="shared" si="324"/>
        <v>113</v>
      </c>
      <c r="AN124" s="7">
        <f t="shared" si="325"/>
        <v>151</v>
      </c>
    </row>
    <row r="125" spans="1:40" ht="24.95" customHeight="1" x14ac:dyDescent="0.45">
      <c r="A125" s="50"/>
      <c r="B125" s="6" t="s">
        <v>79</v>
      </c>
      <c r="C125" s="21">
        <v>20</v>
      </c>
      <c r="D125" s="21">
        <v>33</v>
      </c>
      <c r="E125" s="21">
        <v>41</v>
      </c>
      <c r="F125" s="21">
        <f t="shared" si="308"/>
        <v>74</v>
      </c>
      <c r="G125" s="21">
        <v>16</v>
      </c>
      <c r="H125" s="21">
        <v>25</v>
      </c>
      <c r="I125" s="21">
        <f t="shared" si="309"/>
        <v>41</v>
      </c>
      <c r="J125" s="21">
        <v>80</v>
      </c>
      <c r="K125" s="21">
        <v>215</v>
      </c>
      <c r="L125" s="21">
        <v>130</v>
      </c>
      <c r="M125" s="21">
        <f t="shared" si="310"/>
        <v>345</v>
      </c>
      <c r="N125" s="21">
        <v>51</v>
      </c>
      <c r="O125" s="21">
        <v>18</v>
      </c>
      <c r="P125" s="21">
        <f t="shared" si="311"/>
        <v>69</v>
      </c>
      <c r="Q125" s="21">
        <v>50</v>
      </c>
      <c r="R125" s="21">
        <v>29</v>
      </c>
      <c r="S125" s="21">
        <v>29</v>
      </c>
      <c r="T125" s="21">
        <f t="shared" si="312"/>
        <v>58</v>
      </c>
      <c r="U125" s="21">
        <v>23</v>
      </c>
      <c r="V125" s="21">
        <v>20</v>
      </c>
      <c r="W125" s="21">
        <f t="shared" si="313"/>
        <v>43</v>
      </c>
      <c r="X125" s="21">
        <f t="shared" si="314"/>
        <v>150</v>
      </c>
      <c r="Y125" s="21">
        <f t="shared" si="315"/>
        <v>318</v>
      </c>
      <c r="Z125" s="21">
        <f t="shared" si="316"/>
        <v>200</v>
      </c>
      <c r="AA125" s="21">
        <f t="shared" si="317"/>
        <v>477</v>
      </c>
      <c r="AB125" s="21">
        <f t="shared" si="326"/>
        <v>90</v>
      </c>
      <c r="AC125" s="21">
        <f t="shared" si="327"/>
        <v>63</v>
      </c>
      <c r="AD125" s="21">
        <f t="shared" si="318"/>
        <v>153</v>
      </c>
      <c r="AE125" s="7">
        <f t="shared" si="328"/>
        <v>90</v>
      </c>
      <c r="AF125" s="7">
        <f t="shared" si="329"/>
        <v>63</v>
      </c>
      <c r="AG125" s="7">
        <f t="shared" si="319"/>
        <v>153</v>
      </c>
      <c r="AH125" s="79">
        <v>2</v>
      </c>
      <c r="AI125" s="7" t="str">
        <f t="shared" si="320"/>
        <v>0</v>
      </c>
      <c r="AJ125" s="7" t="str">
        <f t="shared" si="321"/>
        <v>0</v>
      </c>
      <c r="AK125" s="7">
        <f t="shared" si="322"/>
        <v>0</v>
      </c>
      <c r="AL125" s="7">
        <f t="shared" si="323"/>
        <v>90</v>
      </c>
      <c r="AM125" s="7">
        <f t="shared" si="324"/>
        <v>63</v>
      </c>
      <c r="AN125" s="7">
        <f t="shared" si="325"/>
        <v>153</v>
      </c>
    </row>
    <row r="126" spans="1:40" s="13" customFormat="1" ht="24.95" customHeight="1" x14ac:dyDescent="0.45">
      <c r="A126" s="101"/>
      <c r="B126" s="98" t="s">
        <v>63</v>
      </c>
      <c r="C126" s="99">
        <f t="shared" ref="C126:AG126" si="330">SUM(C120:C125)</f>
        <v>130</v>
      </c>
      <c r="D126" s="99">
        <f t="shared" si="330"/>
        <v>138</v>
      </c>
      <c r="E126" s="99">
        <f t="shared" si="330"/>
        <v>442</v>
      </c>
      <c r="F126" s="99">
        <f t="shared" si="330"/>
        <v>580</v>
      </c>
      <c r="G126" s="99">
        <f t="shared" si="330"/>
        <v>37</v>
      </c>
      <c r="H126" s="99">
        <f t="shared" si="330"/>
        <v>122</v>
      </c>
      <c r="I126" s="99">
        <f t="shared" si="330"/>
        <v>159</v>
      </c>
      <c r="J126" s="99">
        <f t="shared" si="330"/>
        <v>390</v>
      </c>
      <c r="K126" s="99">
        <f t="shared" si="330"/>
        <v>998</v>
      </c>
      <c r="L126" s="99">
        <f t="shared" si="330"/>
        <v>2017</v>
      </c>
      <c r="M126" s="99">
        <f t="shared" si="330"/>
        <v>3015</v>
      </c>
      <c r="N126" s="99">
        <f t="shared" si="330"/>
        <v>198</v>
      </c>
      <c r="O126" s="99">
        <f t="shared" si="330"/>
        <v>233</v>
      </c>
      <c r="P126" s="99">
        <f t="shared" si="330"/>
        <v>431</v>
      </c>
      <c r="Q126" s="99">
        <f t="shared" si="330"/>
        <v>270</v>
      </c>
      <c r="R126" s="99">
        <f t="shared" si="330"/>
        <v>90</v>
      </c>
      <c r="S126" s="99">
        <f t="shared" si="330"/>
        <v>298</v>
      </c>
      <c r="T126" s="99">
        <f t="shared" si="330"/>
        <v>388</v>
      </c>
      <c r="U126" s="99">
        <f t="shared" si="330"/>
        <v>57</v>
      </c>
      <c r="V126" s="99">
        <f t="shared" si="330"/>
        <v>195</v>
      </c>
      <c r="W126" s="99">
        <f t="shared" si="330"/>
        <v>252</v>
      </c>
      <c r="X126" s="99">
        <f t="shared" si="330"/>
        <v>790</v>
      </c>
      <c r="Y126" s="99">
        <f t="shared" si="330"/>
        <v>1668</v>
      </c>
      <c r="Z126" s="99">
        <f t="shared" si="330"/>
        <v>2757</v>
      </c>
      <c r="AA126" s="99">
        <f t="shared" si="330"/>
        <v>3983</v>
      </c>
      <c r="AB126" s="99">
        <f t="shared" si="330"/>
        <v>292</v>
      </c>
      <c r="AC126" s="99">
        <f t="shared" si="330"/>
        <v>550</v>
      </c>
      <c r="AD126" s="99">
        <f t="shared" si="330"/>
        <v>842</v>
      </c>
      <c r="AE126" s="99">
        <f t="shared" si="330"/>
        <v>292</v>
      </c>
      <c r="AF126" s="99">
        <f t="shared" si="330"/>
        <v>550</v>
      </c>
      <c r="AG126" s="99">
        <f t="shared" si="330"/>
        <v>842</v>
      </c>
      <c r="AH126" s="102"/>
      <c r="AI126" s="99">
        <f t="shared" ref="AI126:AN126" si="331">SUM(AI120:AI125)</f>
        <v>128</v>
      </c>
      <c r="AJ126" s="99">
        <f t="shared" si="331"/>
        <v>256</v>
      </c>
      <c r="AK126" s="99">
        <f t="shared" si="331"/>
        <v>384</v>
      </c>
      <c r="AL126" s="99">
        <f t="shared" si="331"/>
        <v>164</v>
      </c>
      <c r="AM126" s="99">
        <f t="shared" si="331"/>
        <v>294</v>
      </c>
      <c r="AN126" s="99">
        <f t="shared" si="331"/>
        <v>458</v>
      </c>
    </row>
    <row r="127" spans="1:40" s="13" customFormat="1" ht="24.95" customHeight="1" x14ac:dyDescent="0.45">
      <c r="A127" s="97"/>
      <c r="B127" s="98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103"/>
      <c r="AH127" s="104"/>
      <c r="AI127" s="103"/>
      <c r="AJ127" s="103"/>
      <c r="AK127" s="103"/>
      <c r="AL127" s="103"/>
      <c r="AM127" s="103"/>
      <c r="AN127" s="115"/>
    </row>
    <row r="128" spans="1:40" ht="24.95" customHeight="1" x14ac:dyDescent="0.45">
      <c r="A128" s="50"/>
      <c r="B128" s="3" t="s">
        <v>98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9"/>
      <c r="AF128" s="9"/>
      <c r="AG128" s="9"/>
      <c r="AH128" s="83"/>
      <c r="AI128" s="9"/>
      <c r="AJ128" s="9"/>
      <c r="AK128" s="9"/>
      <c r="AL128" s="9"/>
      <c r="AM128" s="9"/>
      <c r="AN128" s="10"/>
    </row>
    <row r="129" spans="1:40" ht="24.95" customHeight="1" x14ac:dyDescent="0.45">
      <c r="A129" s="100"/>
      <c r="B129" s="105" t="s">
        <v>50</v>
      </c>
      <c r="C129" s="106">
        <v>15</v>
      </c>
      <c r="D129" s="106">
        <v>0</v>
      </c>
      <c r="E129" s="106">
        <v>11</v>
      </c>
      <c r="F129" s="106">
        <f t="shared" ref="F129:F130" si="332">D129+E129</f>
        <v>11</v>
      </c>
      <c r="G129" s="106">
        <v>0</v>
      </c>
      <c r="H129" s="106">
        <v>9</v>
      </c>
      <c r="I129" s="106">
        <f t="shared" ref="I129:I132" si="333">G129+H129</f>
        <v>9</v>
      </c>
      <c r="J129" s="106">
        <v>30</v>
      </c>
      <c r="K129" s="106">
        <v>1</v>
      </c>
      <c r="L129" s="106">
        <v>71</v>
      </c>
      <c r="M129" s="106">
        <f t="shared" ref="M129:M132" si="334">K129+L129</f>
        <v>72</v>
      </c>
      <c r="N129" s="106">
        <v>1</v>
      </c>
      <c r="O129" s="106">
        <v>27</v>
      </c>
      <c r="P129" s="106">
        <f t="shared" ref="P129:P132" si="335">N129+O129</f>
        <v>28</v>
      </c>
      <c r="Q129" s="106">
        <v>0</v>
      </c>
      <c r="R129" s="106">
        <v>0</v>
      </c>
      <c r="S129" s="106">
        <v>0</v>
      </c>
      <c r="T129" s="106">
        <f t="shared" ref="T129:T132" si="336">R129+S129</f>
        <v>0</v>
      </c>
      <c r="U129" s="106">
        <v>0</v>
      </c>
      <c r="V129" s="106">
        <v>0</v>
      </c>
      <c r="W129" s="106">
        <f t="shared" ref="W129:W132" si="337">U129+V129</f>
        <v>0</v>
      </c>
      <c r="X129" s="106">
        <f t="shared" ref="X129:X132" si="338">C129+J129+Q129</f>
        <v>45</v>
      </c>
      <c r="Y129" s="106">
        <f t="shared" ref="Y129:Y132" si="339">F129+K129+R129</f>
        <v>12</v>
      </c>
      <c r="Z129" s="106">
        <f t="shared" ref="Z129:Z132" si="340">+L129+S129+E129</f>
        <v>82</v>
      </c>
      <c r="AA129" s="106">
        <f t="shared" ref="AA129:AA132" si="341">+M129+T129+F129</f>
        <v>83</v>
      </c>
      <c r="AB129" s="106">
        <f>G129+N129+U129</f>
        <v>1</v>
      </c>
      <c r="AC129" s="106">
        <f>H129+O129+V129</f>
        <v>36</v>
      </c>
      <c r="AD129" s="106">
        <f t="shared" ref="AD129:AD132" si="342">AB129+AC129</f>
        <v>37</v>
      </c>
      <c r="AE129" s="107">
        <f t="shared" si="328"/>
        <v>1</v>
      </c>
      <c r="AF129" s="107">
        <f t="shared" si="329"/>
        <v>36</v>
      </c>
      <c r="AG129" s="107">
        <f t="shared" ref="AG129:AG132" si="343">AE129+AF129</f>
        <v>37</v>
      </c>
      <c r="AH129" s="108">
        <v>1</v>
      </c>
      <c r="AI129" s="107">
        <f t="shared" ref="AI129:AI132" si="344">IF(AH129=1,AE129,"0")</f>
        <v>1</v>
      </c>
      <c r="AJ129" s="107">
        <f t="shared" ref="AJ129:AJ132" si="345">IF(AH129=1,AF129,"0")</f>
        <v>36</v>
      </c>
      <c r="AK129" s="107">
        <f t="shared" ref="AK129:AK132" si="346">AI129+AJ129</f>
        <v>37</v>
      </c>
      <c r="AL129" s="107" t="str">
        <f t="shared" ref="AL129:AL132" si="347">IF(AH129=2,AE129,"0")</f>
        <v>0</v>
      </c>
      <c r="AM129" s="107" t="str">
        <f t="shared" ref="AM129:AM132" si="348">IF(AH129=2,AF129,"0")</f>
        <v>0</v>
      </c>
      <c r="AN129" s="107">
        <f t="shared" ref="AN129:AN132" si="349">AL129+AM129</f>
        <v>0</v>
      </c>
    </row>
    <row r="130" spans="1:40" ht="24.95" customHeight="1" x14ac:dyDescent="0.45">
      <c r="A130" s="50"/>
      <c r="B130" s="6" t="s">
        <v>49</v>
      </c>
      <c r="C130" s="21">
        <v>15</v>
      </c>
      <c r="D130" s="21">
        <v>2</v>
      </c>
      <c r="E130" s="21">
        <v>26</v>
      </c>
      <c r="F130" s="21">
        <f t="shared" si="332"/>
        <v>28</v>
      </c>
      <c r="G130" s="21">
        <v>2</v>
      </c>
      <c r="H130" s="21">
        <v>13</v>
      </c>
      <c r="I130" s="21">
        <f t="shared" si="333"/>
        <v>15</v>
      </c>
      <c r="J130" s="21">
        <v>25</v>
      </c>
      <c r="K130" s="21">
        <v>6</v>
      </c>
      <c r="L130" s="21">
        <v>99</v>
      </c>
      <c r="M130" s="21">
        <f t="shared" si="334"/>
        <v>105</v>
      </c>
      <c r="N130" s="21">
        <v>1</v>
      </c>
      <c r="O130" s="21">
        <v>35</v>
      </c>
      <c r="P130" s="21">
        <f t="shared" si="335"/>
        <v>36</v>
      </c>
      <c r="Q130" s="21">
        <v>0</v>
      </c>
      <c r="R130" s="21">
        <v>0</v>
      </c>
      <c r="S130" s="21">
        <v>0</v>
      </c>
      <c r="T130" s="21">
        <f t="shared" si="336"/>
        <v>0</v>
      </c>
      <c r="U130" s="21">
        <v>0</v>
      </c>
      <c r="V130" s="21">
        <v>0</v>
      </c>
      <c r="W130" s="21">
        <f t="shared" si="337"/>
        <v>0</v>
      </c>
      <c r="X130" s="21">
        <f t="shared" si="338"/>
        <v>40</v>
      </c>
      <c r="Y130" s="21">
        <f t="shared" si="339"/>
        <v>34</v>
      </c>
      <c r="Z130" s="21">
        <f t="shared" si="340"/>
        <v>125</v>
      </c>
      <c r="AA130" s="21">
        <f t="shared" si="341"/>
        <v>133</v>
      </c>
      <c r="AB130" s="21">
        <f t="shared" ref="AB130:AB132" si="350">G130+N130+U130</f>
        <v>3</v>
      </c>
      <c r="AC130" s="21">
        <f t="shared" ref="AC130:AC132" si="351">H130+O130+V130</f>
        <v>48</v>
      </c>
      <c r="AD130" s="21">
        <f t="shared" si="342"/>
        <v>51</v>
      </c>
      <c r="AE130" s="7">
        <f t="shared" si="328"/>
        <v>3</v>
      </c>
      <c r="AF130" s="7">
        <f t="shared" si="329"/>
        <v>48</v>
      </c>
      <c r="AG130" s="7">
        <f t="shared" si="343"/>
        <v>51</v>
      </c>
      <c r="AH130" s="79">
        <v>1</v>
      </c>
      <c r="AI130" s="7">
        <f t="shared" si="344"/>
        <v>3</v>
      </c>
      <c r="AJ130" s="7">
        <f t="shared" si="345"/>
        <v>48</v>
      </c>
      <c r="AK130" s="7">
        <f t="shared" si="346"/>
        <v>51</v>
      </c>
      <c r="AL130" s="7" t="str">
        <f t="shared" si="347"/>
        <v>0</v>
      </c>
      <c r="AM130" s="7" t="str">
        <f t="shared" si="348"/>
        <v>0</v>
      </c>
      <c r="AN130" s="7">
        <f t="shared" si="349"/>
        <v>0</v>
      </c>
    </row>
    <row r="131" spans="1:40" ht="24.95" customHeight="1" x14ac:dyDescent="0.45">
      <c r="A131" s="50"/>
      <c r="B131" s="6" t="s">
        <v>25</v>
      </c>
      <c r="C131" s="21">
        <v>20</v>
      </c>
      <c r="D131" s="21">
        <v>3</v>
      </c>
      <c r="E131" s="21">
        <v>10</v>
      </c>
      <c r="F131" s="21">
        <f>D131+E131</f>
        <v>13</v>
      </c>
      <c r="G131" s="21">
        <v>0</v>
      </c>
      <c r="H131" s="21">
        <v>7</v>
      </c>
      <c r="I131" s="21">
        <f>G131+H131</f>
        <v>7</v>
      </c>
      <c r="J131" s="21">
        <v>30</v>
      </c>
      <c r="K131" s="21">
        <v>19</v>
      </c>
      <c r="L131" s="21">
        <v>73</v>
      </c>
      <c r="M131" s="21">
        <f>K131+L131</f>
        <v>92</v>
      </c>
      <c r="N131" s="21">
        <v>11</v>
      </c>
      <c r="O131" s="21">
        <v>36</v>
      </c>
      <c r="P131" s="21">
        <f>N131+O131</f>
        <v>47</v>
      </c>
      <c r="Q131" s="21">
        <v>0</v>
      </c>
      <c r="R131" s="21">
        <v>0</v>
      </c>
      <c r="S131" s="21">
        <v>0</v>
      </c>
      <c r="T131" s="21">
        <f>R131+S131</f>
        <v>0</v>
      </c>
      <c r="U131" s="21">
        <v>0</v>
      </c>
      <c r="V131" s="21">
        <v>0</v>
      </c>
      <c r="W131" s="21">
        <f>U131+V131</f>
        <v>0</v>
      </c>
      <c r="X131" s="21">
        <f t="shared" si="338"/>
        <v>50</v>
      </c>
      <c r="Y131" s="21">
        <f t="shared" si="339"/>
        <v>32</v>
      </c>
      <c r="Z131" s="21">
        <f t="shared" si="340"/>
        <v>83</v>
      </c>
      <c r="AA131" s="21">
        <f t="shared" si="341"/>
        <v>105</v>
      </c>
      <c r="AB131" s="21">
        <f t="shared" si="350"/>
        <v>11</v>
      </c>
      <c r="AC131" s="21">
        <f t="shared" si="351"/>
        <v>43</v>
      </c>
      <c r="AD131" s="21">
        <f>AB131+AC131</f>
        <v>54</v>
      </c>
      <c r="AE131" s="7">
        <f t="shared" si="328"/>
        <v>11</v>
      </c>
      <c r="AF131" s="7">
        <f t="shared" si="329"/>
        <v>43</v>
      </c>
      <c r="AG131" s="7">
        <f>AE131+AF131</f>
        <v>54</v>
      </c>
      <c r="AH131" s="79">
        <v>1</v>
      </c>
      <c r="AI131" s="7">
        <f>IF(AH131=1,AE131,"0")</f>
        <v>11</v>
      </c>
      <c r="AJ131" s="7">
        <f>IF(AH131=1,AF131,"0")</f>
        <v>43</v>
      </c>
      <c r="AK131" s="7">
        <f>AI131+AJ131</f>
        <v>54</v>
      </c>
      <c r="AL131" s="7" t="str">
        <f>IF(AH131=2,AE131,"0")</f>
        <v>0</v>
      </c>
      <c r="AM131" s="7" t="str">
        <f>IF(AH131=2,AF131,"0")</f>
        <v>0</v>
      </c>
      <c r="AN131" s="7">
        <f>AL131+AM131</f>
        <v>0</v>
      </c>
    </row>
    <row r="132" spans="1:40" ht="24.95" customHeight="1" x14ac:dyDescent="0.45">
      <c r="A132" s="50"/>
      <c r="B132" s="6" t="s">
        <v>79</v>
      </c>
      <c r="C132" s="21">
        <v>20</v>
      </c>
      <c r="D132" s="21">
        <v>11</v>
      </c>
      <c r="E132" s="21">
        <v>33</v>
      </c>
      <c r="F132" s="21">
        <f t="shared" ref="F132" si="352">D132+E132</f>
        <v>44</v>
      </c>
      <c r="G132" s="21">
        <v>4</v>
      </c>
      <c r="H132" s="21">
        <v>26</v>
      </c>
      <c r="I132" s="21">
        <f t="shared" si="333"/>
        <v>30</v>
      </c>
      <c r="J132" s="21">
        <v>50</v>
      </c>
      <c r="K132" s="21">
        <v>36</v>
      </c>
      <c r="L132" s="21">
        <v>78</v>
      </c>
      <c r="M132" s="21">
        <f t="shared" si="334"/>
        <v>114</v>
      </c>
      <c r="N132" s="21">
        <v>22</v>
      </c>
      <c r="O132" s="21">
        <v>45</v>
      </c>
      <c r="P132" s="21">
        <f t="shared" si="335"/>
        <v>67</v>
      </c>
      <c r="Q132" s="21">
        <v>0</v>
      </c>
      <c r="R132" s="21">
        <v>0</v>
      </c>
      <c r="S132" s="21">
        <v>0</v>
      </c>
      <c r="T132" s="21">
        <f t="shared" si="336"/>
        <v>0</v>
      </c>
      <c r="U132" s="21">
        <v>0</v>
      </c>
      <c r="V132" s="21">
        <v>0</v>
      </c>
      <c r="W132" s="21">
        <f t="shared" si="337"/>
        <v>0</v>
      </c>
      <c r="X132" s="21">
        <f t="shared" si="338"/>
        <v>70</v>
      </c>
      <c r="Y132" s="21">
        <f t="shared" si="339"/>
        <v>80</v>
      </c>
      <c r="Z132" s="21">
        <f t="shared" si="340"/>
        <v>111</v>
      </c>
      <c r="AA132" s="21">
        <f t="shared" si="341"/>
        <v>158</v>
      </c>
      <c r="AB132" s="21">
        <f t="shared" si="350"/>
        <v>26</v>
      </c>
      <c r="AC132" s="21">
        <f t="shared" si="351"/>
        <v>71</v>
      </c>
      <c r="AD132" s="21">
        <f t="shared" si="342"/>
        <v>97</v>
      </c>
      <c r="AE132" s="7">
        <f t="shared" si="328"/>
        <v>26</v>
      </c>
      <c r="AF132" s="7">
        <f t="shared" si="329"/>
        <v>71</v>
      </c>
      <c r="AG132" s="7">
        <f t="shared" si="343"/>
        <v>97</v>
      </c>
      <c r="AH132" s="79">
        <v>2</v>
      </c>
      <c r="AI132" s="7" t="str">
        <f t="shared" si="344"/>
        <v>0</v>
      </c>
      <c r="AJ132" s="7" t="str">
        <f t="shared" si="345"/>
        <v>0</v>
      </c>
      <c r="AK132" s="7">
        <f t="shared" si="346"/>
        <v>0</v>
      </c>
      <c r="AL132" s="7">
        <f t="shared" si="347"/>
        <v>26</v>
      </c>
      <c r="AM132" s="7">
        <f t="shared" si="348"/>
        <v>71</v>
      </c>
      <c r="AN132" s="7">
        <f t="shared" si="349"/>
        <v>97</v>
      </c>
    </row>
    <row r="133" spans="1:40" s="13" customFormat="1" ht="24.95" customHeight="1" x14ac:dyDescent="0.45">
      <c r="A133" s="2"/>
      <c r="B133" s="11" t="s">
        <v>63</v>
      </c>
      <c r="C133" s="24">
        <f t="shared" ref="C133:AG133" si="353">SUM(C129:C132)</f>
        <v>70</v>
      </c>
      <c r="D133" s="24">
        <f t="shared" si="353"/>
        <v>16</v>
      </c>
      <c r="E133" s="24">
        <f t="shared" si="353"/>
        <v>80</v>
      </c>
      <c r="F133" s="24">
        <f t="shared" si="353"/>
        <v>96</v>
      </c>
      <c r="G133" s="24">
        <f t="shared" si="353"/>
        <v>6</v>
      </c>
      <c r="H133" s="24">
        <f t="shared" si="353"/>
        <v>55</v>
      </c>
      <c r="I133" s="24">
        <f t="shared" si="353"/>
        <v>61</v>
      </c>
      <c r="J133" s="24">
        <f t="shared" si="353"/>
        <v>135</v>
      </c>
      <c r="K133" s="24">
        <f t="shared" si="353"/>
        <v>62</v>
      </c>
      <c r="L133" s="24">
        <f t="shared" si="353"/>
        <v>321</v>
      </c>
      <c r="M133" s="24">
        <f t="shared" si="353"/>
        <v>383</v>
      </c>
      <c r="N133" s="24">
        <f t="shared" si="353"/>
        <v>35</v>
      </c>
      <c r="O133" s="24">
        <f t="shared" si="353"/>
        <v>143</v>
      </c>
      <c r="P133" s="24">
        <f t="shared" si="353"/>
        <v>178</v>
      </c>
      <c r="Q133" s="24">
        <f t="shared" si="353"/>
        <v>0</v>
      </c>
      <c r="R133" s="24">
        <f t="shared" si="353"/>
        <v>0</v>
      </c>
      <c r="S133" s="24">
        <f t="shared" si="353"/>
        <v>0</v>
      </c>
      <c r="T133" s="24">
        <f t="shared" si="353"/>
        <v>0</v>
      </c>
      <c r="U133" s="24">
        <f t="shared" si="353"/>
        <v>0</v>
      </c>
      <c r="V133" s="24">
        <f t="shared" si="353"/>
        <v>0</v>
      </c>
      <c r="W133" s="24">
        <f t="shared" si="353"/>
        <v>0</v>
      </c>
      <c r="X133" s="24">
        <f t="shared" si="353"/>
        <v>205</v>
      </c>
      <c r="Y133" s="24">
        <f t="shared" si="353"/>
        <v>158</v>
      </c>
      <c r="Z133" s="24">
        <f t="shared" si="353"/>
        <v>401</v>
      </c>
      <c r="AA133" s="24">
        <f t="shared" si="353"/>
        <v>479</v>
      </c>
      <c r="AB133" s="24">
        <f t="shared" si="353"/>
        <v>41</v>
      </c>
      <c r="AC133" s="24">
        <f t="shared" si="353"/>
        <v>198</v>
      </c>
      <c r="AD133" s="24">
        <f t="shared" si="353"/>
        <v>239</v>
      </c>
      <c r="AE133" s="24">
        <f t="shared" si="353"/>
        <v>41</v>
      </c>
      <c r="AF133" s="24">
        <f t="shared" si="353"/>
        <v>198</v>
      </c>
      <c r="AG133" s="24">
        <f t="shared" si="353"/>
        <v>239</v>
      </c>
      <c r="AH133" s="85"/>
      <c r="AI133" s="24">
        <f t="shared" ref="AI133:AN133" si="354">SUM(AI129:AI132)</f>
        <v>15</v>
      </c>
      <c r="AJ133" s="24">
        <f t="shared" si="354"/>
        <v>127</v>
      </c>
      <c r="AK133" s="24">
        <f t="shared" si="354"/>
        <v>142</v>
      </c>
      <c r="AL133" s="24">
        <f t="shared" si="354"/>
        <v>26</v>
      </c>
      <c r="AM133" s="24">
        <f t="shared" si="354"/>
        <v>71</v>
      </c>
      <c r="AN133" s="25">
        <f t="shared" si="354"/>
        <v>97</v>
      </c>
    </row>
    <row r="134" spans="1:40" ht="24.95" customHeight="1" x14ac:dyDescent="0.45">
      <c r="A134" s="50"/>
      <c r="B134" s="3" t="s">
        <v>86</v>
      </c>
      <c r="C134" s="29"/>
      <c r="D134" s="30"/>
      <c r="E134" s="30"/>
      <c r="F134" s="32"/>
      <c r="G134" s="30"/>
      <c r="H134" s="30"/>
      <c r="I134" s="32"/>
      <c r="J134" s="30"/>
      <c r="K134" s="30"/>
      <c r="L134" s="30"/>
      <c r="M134" s="32"/>
      <c r="N134" s="31"/>
      <c r="O134" s="31"/>
      <c r="P134" s="32"/>
      <c r="Q134" s="30"/>
      <c r="R134" s="30"/>
      <c r="S134" s="30"/>
      <c r="T134" s="32"/>
      <c r="U134" s="30"/>
      <c r="V134" s="30"/>
      <c r="W134" s="32"/>
      <c r="X134" s="32"/>
      <c r="Y134" s="32"/>
      <c r="Z134" s="32"/>
      <c r="AA134" s="32"/>
      <c r="AB134" s="32"/>
      <c r="AC134" s="32"/>
      <c r="AD134" s="32"/>
      <c r="AE134" s="9"/>
      <c r="AF134" s="9"/>
      <c r="AG134" s="9"/>
      <c r="AH134" s="84"/>
      <c r="AI134" s="9"/>
      <c r="AJ134" s="9"/>
      <c r="AK134" s="9"/>
      <c r="AL134" s="9"/>
      <c r="AM134" s="9"/>
      <c r="AN134" s="10"/>
    </row>
    <row r="135" spans="1:40" ht="24.95" customHeight="1" x14ac:dyDescent="0.45">
      <c r="A135" s="50"/>
      <c r="B135" s="6" t="s">
        <v>89</v>
      </c>
      <c r="C135" s="21">
        <v>30</v>
      </c>
      <c r="D135" s="21">
        <v>32</v>
      </c>
      <c r="E135" s="21">
        <v>227</v>
      </c>
      <c r="F135" s="21">
        <f t="shared" ref="F135" si="355">D135+E135</f>
        <v>259</v>
      </c>
      <c r="G135" s="21">
        <v>6</v>
      </c>
      <c r="H135" s="21">
        <v>22</v>
      </c>
      <c r="I135" s="21">
        <f t="shared" ref="I135:I153" si="356">G135+H135</f>
        <v>28</v>
      </c>
      <c r="J135" s="21">
        <v>80</v>
      </c>
      <c r="K135" s="21">
        <v>230</v>
      </c>
      <c r="L135" s="21">
        <v>1144</v>
      </c>
      <c r="M135" s="21">
        <f t="shared" ref="M135:M153" si="357">K135+L135</f>
        <v>1374</v>
      </c>
      <c r="N135" s="21">
        <f>19-1</f>
        <v>18</v>
      </c>
      <c r="O135" s="21">
        <v>77</v>
      </c>
      <c r="P135" s="21">
        <f t="shared" ref="P135:P153" si="358">N135+O135</f>
        <v>95</v>
      </c>
      <c r="Q135" s="21">
        <v>80</v>
      </c>
      <c r="R135" s="21">
        <v>17</v>
      </c>
      <c r="S135" s="21">
        <v>93</v>
      </c>
      <c r="T135" s="21">
        <f t="shared" ref="T135:T153" si="359">R135+S135</f>
        <v>110</v>
      </c>
      <c r="U135" s="21">
        <v>10</v>
      </c>
      <c r="V135" s="21">
        <v>71</v>
      </c>
      <c r="W135" s="21">
        <f t="shared" ref="W135:W153" si="360">U135+V135</f>
        <v>81</v>
      </c>
      <c r="X135" s="21">
        <f>C135+J135+Q135</f>
        <v>190</v>
      </c>
      <c r="Y135" s="21">
        <f t="shared" ref="Y135" si="361">F135+K135+R135</f>
        <v>506</v>
      </c>
      <c r="Z135" s="21">
        <f t="shared" ref="Z135" si="362">+L135+S135+E135</f>
        <v>1464</v>
      </c>
      <c r="AA135" s="21">
        <f t="shared" ref="AA135" si="363">+M135+T135+F135</f>
        <v>1743</v>
      </c>
      <c r="AB135" s="21">
        <f>G135+N135+U135</f>
        <v>34</v>
      </c>
      <c r="AC135" s="21">
        <f>H135+O135+V135</f>
        <v>170</v>
      </c>
      <c r="AD135" s="21">
        <f t="shared" ref="AD135:AD153" si="364">AB135+AC135</f>
        <v>204</v>
      </c>
      <c r="AE135" s="7">
        <f t="shared" si="328"/>
        <v>34</v>
      </c>
      <c r="AF135" s="7">
        <f t="shared" si="329"/>
        <v>170</v>
      </c>
      <c r="AG135" s="7">
        <f t="shared" ref="AG135:AG153" si="365">AE135+AF135</f>
        <v>204</v>
      </c>
      <c r="AH135" s="79">
        <v>2</v>
      </c>
      <c r="AI135" s="7" t="str">
        <f t="shared" ref="AI135:AI153" si="366">IF(AH135=1,AE135,"0")</f>
        <v>0</v>
      </c>
      <c r="AJ135" s="7" t="str">
        <f t="shared" ref="AJ135:AJ153" si="367">IF(AH135=1,AF135,"0")</f>
        <v>0</v>
      </c>
      <c r="AK135" s="7">
        <f t="shared" ref="AK135:AK153" si="368">AI135+AJ135</f>
        <v>0</v>
      </c>
      <c r="AL135" s="7">
        <f t="shared" ref="AL135:AL153" si="369">IF(AH135=2,AE135,"0")</f>
        <v>34</v>
      </c>
      <c r="AM135" s="7">
        <f t="shared" ref="AM135:AM153" si="370">IF(AH135=2,AF135,"0")</f>
        <v>170</v>
      </c>
      <c r="AN135" s="7">
        <f t="shared" ref="AN135:AN153" si="371">AL135+AM135</f>
        <v>204</v>
      </c>
    </row>
    <row r="136" spans="1:40" s="13" customFormat="1" ht="24.95" customHeight="1" x14ac:dyDescent="0.45">
      <c r="A136" s="2"/>
      <c r="B136" s="11" t="s">
        <v>5</v>
      </c>
      <c r="C136" s="25">
        <f>SUM(C135)</f>
        <v>30</v>
      </c>
      <c r="D136" s="25">
        <f t="shared" ref="D136:F136" si="372">SUM(D135)</f>
        <v>32</v>
      </c>
      <c r="E136" s="25">
        <f t="shared" si="372"/>
        <v>227</v>
      </c>
      <c r="F136" s="25">
        <f t="shared" si="372"/>
        <v>259</v>
      </c>
      <c r="G136" s="25">
        <f t="shared" ref="G136:AN136" si="373">SUM(G135)</f>
        <v>6</v>
      </c>
      <c r="H136" s="25">
        <f t="shared" si="373"/>
        <v>22</v>
      </c>
      <c r="I136" s="25">
        <f t="shared" si="373"/>
        <v>28</v>
      </c>
      <c r="J136" s="25">
        <f t="shared" si="373"/>
        <v>80</v>
      </c>
      <c r="K136" s="25">
        <f t="shared" si="373"/>
        <v>230</v>
      </c>
      <c r="L136" s="25">
        <f t="shared" si="373"/>
        <v>1144</v>
      </c>
      <c r="M136" s="25">
        <f t="shared" si="373"/>
        <v>1374</v>
      </c>
      <c r="N136" s="25">
        <f t="shared" si="373"/>
        <v>18</v>
      </c>
      <c r="O136" s="25">
        <f t="shared" si="373"/>
        <v>77</v>
      </c>
      <c r="P136" s="25">
        <f t="shared" si="373"/>
        <v>95</v>
      </c>
      <c r="Q136" s="25">
        <f t="shared" si="373"/>
        <v>80</v>
      </c>
      <c r="R136" s="25">
        <f t="shared" si="373"/>
        <v>17</v>
      </c>
      <c r="S136" s="25">
        <f t="shared" si="373"/>
        <v>93</v>
      </c>
      <c r="T136" s="25">
        <f t="shared" si="373"/>
        <v>110</v>
      </c>
      <c r="U136" s="25">
        <f t="shared" si="373"/>
        <v>10</v>
      </c>
      <c r="V136" s="25">
        <f t="shared" si="373"/>
        <v>71</v>
      </c>
      <c r="W136" s="25">
        <f t="shared" si="373"/>
        <v>81</v>
      </c>
      <c r="X136" s="25">
        <f t="shared" ref="X136:AC136" si="374">SUM(X135)</f>
        <v>190</v>
      </c>
      <c r="Y136" s="25">
        <f t="shared" si="374"/>
        <v>506</v>
      </c>
      <c r="Z136" s="25">
        <f t="shared" si="374"/>
        <v>1464</v>
      </c>
      <c r="AA136" s="25">
        <f t="shared" si="374"/>
        <v>1743</v>
      </c>
      <c r="AB136" s="25">
        <f t="shared" si="374"/>
        <v>34</v>
      </c>
      <c r="AC136" s="25">
        <f t="shared" si="374"/>
        <v>170</v>
      </c>
      <c r="AD136" s="25">
        <f t="shared" si="373"/>
        <v>204</v>
      </c>
      <c r="AE136" s="25">
        <f t="shared" si="373"/>
        <v>34</v>
      </c>
      <c r="AF136" s="25">
        <f t="shared" si="373"/>
        <v>170</v>
      </c>
      <c r="AG136" s="25">
        <f t="shared" si="373"/>
        <v>204</v>
      </c>
      <c r="AH136" s="80">
        <f t="shared" si="373"/>
        <v>2</v>
      </c>
      <c r="AI136" s="25">
        <f t="shared" si="373"/>
        <v>0</v>
      </c>
      <c r="AJ136" s="25">
        <f t="shared" si="373"/>
        <v>0</v>
      </c>
      <c r="AK136" s="25">
        <f t="shared" si="373"/>
        <v>0</v>
      </c>
      <c r="AL136" s="25">
        <f t="shared" si="373"/>
        <v>34</v>
      </c>
      <c r="AM136" s="25">
        <f t="shared" si="373"/>
        <v>170</v>
      </c>
      <c r="AN136" s="25">
        <f t="shared" si="373"/>
        <v>204</v>
      </c>
    </row>
    <row r="137" spans="1:40" ht="24.95" customHeight="1" x14ac:dyDescent="0.45">
      <c r="A137" s="50"/>
      <c r="B137" s="3" t="s">
        <v>97</v>
      </c>
      <c r="C137" s="26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9"/>
      <c r="AF137" s="9"/>
      <c r="AG137" s="9"/>
      <c r="AH137" s="83"/>
      <c r="AI137" s="9"/>
      <c r="AJ137" s="9"/>
      <c r="AK137" s="9"/>
      <c r="AL137" s="9"/>
      <c r="AM137" s="9"/>
      <c r="AN137" s="10"/>
    </row>
    <row r="138" spans="1:40" ht="24.95" customHeight="1" x14ac:dyDescent="0.45">
      <c r="A138" s="50"/>
      <c r="B138" s="6" t="s">
        <v>89</v>
      </c>
      <c r="C138" s="21">
        <v>15</v>
      </c>
      <c r="D138" s="21">
        <v>4</v>
      </c>
      <c r="E138" s="21">
        <v>55</v>
      </c>
      <c r="F138" s="21">
        <f t="shared" ref="F138" si="375">D138+E138</f>
        <v>59</v>
      </c>
      <c r="G138" s="21">
        <v>2</v>
      </c>
      <c r="H138" s="21">
        <v>14</v>
      </c>
      <c r="I138" s="21">
        <f t="shared" ref="I138" si="376">G138+H138</f>
        <v>16</v>
      </c>
      <c r="J138" s="21">
        <v>30</v>
      </c>
      <c r="K138" s="21">
        <v>12</v>
      </c>
      <c r="L138" s="21">
        <v>199</v>
      </c>
      <c r="M138" s="21">
        <f t="shared" ref="M138" si="377">K138+L138</f>
        <v>211</v>
      </c>
      <c r="N138" s="21">
        <v>6</v>
      </c>
      <c r="O138" s="21">
        <v>40</v>
      </c>
      <c r="P138" s="21">
        <f t="shared" ref="P138" si="378">N138+O138</f>
        <v>46</v>
      </c>
      <c r="Q138" s="21">
        <v>0</v>
      </c>
      <c r="R138" s="21">
        <v>0</v>
      </c>
      <c r="S138" s="21">
        <v>0</v>
      </c>
      <c r="T138" s="21">
        <f t="shared" ref="T138" si="379">R138+S138</f>
        <v>0</v>
      </c>
      <c r="U138" s="21">
        <v>0</v>
      </c>
      <c r="V138" s="21">
        <v>0</v>
      </c>
      <c r="W138" s="21">
        <f t="shared" ref="W138" si="380">U138+V138</f>
        <v>0</v>
      </c>
      <c r="X138" s="21">
        <f>C138+J138+Q138</f>
        <v>45</v>
      </c>
      <c r="Y138" s="21">
        <f t="shared" ref="Y138" si="381">F138+K138+R138</f>
        <v>71</v>
      </c>
      <c r="Z138" s="21">
        <f t="shared" ref="Z138" si="382">+L138+S138+E138</f>
        <v>254</v>
      </c>
      <c r="AA138" s="21">
        <f t="shared" ref="AA138" si="383">+M138+T138+F138</f>
        <v>270</v>
      </c>
      <c r="AB138" s="21">
        <f t="shared" ref="AB138:AC138" si="384">G138+N138+U138</f>
        <v>8</v>
      </c>
      <c r="AC138" s="21">
        <f t="shared" si="384"/>
        <v>54</v>
      </c>
      <c r="AD138" s="21">
        <f t="shared" ref="AD138" si="385">AB138+AC138</f>
        <v>62</v>
      </c>
      <c r="AE138" s="7">
        <f t="shared" si="328"/>
        <v>8</v>
      </c>
      <c r="AF138" s="7">
        <f t="shared" si="329"/>
        <v>54</v>
      </c>
      <c r="AG138" s="7">
        <f t="shared" ref="AG138" si="386">AE138+AF138</f>
        <v>62</v>
      </c>
      <c r="AH138" s="79">
        <v>2</v>
      </c>
      <c r="AI138" s="7" t="str">
        <f t="shared" ref="AI138" si="387">IF(AH138=1,AE138,"0")</f>
        <v>0</v>
      </c>
      <c r="AJ138" s="7" t="str">
        <f t="shared" ref="AJ138" si="388">IF(AH138=1,AF138,"0")</f>
        <v>0</v>
      </c>
      <c r="AK138" s="7">
        <f t="shared" ref="AK138" si="389">AI138+AJ138</f>
        <v>0</v>
      </c>
      <c r="AL138" s="7">
        <f t="shared" ref="AL138" si="390">IF(AH138=2,AE138,"0")</f>
        <v>8</v>
      </c>
      <c r="AM138" s="7">
        <f t="shared" ref="AM138" si="391">IF(AH138=2,AF138,"0")</f>
        <v>54</v>
      </c>
      <c r="AN138" s="7">
        <f t="shared" ref="AN138" si="392">AL138+AM138</f>
        <v>62</v>
      </c>
    </row>
    <row r="139" spans="1:40" s="13" customFormat="1" ht="24.95" customHeight="1" x14ac:dyDescent="0.45">
      <c r="A139" s="2"/>
      <c r="B139" s="11" t="s">
        <v>5</v>
      </c>
      <c r="C139" s="24">
        <f>SUM(C138)</f>
        <v>15</v>
      </c>
      <c r="D139" s="24">
        <f t="shared" ref="D139:F139" si="393">SUM(D138)</f>
        <v>4</v>
      </c>
      <c r="E139" s="24">
        <f t="shared" si="393"/>
        <v>55</v>
      </c>
      <c r="F139" s="24">
        <f t="shared" si="393"/>
        <v>59</v>
      </c>
      <c r="G139" s="24">
        <f t="shared" ref="G139:AN139" si="394">SUM(G138)</f>
        <v>2</v>
      </c>
      <c r="H139" s="24">
        <f t="shared" si="394"/>
        <v>14</v>
      </c>
      <c r="I139" s="24">
        <f t="shared" si="394"/>
        <v>16</v>
      </c>
      <c r="J139" s="24">
        <f t="shared" si="394"/>
        <v>30</v>
      </c>
      <c r="K139" s="24">
        <f t="shared" si="394"/>
        <v>12</v>
      </c>
      <c r="L139" s="24">
        <f t="shared" si="394"/>
        <v>199</v>
      </c>
      <c r="M139" s="24">
        <f t="shared" si="394"/>
        <v>211</v>
      </c>
      <c r="N139" s="24">
        <f t="shared" si="394"/>
        <v>6</v>
      </c>
      <c r="O139" s="24">
        <f t="shared" si="394"/>
        <v>40</v>
      </c>
      <c r="P139" s="24">
        <f t="shared" si="394"/>
        <v>46</v>
      </c>
      <c r="Q139" s="24">
        <f t="shared" si="394"/>
        <v>0</v>
      </c>
      <c r="R139" s="24">
        <f t="shared" si="394"/>
        <v>0</v>
      </c>
      <c r="S139" s="24">
        <f t="shared" si="394"/>
        <v>0</v>
      </c>
      <c r="T139" s="24">
        <f t="shared" si="394"/>
        <v>0</v>
      </c>
      <c r="U139" s="24">
        <f t="shared" si="394"/>
        <v>0</v>
      </c>
      <c r="V139" s="24">
        <f t="shared" si="394"/>
        <v>0</v>
      </c>
      <c r="W139" s="24">
        <f t="shared" si="394"/>
        <v>0</v>
      </c>
      <c r="X139" s="24">
        <f t="shared" ref="X139:AC139" si="395">SUM(X138)</f>
        <v>45</v>
      </c>
      <c r="Y139" s="24">
        <f t="shared" si="395"/>
        <v>71</v>
      </c>
      <c r="Z139" s="24">
        <f t="shared" si="395"/>
        <v>254</v>
      </c>
      <c r="AA139" s="24">
        <f t="shared" si="395"/>
        <v>270</v>
      </c>
      <c r="AB139" s="24">
        <f t="shared" si="395"/>
        <v>8</v>
      </c>
      <c r="AC139" s="24">
        <f t="shared" si="395"/>
        <v>54</v>
      </c>
      <c r="AD139" s="24">
        <f t="shared" si="394"/>
        <v>62</v>
      </c>
      <c r="AE139" s="24">
        <f t="shared" si="394"/>
        <v>8</v>
      </c>
      <c r="AF139" s="24">
        <f t="shared" si="394"/>
        <v>54</v>
      </c>
      <c r="AG139" s="24">
        <f t="shared" si="394"/>
        <v>62</v>
      </c>
      <c r="AH139" s="85">
        <f t="shared" si="394"/>
        <v>2</v>
      </c>
      <c r="AI139" s="24">
        <f t="shared" si="394"/>
        <v>0</v>
      </c>
      <c r="AJ139" s="24">
        <f t="shared" si="394"/>
        <v>0</v>
      </c>
      <c r="AK139" s="24">
        <f t="shared" si="394"/>
        <v>0</v>
      </c>
      <c r="AL139" s="24">
        <f t="shared" si="394"/>
        <v>8</v>
      </c>
      <c r="AM139" s="24">
        <f t="shared" si="394"/>
        <v>54</v>
      </c>
      <c r="AN139" s="25">
        <f t="shared" si="394"/>
        <v>62</v>
      </c>
    </row>
    <row r="140" spans="1:40" s="13" customFormat="1" ht="24.95" customHeight="1" x14ac:dyDescent="0.45">
      <c r="A140" s="2"/>
      <c r="B140" s="11" t="s">
        <v>63</v>
      </c>
      <c r="C140" s="24">
        <f>C136+C139</f>
        <v>45</v>
      </c>
      <c r="D140" s="24">
        <f t="shared" ref="D140:F140" si="396">D136+D139</f>
        <v>36</v>
      </c>
      <c r="E140" s="24">
        <f t="shared" si="396"/>
        <v>282</v>
      </c>
      <c r="F140" s="24">
        <f t="shared" si="396"/>
        <v>318</v>
      </c>
      <c r="G140" s="24">
        <f t="shared" ref="G140:AN140" si="397">G136+G139</f>
        <v>8</v>
      </c>
      <c r="H140" s="24">
        <f t="shared" si="397"/>
        <v>36</v>
      </c>
      <c r="I140" s="24">
        <f t="shared" si="397"/>
        <v>44</v>
      </c>
      <c r="J140" s="24">
        <f t="shared" si="397"/>
        <v>110</v>
      </c>
      <c r="K140" s="24">
        <f t="shared" si="397"/>
        <v>242</v>
      </c>
      <c r="L140" s="24">
        <f t="shared" si="397"/>
        <v>1343</v>
      </c>
      <c r="M140" s="24">
        <f t="shared" si="397"/>
        <v>1585</v>
      </c>
      <c r="N140" s="24">
        <f t="shared" si="397"/>
        <v>24</v>
      </c>
      <c r="O140" s="24">
        <f t="shared" si="397"/>
        <v>117</v>
      </c>
      <c r="P140" s="24">
        <f t="shared" si="397"/>
        <v>141</v>
      </c>
      <c r="Q140" s="24">
        <f t="shared" si="397"/>
        <v>80</v>
      </c>
      <c r="R140" s="24">
        <f t="shared" si="397"/>
        <v>17</v>
      </c>
      <c r="S140" s="24">
        <f t="shared" si="397"/>
        <v>93</v>
      </c>
      <c r="T140" s="24">
        <f t="shared" si="397"/>
        <v>110</v>
      </c>
      <c r="U140" s="24">
        <f t="shared" si="397"/>
        <v>10</v>
      </c>
      <c r="V140" s="24">
        <f t="shared" si="397"/>
        <v>71</v>
      </c>
      <c r="W140" s="24">
        <f t="shared" si="397"/>
        <v>81</v>
      </c>
      <c r="X140" s="24">
        <f t="shared" ref="X140:AC140" si="398">X136+X139</f>
        <v>235</v>
      </c>
      <c r="Y140" s="24">
        <f t="shared" si="398"/>
        <v>577</v>
      </c>
      <c r="Z140" s="24">
        <f t="shared" si="398"/>
        <v>1718</v>
      </c>
      <c r="AA140" s="24">
        <f t="shared" si="398"/>
        <v>2013</v>
      </c>
      <c r="AB140" s="24">
        <f t="shared" si="398"/>
        <v>42</v>
      </c>
      <c r="AC140" s="24">
        <f t="shared" si="398"/>
        <v>224</v>
      </c>
      <c r="AD140" s="24">
        <f t="shared" si="397"/>
        <v>266</v>
      </c>
      <c r="AE140" s="24">
        <f t="shared" si="397"/>
        <v>42</v>
      </c>
      <c r="AF140" s="24">
        <f t="shared" si="397"/>
        <v>224</v>
      </c>
      <c r="AG140" s="24">
        <f t="shared" si="397"/>
        <v>266</v>
      </c>
      <c r="AH140" s="85"/>
      <c r="AI140" s="24">
        <f t="shared" si="397"/>
        <v>0</v>
      </c>
      <c r="AJ140" s="24">
        <f t="shared" si="397"/>
        <v>0</v>
      </c>
      <c r="AK140" s="24">
        <f t="shared" si="397"/>
        <v>0</v>
      </c>
      <c r="AL140" s="24">
        <f t="shared" si="397"/>
        <v>42</v>
      </c>
      <c r="AM140" s="24">
        <f t="shared" si="397"/>
        <v>224</v>
      </c>
      <c r="AN140" s="25">
        <f t="shared" si="397"/>
        <v>266</v>
      </c>
    </row>
    <row r="141" spans="1:40" ht="24.95" customHeight="1" x14ac:dyDescent="0.45">
      <c r="A141" s="50"/>
      <c r="B141" s="3" t="s">
        <v>68</v>
      </c>
      <c r="C141" s="54"/>
      <c r="D141" s="31"/>
      <c r="E141" s="31"/>
      <c r="F141" s="32"/>
      <c r="G141" s="31"/>
      <c r="H141" s="31"/>
      <c r="I141" s="32"/>
      <c r="J141" s="31"/>
      <c r="K141" s="31"/>
      <c r="L141" s="31"/>
      <c r="M141" s="32"/>
      <c r="N141" s="31"/>
      <c r="O141" s="31"/>
      <c r="P141" s="32"/>
      <c r="Q141" s="31"/>
      <c r="R141" s="31"/>
      <c r="S141" s="31"/>
      <c r="T141" s="32"/>
      <c r="U141" s="31"/>
      <c r="V141" s="31"/>
      <c r="W141" s="32"/>
      <c r="X141" s="32"/>
      <c r="Y141" s="32"/>
      <c r="Z141" s="32"/>
      <c r="AA141" s="32"/>
      <c r="AB141" s="32"/>
      <c r="AC141" s="32"/>
      <c r="AD141" s="32"/>
      <c r="AE141" s="9"/>
      <c r="AF141" s="9"/>
      <c r="AG141" s="9"/>
      <c r="AH141" s="84"/>
      <c r="AI141" s="9"/>
      <c r="AJ141" s="9"/>
      <c r="AK141" s="9"/>
      <c r="AL141" s="9"/>
      <c r="AM141" s="9"/>
      <c r="AN141" s="10"/>
    </row>
    <row r="142" spans="1:40" s="13" customFormat="1" ht="24.95" customHeight="1" x14ac:dyDescent="0.45">
      <c r="A142" s="2"/>
      <c r="B142" s="12" t="s">
        <v>51</v>
      </c>
      <c r="C142" s="21">
        <v>15</v>
      </c>
      <c r="D142" s="21">
        <v>7</v>
      </c>
      <c r="E142" s="21">
        <v>16</v>
      </c>
      <c r="F142" s="21">
        <f t="shared" ref="F142:F143" si="399">D142+E142</f>
        <v>23</v>
      </c>
      <c r="G142" s="21">
        <v>4</v>
      </c>
      <c r="H142" s="21">
        <v>5</v>
      </c>
      <c r="I142" s="21">
        <f t="shared" si="356"/>
        <v>9</v>
      </c>
      <c r="J142" s="21">
        <v>40</v>
      </c>
      <c r="K142" s="21">
        <v>68</v>
      </c>
      <c r="L142" s="21">
        <v>96</v>
      </c>
      <c r="M142" s="21">
        <f t="shared" si="357"/>
        <v>164</v>
      </c>
      <c r="N142" s="21">
        <v>20</v>
      </c>
      <c r="O142" s="21">
        <v>28</v>
      </c>
      <c r="P142" s="21">
        <f t="shared" si="358"/>
        <v>48</v>
      </c>
      <c r="Q142" s="21">
        <v>35</v>
      </c>
      <c r="R142" s="21">
        <v>26</v>
      </c>
      <c r="S142" s="21">
        <v>51</v>
      </c>
      <c r="T142" s="21">
        <f t="shared" si="359"/>
        <v>77</v>
      </c>
      <c r="U142" s="21">
        <v>12</v>
      </c>
      <c r="V142" s="21">
        <v>38</v>
      </c>
      <c r="W142" s="21">
        <f t="shared" si="360"/>
        <v>50</v>
      </c>
      <c r="X142" s="21">
        <f>C142+J142+Q142</f>
        <v>90</v>
      </c>
      <c r="Y142" s="21">
        <f t="shared" ref="Y142:Y143" si="400">F142+K142+R142</f>
        <v>117</v>
      </c>
      <c r="Z142" s="21">
        <f t="shared" ref="Z142:Z143" si="401">+L142+S142+E142</f>
        <v>163</v>
      </c>
      <c r="AA142" s="21">
        <f t="shared" ref="AA142:AA143" si="402">+M142+T142+F142</f>
        <v>264</v>
      </c>
      <c r="AB142" s="21">
        <f>G142+N142+U142</f>
        <v>36</v>
      </c>
      <c r="AC142" s="21">
        <f>H142+O142+V142</f>
        <v>71</v>
      </c>
      <c r="AD142" s="21">
        <f t="shared" si="364"/>
        <v>107</v>
      </c>
      <c r="AE142" s="7">
        <f t="shared" si="328"/>
        <v>36</v>
      </c>
      <c r="AF142" s="7">
        <f t="shared" si="329"/>
        <v>71</v>
      </c>
      <c r="AG142" s="7">
        <f t="shared" si="365"/>
        <v>107</v>
      </c>
      <c r="AH142" s="79">
        <v>2</v>
      </c>
      <c r="AI142" s="7" t="str">
        <f t="shared" si="366"/>
        <v>0</v>
      </c>
      <c r="AJ142" s="7" t="str">
        <f t="shared" si="367"/>
        <v>0</v>
      </c>
      <c r="AK142" s="7">
        <f t="shared" si="368"/>
        <v>0</v>
      </c>
      <c r="AL142" s="7">
        <f t="shared" si="369"/>
        <v>36</v>
      </c>
      <c r="AM142" s="7">
        <f t="shared" si="370"/>
        <v>71</v>
      </c>
      <c r="AN142" s="7">
        <f t="shared" si="371"/>
        <v>107</v>
      </c>
    </row>
    <row r="143" spans="1:40" s="13" customFormat="1" ht="24.95" customHeight="1" x14ac:dyDescent="0.45">
      <c r="A143" s="2"/>
      <c r="B143" s="12" t="s">
        <v>52</v>
      </c>
      <c r="C143" s="21">
        <v>10</v>
      </c>
      <c r="D143" s="21">
        <v>0</v>
      </c>
      <c r="E143" s="21">
        <v>6</v>
      </c>
      <c r="F143" s="21">
        <f t="shared" si="399"/>
        <v>6</v>
      </c>
      <c r="G143" s="21">
        <v>0</v>
      </c>
      <c r="H143" s="21">
        <v>1</v>
      </c>
      <c r="I143" s="21">
        <f t="shared" si="356"/>
        <v>1</v>
      </c>
      <c r="J143" s="21">
        <v>25</v>
      </c>
      <c r="K143" s="21">
        <v>14</v>
      </c>
      <c r="L143" s="21">
        <v>23</v>
      </c>
      <c r="M143" s="21">
        <f t="shared" si="357"/>
        <v>37</v>
      </c>
      <c r="N143" s="21">
        <v>5</v>
      </c>
      <c r="O143" s="21">
        <v>7</v>
      </c>
      <c r="P143" s="21">
        <f t="shared" si="358"/>
        <v>12</v>
      </c>
      <c r="Q143" s="21">
        <v>15</v>
      </c>
      <c r="R143" s="21">
        <v>13</v>
      </c>
      <c r="S143" s="21">
        <v>47</v>
      </c>
      <c r="T143" s="21">
        <f t="shared" si="359"/>
        <v>60</v>
      </c>
      <c r="U143" s="21">
        <v>10</v>
      </c>
      <c r="V143" s="21">
        <v>30</v>
      </c>
      <c r="W143" s="21">
        <f t="shared" si="360"/>
        <v>40</v>
      </c>
      <c r="X143" s="21">
        <f>C143+J143+Q143</f>
        <v>50</v>
      </c>
      <c r="Y143" s="21">
        <f t="shared" si="400"/>
        <v>33</v>
      </c>
      <c r="Z143" s="21">
        <f t="shared" si="401"/>
        <v>76</v>
      </c>
      <c r="AA143" s="21">
        <f t="shared" si="402"/>
        <v>103</v>
      </c>
      <c r="AB143" s="21">
        <f>G143+N143+U143</f>
        <v>15</v>
      </c>
      <c r="AC143" s="21">
        <f>H143+O143+V143</f>
        <v>38</v>
      </c>
      <c r="AD143" s="21">
        <f t="shared" si="364"/>
        <v>53</v>
      </c>
      <c r="AE143" s="7">
        <f t="shared" si="328"/>
        <v>15</v>
      </c>
      <c r="AF143" s="7">
        <f t="shared" si="329"/>
        <v>38</v>
      </c>
      <c r="AG143" s="7">
        <f t="shared" si="365"/>
        <v>53</v>
      </c>
      <c r="AH143" s="79">
        <v>2</v>
      </c>
      <c r="AI143" s="7" t="str">
        <f t="shared" si="366"/>
        <v>0</v>
      </c>
      <c r="AJ143" s="7" t="str">
        <f t="shared" si="367"/>
        <v>0</v>
      </c>
      <c r="AK143" s="7">
        <f t="shared" si="368"/>
        <v>0</v>
      </c>
      <c r="AL143" s="7">
        <f t="shared" si="369"/>
        <v>15</v>
      </c>
      <c r="AM143" s="7">
        <f t="shared" si="370"/>
        <v>38</v>
      </c>
      <c r="AN143" s="7">
        <f t="shared" si="371"/>
        <v>53</v>
      </c>
    </row>
    <row r="144" spans="1:40" s="13" customFormat="1" ht="24.95" customHeight="1" x14ac:dyDescent="0.45">
      <c r="A144" s="2"/>
      <c r="B144" s="11" t="s">
        <v>63</v>
      </c>
      <c r="C144" s="24">
        <f>SUM(C142:C143)</f>
        <v>25</v>
      </c>
      <c r="D144" s="24">
        <f t="shared" ref="D144:F144" si="403">SUM(D142:D143)</f>
        <v>7</v>
      </c>
      <c r="E144" s="24">
        <f t="shared" si="403"/>
        <v>22</v>
      </c>
      <c r="F144" s="24">
        <f t="shared" si="403"/>
        <v>29</v>
      </c>
      <c r="G144" s="24">
        <f t="shared" ref="G144:AN144" si="404">SUM(G142:G143)</f>
        <v>4</v>
      </c>
      <c r="H144" s="24">
        <f t="shared" si="404"/>
        <v>6</v>
      </c>
      <c r="I144" s="24">
        <f t="shared" si="404"/>
        <v>10</v>
      </c>
      <c r="J144" s="24">
        <f t="shared" si="404"/>
        <v>65</v>
      </c>
      <c r="K144" s="24">
        <f t="shared" si="404"/>
        <v>82</v>
      </c>
      <c r="L144" s="24">
        <f t="shared" si="404"/>
        <v>119</v>
      </c>
      <c r="M144" s="24">
        <f t="shared" si="404"/>
        <v>201</v>
      </c>
      <c r="N144" s="24">
        <f t="shared" si="404"/>
        <v>25</v>
      </c>
      <c r="O144" s="24">
        <f t="shared" si="404"/>
        <v>35</v>
      </c>
      <c r="P144" s="24">
        <f t="shared" si="404"/>
        <v>60</v>
      </c>
      <c r="Q144" s="24">
        <f t="shared" si="404"/>
        <v>50</v>
      </c>
      <c r="R144" s="24">
        <f t="shared" si="404"/>
        <v>39</v>
      </c>
      <c r="S144" s="24">
        <f t="shared" si="404"/>
        <v>98</v>
      </c>
      <c r="T144" s="24">
        <f t="shared" si="404"/>
        <v>137</v>
      </c>
      <c r="U144" s="24">
        <f t="shared" si="404"/>
        <v>22</v>
      </c>
      <c r="V144" s="24">
        <f t="shared" si="404"/>
        <v>68</v>
      </c>
      <c r="W144" s="24">
        <f t="shared" si="404"/>
        <v>90</v>
      </c>
      <c r="X144" s="24">
        <f t="shared" ref="X144:AA144" si="405">SUM(X142:X143)</f>
        <v>140</v>
      </c>
      <c r="Y144" s="24">
        <f t="shared" si="405"/>
        <v>150</v>
      </c>
      <c r="Z144" s="24">
        <f t="shared" si="405"/>
        <v>239</v>
      </c>
      <c r="AA144" s="24">
        <f t="shared" si="405"/>
        <v>367</v>
      </c>
      <c r="AB144" s="24">
        <f t="shared" ref="AB144" si="406">SUM(AB142:AB143)</f>
        <v>51</v>
      </c>
      <c r="AC144" s="24">
        <f t="shared" si="404"/>
        <v>109</v>
      </c>
      <c r="AD144" s="24">
        <f t="shared" si="404"/>
        <v>160</v>
      </c>
      <c r="AE144" s="24">
        <f t="shared" si="404"/>
        <v>51</v>
      </c>
      <c r="AF144" s="24">
        <f t="shared" si="404"/>
        <v>109</v>
      </c>
      <c r="AG144" s="24">
        <f t="shared" si="404"/>
        <v>160</v>
      </c>
      <c r="AH144" s="85"/>
      <c r="AI144" s="24">
        <f t="shared" si="404"/>
        <v>0</v>
      </c>
      <c r="AJ144" s="24">
        <f t="shared" si="404"/>
        <v>0</v>
      </c>
      <c r="AK144" s="24">
        <f t="shared" si="404"/>
        <v>0</v>
      </c>
      <c r="AL144" s="24">
        <f t="shared" si="404"/>
        <v>51</v>
      </c>
      <c r="AM144" s="24">
        <f t="shared" si="404"/>
        <v>109</v>
      </c>
      <c r="AN144" s="25">
        <f t="shared" si="404"/>
        <v>160</v>
      </c>
    </row>
    <row r="145" spans="1:40" ht="24.95" customHeight="1" x14ac:dyDescent="0.45">
      <c r="A145" s="2"/>
      <c r="B145" s="3" t="s">
        <v>69</v>
      </c>
      <c r="C145" s="54"/>
      <c r="D145" s="31"/>
      <c r="E145" s="31"/>
      <c r="F145" s="32"/>
      <c r="G145" s="31"/>
      <c r="H145" s="31"/>
      <c r="I145" s="32"/>
      <c r="J145" s="31"/>
      <c r="K145" s="31"/>
      <c r="L145" s="31"/>
      <c r="M145" s="32"/>
      <c r="N145" s="31"/>
      <c r="O145" s="31"/>
      <c r="P145" s="32"/>
      <c r="Q145" s="31"/>
      <c r="R145" s="31"/>
      <c r="S145" s="31"/>
      <c r="T145" s="32"/>
      <c r="U145" s="31"/>
      <c r="V145" s="31"/>
      <c r="W145" s="32"/>
      <c r="X145" s="32"/>
      <c r="Y145" s="32"/>
      <c r="Z145" s="32"/>
      <c r="AA145" s="32"/>
      <c r="AB145" s="32"/>
      <c r="AC145" s="32"/>
      <c r="AD145" s="32"/>
      <c r="AE145" s="9"/>
      <c r="AF145" s="9"/>
      <c r="AG145" s="9"/>
      <c r="AH145" s="84"/>
      <c r="AI145" s="9"/>
      <c r="AJ145" s="9"/>
      <c r="AK145" s="9"/>
      <c r="AL145" s="9"/>
      <c r="AM145" s="9"/>
      <c r="AN145" s="10"/>
    </row>
    <row r="146" spans="1:40" ht="24.95" customHeight="1" x14ac:dyDescent="0.45">
      <c r="A146" s="50"/>
      <c r="B146" s="6" t="s">
        <v>119</v>
      </c>
      <c r="C146" s="21">
        <v>10</v>
      </c>
      <c r="D146" s="21">
        <v>0</v>
      </c>
      <c r="E146" s="21">
        <v>14</v>
      </c>
      <c r="F146" s="21">
        <f>D146+E146</f>
        <v>14</v>
      </c>
      <c r="G146" s="21">
        <v>0</v>
      </c>
      <c r="H146" s="21">
        <v>2</v>
      </c>
      <c r="I146" s="21">
        <f>G146+H146</f>
        <v>2</v>
      </c>
      <c r="J146" s="21">
        <v>20</v>
      </c>
      <c r="K146" s="21">
        <v>2</v>
      </c>
      <c r="L146" s="21">
        <v>16</v>
      </c>
      <c r="M146" s="21">
        <f>K146+L146</f>
        <v>18</v>
      </c>
      <c r="N146" s="21">
        <v>0</v>
      </c>
      <c r="O146" s="21">
        <v>6</v>
      </c>
      <c r="P146" s="21">
        <f>N146+O146</f>
        <v>6</v>
      </c>
      <c r="Q146" s="21">
        <v>20</v>
      </c>
      <c r="R146" s="21">
        <v>12</v>
      </c>
      <c r="S146" s="21">
        <v>26</v>
      </c>
      <c r="T146" s="21">
        <f>R146+S146</f>
        <v>38</v>
      </c>
      <c r="U146" s="21">
        <v>7</v>
      </c>
      <c r="V146" s="21">
        <v>9</v>
      </c>
      <c r="W146" s="21">
        <f>U146+V146</f>
        <v>16</v>
      </c>
      <c r="X146" s="21">
        <f>C146+J146+Q146</f>
        <v>50</v>
      </c>
      <c r="Y146" s="21">
        <f t="shared" ref="Y146:Y148" si="407">F146+K146+R146</f>
        <v>28</v>
      </c>
      <c r="Z146" s="21">
        <f t="shared" ref="Z146:Z148" si="408">+L146+S146+E146</f>
        <v>56</v>
      </c>
      <c r="AA146" s="21">
        <f t="shared" ref="AA146:AA148" si="409">+M146+T146+F146</f>
        <v>70</v>
      </c>
      <c r="AB146" s="21">
        <f t="shared" ref="AB146:AC148" si="410">G146+N146+U146</f>
        <v>7</v>
      </c>
      <c r="AC146" s="21">
        <f t="shared" si="410"/>
        <v>17</v>
      </c>
      <c r="AD146" s="21">
        <f>AB146+AC146</f>
        <v>24</v>
      </c>
      <c r="AE146" s="7">
        <f t="shared" ref="AE146:AF147" si="411">AB146</f>
        <v>7</v>
      </c>
      <c r="AF146" s="7">
        <f t="shared" si="411"/>
        <v>17</v>
      </c>
      <c r="AG146" s="7">
        <f>AE146+AF146</f>
        <v>24</v>
      </c>
      <c r="AH146" s="79">
        <v>1</v>
      </c>
      <c r="AI146" s="7">
        <f>IF(AH146=1,AE146,"0")</f>
        <v>7</v>
      </c>
      <c r="AJ146" s="7">
        <f>IF(AH146=1,AF146,"0")</f>
        <v>17</v>
      </c>
      <c r="AK146" s="7">
        <f>AI146+AJ146</f>
        <v>24</v>
      </c>
      <c r="AL146" s="7" t="str">
        <f>IF(AH146=2,AE146,"0")</f>
        <v>0</v>
      </c>
      <c r="AM146" s="7" t="str">
        <f>IF(AH146=2,AF146,"0")</f>
        <v>0</v>
      </c>
      <c r="AN146" s="7">
        <f>AL146+AM146</f>
        <v>0</v>
      </c>
    </row>
    <row r="147" spans="1:40" ht="24.95" customHeight="1" x14ac:dyDescent="0.45">
      <c r="A147" s="50"/>
      <c r="B147" s="52" t="s">
        <v>120</v>
      </c>
      <c r="C147" s="21">
        <v>20</v>
      </c>
      <c r="D147" s="21">
        <v>5</v>
      </c>
      <c r="E147" s="21">
        <v>5</v>
      </c>
      <c r="F147" s="21">
        <f>D147+E147</f>
        <v>10</v>
      </c>
      <c r="G147" s="21">
        <v>3</v>
      </c>
      <c r="H147" s="21">
        <v>2</v>
      </c>
      <c r="I147" s="21">
        <f>G147+H147</f>
        <v>5</v>
      </c>
      <c r="J147" s="21">
        <v>50</v>
      </c>
      <c r="K147" s="21">
        <v>8</v>
      </c>
      <c r="L147" s="21">
        <v>21</v>
      </c>
      <c r="M147" s="21">
        <f>K147+L147</f>
        <v>29</v>
      </c>
      <c r="N147" s="21">
        <v>12</v>
      </c>
      <c r="O147" s="21">
        <v>20</v>
      </c>
      <c r="P147" s="21">
        <f>N147+O147</f>
        <v>32</v>
      </c>
      <c r="Q147" s="21">
        <v>30</v>
      </c>
      <c r="R147" s="21">
        <v>6</v>
      </c>
      <c r="S147" s="21">
        <v>27</v>
      </c>
      <c r="T147" s="21">
        <f>R147+S147</f>
        <v>33</v>
      </c>
      <c r="U147" s="21">
        <v>4</v>
      </c>
      <c r="V147" s="21">
        <v>8</v>
      </c>
      <c r="W147" s="21">
        <f>U147+V147</f>
        <v>12</v>
      </c>
      <c r="X147" s="21">
        <f>C147+J147+Q147</f>
        <v>100</v>
      </c>
      <c r="Y147" s="21">
        <f t="shared" si="407"/>
        <v>24</v>
      </c>
      <c r="Z147" s="21">
        <f t="shared" si="408"/>
        <v>53</v>
      </c>
      <c r="AA147" s="21">
        <f t="shared" si="409"/>
        <v>72</v>
      </c>
      <c r="AB147" s="21">
        <f>G147+N147+U147</f>
        <v>19</v>
      </c>
      <c r="AC147" s="21">
        <f t="shared" si="410"/>
        <v>30</v>
      </c>
      <c r="AD147" s="21">
        <f>AB147+AC147</f>
        <v>49</v>
      </c>
      <c r="AE147" s="7">
        <f t="shared" si="411"/>
        <v>19</v>
      </c>
      <c r="AF147" s="7">
        <f t="shared" si="411"/>
        <v>30</v>
      </c>
      <c r="AG147" s="7">
        <f>AE147+AF147</f>
        <v>49</v>
      </c>
      <c r="AH147" s="79">
        <v>2</v>
      </c>
      <c r="AI147" s="7" t="str">
        <f>IF(AH147=1,AE147,"0")</f>
        <v>0</v>
      </c>
      <c r="AJ147" s="7" t="str">
        <f>IF(AH147=1,AF147,"0")</f>
        <v>0</v>
      </c>
      <c r="AK147" s="7">
        <f>AI147+AJ147</f>
        <v>0</v>
      </c>
      <c r="AL147" s="7">
        <f>IF(AH147=2,AE147,"0")</f>
        <v>19</v>
      </c>
      <c r="AM147" s="7">
        <f>IF(AH147=2,AF147,"0")</f>
        <v>30</v>
      </c>
      <c r="AN147" s="7">
        <f>AL147+AM147</f>
        <v>49</v>
      </c>
    </row>
    <row r="148" spans="1:40" s="53" customFormat="1" ht="24.95" customHeight="1" x14ac:dyDescent="0.45">
      <c r="A148" s="51"/>
      <c r="B148" s="6" t="s">
        <v>121</v>
      </c>
      <c r="C148" s="21">
        <v>20</v>
      </c>
      <c r="D148" s="21">
        <v>3</v>
      </c>
      <c r="E148" s="21">
        <v>5</v>
      </c>
      <c r="F148" s="21">
        <f>D148+E148</f>
        <v>8</v>
      </c>
      <c r="G148" s="21">
        <v>0</v>
      </c>
      <c r="H148" s="21">
        <v>0</v>
      </c>
      <c r="I148" s="21">
        <f>G148+H148</f>
        <v>0</v>
      </c>
      <c r="J148" s="21">
        <v>15</v>
      </c>
      <c r="K148" s="21">
        <v>2</v>
      </c>
      <c r="L148" s="21">
        <v>1</v>
      </c>
      <c r="M148" s="21">
        <f>K148+L148</f>
        <v>3</v>
      </c>
      <c r="N148" s="21">
        <v>2</v>
      </c>
      <c r="O148" s="21">
        <v>1</v>
      </c>
      <c r="P148" s="21">
        <f>N148+O148</f>
        <v>3</v>
      </c>
      <c r="Q148" s="21">
        <v>20</v>
      </c>
      <c r="R148" s="21">
        <v>8</v>
      </c>
      <c r="S148" s="21">
        <v>23</v>
      </c>
      <c r="T148" s="21">
        <f>R148+S148</f>
        <v>31</v>
      </c>
      <c r="U148" s="21">
        <v>3</v>
      </c>
      <c r="V148" s="21">
        <v>6</v>
      </c>
      <c r="W148" s="21">
        <f>U148+V148</f>
        <v>9</v>
      </c>
      <c r="X148" s="21">
        <f>C148+J148+Q148</f>
        <v>55</v>
      </c>
      <c r="Y148" s="21">
        <f t="shared" si="407"/>
        <v>18</v>
      </c>
      <c r="Z148" s="21">
        <f t="shared" si="408"/>
        <v>29</v>
      </c>
      <c r="AA148" s="21">
        <f t="shared" si="409"/>
        <v>42</v>
      </c>
      <c r="AB148" s="21">
        <f>G148+N148+U148</f>
        <v>5</v>
      </c>
      <c r="AC148" s="21">
        <f t="shared" si="410"/>
        <v>7</v>
      </c>
      <c r="AD148" s="21">
        <f>AB148+AC148</f>
        <v>12</v>
      </c>
      <c r="AE148" s="7">
        <f t="shared" ref="AE148" si="412">AB148</f>
        <v>5</v>
      </c>
      <c r="AF148" s="7">
        <f t="shared" ref="AF148" si="413">AC148</f>
        <v>7</v>
      </c>
      <c r="AG148" s="7">
        <f>AE148+AF148</f>
        <v>12</v>
      </c>
      <c r="AH148" s="81">
        <v>1</v>
      </c>
      <c r="AI148" s="21">
        <f>IF(AH148=1,AE148,"0")</f>
        <v>5</v>
      </c>
      <c r="AJ148" s="21">
        <f>IF(AH148=1,AF148,"0")</f>
        <v>7</v>
      </c>
      <c r="AK148" s="21">
        <f>AI148+AJ148</f>
        <v>12</v>
      </c>
      <c r="AL148" s="21" t="str">
        <f>IF(AH148=2,AE148,"0")</f>
        <v>0</v>
      </c>
      <c r="AM148" s="21" t="str">
        <f>IF(AH148=2,AF148,"0")</f>
        <v>0</v>
      </c>
      <c r="AN148" s="21">
        <f>AL148+AM148</f>
        <v>0</v>
      </c>
    </row>
    <row r="149" spans="1:40" s="13" customFormat="1" ht="24.95" customHeight="1" x14ac:dyDescent="0.45">
      <c r="A149" s="2"/>
      <c r="B149" s="11" t="s">
        <v>63</v>
      </c>
      <c r="C149" s="24">
        <f t="shared" ref="C149:AG149" si="414">SUM(C146:C148)</f>
        <v>50</v>
      </c>
      <c r="D149" s="24">
        <f t="shared" si="414"/>
        <v>8</v>
      </c>
      <c r="E149" s="24">
        <f t="shared" si="414"/>
        <v>24</v>
      </c>
      <c r="F149" s="24">
        <f t="shared" si="414"/>
        <v>32</v>
      </c>
      <c r="G149" s="24">
        <f t="shared" si="414"/>
        <v>3</v>
      </c>
      <c r="H149" s="24">
        <f t="shared" si="414"/>
        <v>4</v>
      </c>
      <c r="I149" s="24">
        <f t="shared" si="414"/>
        <v>7</v>
      </c>
      <c r="J149" s="24">
        <f t="shared" si="414"/>
        <v>85</v>
      </c>
      <c r="K149" s="24">
        <f t="shared" si="414"/>
        <v>12</v>
      </c>
      <c r="L149" s="24">
        <f t="shared" si="414"/>
        <v>38</v>
      </c>
      <c r="M149" s="24">
        <f t="shared" si="414"/>
        <v>50</v>
      </c>
      <c r="N149" s="24">
        <f t="shared" si="414"/>
        <v>14</v>
      </c>
      <c r="O149" s="24">
        <f t="shared" si="414"/>
        <v>27</v>
      </c>
      <c r="P149" s="24">
        <f t="shared" si="414"/>
        <v>41</v>
      </c>
      <c r="Q149" s="24">
        <f t="shared" si="414"/>
        <v>70</v>
      </c>
      <c r="R149" s="24">
        <f t="shared" si="414"/>
        <v>26</v>
      </c>
      <c r="S149" s="24">
        <f t="shared" si="414"/>
        <v>76</v>
      </c>
      <c r="T149" s="24">
        <f t="shared" si="414"/>
        <v>102</v>
      </c>
      <c r="U149" s="24">
        <f t="shared" si="414"/>
        <v>14</v>
      </c>
      <c r="V149" s="24">
        <f t="shared" si="414"/>
        <v>23</v>
      </c>
      <c r="W149" s="24">
        <f t="shared" si="414"/>
        <v>37</v>
      </c>
      <c r="X149" s="24">
        <f t="shared" si="414"/>
        <v>205</v>
      </c>
      <c r="Y149" s="24">
        <f t="shared" si="414"/>
        <v>70</v>
      </c>
      <c r="Z149" s="24">
        <f t="shared" si="414"/>
        <v>138</v>
      </c>
      <c r="AA149" s="24">
        <f t="shared" si="414"/>
        <v>184</v>
      </c>
      <c r="AB149" s="24">
        <f t="shared" si="414"/>
        <v>31</v>
      </c>
      <c r="AC149" s="24">
        <f t="shared" si="414"/>
        <v>54</v>
      </c>
      <c r="AD149" s="24">
        <f t="shared" si="414"/>
        <v>85</v>
      </c>
      <c r="AE149" s="24">
        <f t="shared" si="414"/>
        <v>31</v>
      </c>
      <c r="AF149" s="24">
        <f t="shared" si="414"/>
        <v>54</v>
      </c>
      <c r="AG149" s="24">
        <f t="shared" si="414"/>
        <v>85</v>
      </c>
      <c r="AH149" s="85"/>
      <c r="AI149" s="24">
        <f t="shared" ref="AI149:AN149" si="415">SUM(AI146:AI148)</f>
        <v>12</v>
      </c>
      <c r="AJ149" s="24">
        <f t="shared" si="415"/>
        <v>24</v>
      </c>
      <c r="AK149" s="24">
        <f t="shared" si="415"/>
        <v>36</v>
      </c>
      <c r="AL149" s="24">
        <f t="shared" si="415"/>
        <v>19</v>
      </c>
      <c r="AM149" s="24">
        <f t="shared" si="415"/>
        <v>30</v>
      </c>
      <c r="AN149" s="25">
        <f t="shared" si="415"/>
        <v>49</v>
      </c>
    </row>
    <row r="150" spans="1:40" s="13" customFormat="1" ht="24.95" customHeight="1" x14ac:dyDescent="0.45">
      <c r="A150" s="2"/>
      <c r="B150" s="11" t="s">
        <v>65</v>
      </c>
      <c r="C150" s="24">
        <f>C126+C133+C140+C144+C149</f>
        <v>320</v>
      </c>
      <c r="D150" s="24">
        <f t="shared" ref="D150:AN150" si="416">D126+D133+D140+D144+D149</f>
        <v>205</v>
      </c>
      <c r="E150" s="24">
        <f t="shared" si="416"/>
        <v>850</v>
      </c>
      <c r="F150" s="24">
        <f t="shared" si="416"/>
        <v>1055</v>
      </c>
      <c r="G150" s="24">
        <f t="shared" si="416"/>
        <v>58</v>
      </c>
      <c r="H150" s="24">
        <f t="shared" si="416"/>
        <v>223</v>
      </c>
      <c r="I150" s="24">
        <f t="shared" si="416"/>
        <v>281</v>
      </c>
      <c r="J150" s="24">
        <f t="shared" si="416"/>
        <v>785</v>
      </c>
      <c r="K150" s="24">
        <f t="shared" si="416"/>
        <v>1396</v>
      </c>
      <c r="L150" s="24">
        <f t="shared" si="416"/>
        <v>3838</v>
      </c>
      <c r="M150" s="24">
        <f t="shared" si="416"/>
        <v>5234</v>
      </c>
      <c r="N150" s="24">
        <f t="shared" si="416"/>
        <v>296</v>
      </c>
      <c r="O150" s="24">
        <f t="shared" si="416"/>
        <v>555</v>
      </c>
      <c r="P150" s="24">
        <f t="shared" si="416"/>
        <v>851</v>
      </c>
      <c r="Q150" s="24">
        <f t="shared" si="416"/>
        <v>470</v>
      </c>
      <c r="R150" s="24">
        <f t="shared" si="416"/>
        <v>172</v>
      </c>
      <c r="S150" s="24">
        <f t="shared" si="416"/>
        <v>565</v>
      </c>
      <c r="T150" s="24">
        <f t="shared" si="416"/>
        <v>737</v>
      </c>
      <c r="U150" s="24">
        <f t="shared" si="416"/>
        <v>103</v>
      </c>
      <c r="V150" s="24">
        <f t="shared" si="416"/>
        <v>357</v>
      </c>
      <c r="W150" s="24">
        <f t="shared" si="416"/>
        <v>460</v>
      </c>
      <c r="X150" s="24">
        <f t="shared" si="416"/>
        <v>1575</v>
      </c>
      <c r="Y150" s="24">
        <f t="shared" si="416"/>
        <v>2623</v>
      </c>
      <c r="Z150" s="24">
        <f t="shared" si="416"/>
        <v>5253</v>
      </c>
      <c r="AA150" s="24">
        <f t="shared" si="416"/>
        <v>7026</v>
      </c>
      <c r="AB150" s="24">
        <f t="shared" si="416"/>
        <v>457</v>
      </c>
      <c r="AC150" s="24">
        <f t="shared" si="416"/>
        <v>1135</v>
      </c>
      <c r="AD150" s="24">
        <f t="shared" si="416"/>
        <v>1592</v>
      </c>
      <c r="AE150" s="24">
        <f t="shared" si="416"/>
        <v>457</v>
      </c>
      <c r="AF150" s="24">
        <f t="shared" si="416"/>
        <v>1135</v>
      </c>
      <c r="AG150" s="24">
        <f t="shared" si="416"/>
        <v>1592</v>
      </c>
      <c r="AH150" s="24">
        <f t="shared" si="416"/>
        <v>0</v>
      </c>
      <c r="AI150" s="24">
        <f t="shared" si="416"/>
        <v>155</v>
      </c>
      <c r="AJ150" s="24">
        <f t="shared" si="416"/>
        <v>407</v>
      </c>
      <c r="AK150" s="24">
        <f t="shared" si="416"/>
        <v>562</v>
      </c>
      <c r="AL150" s="24">
        <f t="shared" si="416"/>
        <v>302</v>
      </c>
      <c r="AM150" s="24">
        <f t="shared" si="416"/>
        <v>728</v>
      </c>
      <c r="AN150" s="25">
        <f t="shared" si="416"/>
        <v>1030</v>
      </c>
    </row>
    <row r="151" spans="1:40" ht="24.95" customHeight="1" x14ac:dyDescent="0.45">
      <c r="A151" s="50"/>
      <c r="B151" s="17" t="s">
        <v>84</v>
      </c>
      <c r="C151" s="26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9"/>
      <c r="AF151" s="9"/>
      <c r="AG151" s="9"/>
      <c r="AH151" s="83"/>
      <c r="AI151" s="9"/>
      <c r="AJ151" s="9"/>
      <c r="AK151" s="9"/>
      <c r="AL151" s="9"/>
      <c r="AM151" s="9"/>
      <c r="AN151" s="10"/>
    </row>
    <row r="152" spans="1:40" ht="24.95" customHeight="1" x14ac:dyDescent="0.45">
      <c r="A152" s="50"/>
      <c r="B152" s="16" t="s">
        <v>91</v>
      </c>
      <c r="C152" s="26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9"/>
      <c r="AF152" s="9"/>
      <c r="AG152" s="9"/>
      <c r="AH152" s="83"/>
      <c r="AI152" s="9"/>
      <c r="AJ152" s="9"/>
      <c r="AK152" s="9"/>
      <c r="AL152" s="9"/>
      <c r="AM152" s="9"/>
      <c r="AN152" s="10"/>
    </row>
    <row r="153" spans="1:40" ht="24.95" customHeight="1" x14ac:dyDescent="0.45">
      <c r="A153" s="50"/>
      <c r="B153" s="12" t="s">
        <v>90</v>
      </c>
      <c r="C153" s="21">
        <v>0</v>
      </c>
      <c r="D153" s="21">
        <v>0</v>
      </c>
      <c r="E153" s="21">
        <v>0</v>
      </c>
      <c r="F153" s="21">
        <f t="shared" ref="F153" si="417">D153+E153</f>
        <v>0</v>
      </c>
      <c r="G153" s="21">
        <v>0</v>
      </c>
      <c r="H153" s="21">
        <v>0</v>
      </c>
      <c r="I153" s="21">
        <f t="shared" si="356"/>
        <v>0</v>
      </c>
      <c r="J153" s="21">
        <v>80</v>
      </c>
      <c r="K153" s="21">
        <v>32</v>
      </c>
      <c r="L153" s="21">
        <v>78</v>
      </c>
      <c r="M153" s="21">
        <f t="shared" si="357"/>
        <v>110</v>
      </c>
      <c r="N153" s="21">
        <v>14</v>
      </c>
      <c r="O153" s="21">
        <v>36</v>
      </c>
      <c r="P153" s="21">
        <f t="shared" si="358"/>
        <v>50</v>
      </c>
      <c r="Q153" s="21">
        <v>0</v>
      </c>
      <c r="R153" s="21">
        <v>0</v>
      </c>
      <c r="S153" s="21">
        <v>0</v>
      </c>
      <c r="T153" s="21">
        <f t="shared" si="359"/>
        <v>0</v>
      </c>
      <c r="U153" s="21">
        <v>0</v>
      </c>
      <c r="V153" s="21">
        <v>0</v>
      </c>
      <c r="W153" s="21">
        <f t="shared" si="360"/>
        <v>0</v>
      </c>
      <c r="X153" s="21">
        <f>C153+J153+Q153</f>
        <v>80</v>
      </c>
      <c r="Y153" s="21">
        <f t="shared" ref="Y153" si="418">F153+K153+R153</f>
        <v>32</v>
      </c>
      <c r="Z153" s="21">
        <f t="shared" ref="Z153" si="419">+L153+S153+E153</f>
        <v>78</v>
      </c>
      <c r="AA153" s="21">
        <f t="shared" ref="AA153" si="420">+M153+T153+F153</f>
        <v>110</v>
      </c>
      <c r="AB153" s="21">
        <f>G153+N153+U153</f>
        <v>14</v>
      </c>
      <c r="AC153" s="21">
        <f>H153+O153+V153</f>
        <v>36</v>
      </c>
      <c r="AD153" s="21">
        <f t="shared" si="364"/>
        <v>50</v>
      </c>
      <c r="AE153" s="7">
        <f t="shared" si="328"/>
        <v>14</v>
      </c>
      <c r="AF153" s="7">
        <f t="shared" si="329"/>
        <v>36</v>
      </c>
      <c r="AG153" s="7">
        <f t="shared" si="365"/>
        <v>50</v>
      </c>
      <c r="AH153" s="79">
        <v>1</v>
      </c>
      <c r="AI153" s="7">
        <f t="shared" si="366"/>
        <v>14</v>
      </c>
      <c r="AJ153" s="7">
        <f t="shared" si="367"/>
        <v>36</v>
      </c>
      <c r="AK153" s="7">
        <f t="shared" si="368"/>
        <v>50</v>
      </c>
      <c r="AL153" s="7" t="str">
        <f t="shared" si="369"/>
        <v>0</v>
      </c>
      <c r="AM153" s="7" t="str">
        <f t="shared" si="370"/>
        <v>0</v>
      </c>
      <c r="AN153" s="7">
        <f t="shared" si="371"/>
        <v>0</v>
      </c>
    </row>
    <row r="154" spans="1:40" s="13" customFormat="1" ht="24.95" customHeight="1" x14ac:dyDescent="0.45">
      <c r="A154" s="2"/>
      <c r="B154" s="11" t="s">
        <v>63</v>
      </c>
      <c r="C154" s="25">
        <f>SUM(C153)</f>
        <v>0</v>
      </c>
      <c r="D154" s="25">
        <f t="shared" ref="D154:F154" si="421">SUM(D153)</f>
        <v>0</v>
      </c>
      <c r="E154" s="25">
        <f t="shared" si="421"/>
        <v>0</v>
      </c>
      <c r="F154" s="25">
        <f t="shared" si="421"/>
        <v>0</v>
      </c>
      <c r="G154" s="25">
        <f t="shared" ref="G154:AM154" si="422">SUM(G153)</f>
        <v>0</v>
      </c>
      <c r="H154" s="25">
        <f t="shared" si="422"/>
        <v>0</v>
      </c>
      <c r="I154" s="25">
        <f t="shared" si="422"/>
        <v>0</v>
      </c>
      <c r="J154" s="25">
        <f t="shared" si="422"/>
        <v>80</v>
      </c>
      <c r="K154" s="25">
        <f t="shared" si="422"/>
        <v>32</v>
      </c>
      <c r="L154" s="25">
        <f t="shared" si="422"/>
        <v>78</v>
      </c>
      <c r="M154" s="25">
        <f t="shared" si="422"/>
        <v>110</v>
      </c>
      <c r="N154" s="25">
        <f t="shared" si="422"/>
        <v>14</v>
      </c>
      <c r="O154" s="25">
        <f t="shared" si="422"/>
        <v>36</v>
      </c>
      <c r="P154" s="25">
        <f t="shared" si="422"/>
        <v>50</v>
      </c>
      <c r="Q154" s="25">
        <f t="shared" si="422"/>
        <v>0</v>
      </c>
      <c r="R154" s="25">
        <f t="shared" si="422"/>
        <v>0</v>
      </c>
      <c r="S154" s="25">
        <f t="shared" si="422"/>
        <v>0</v>
      </c>
      <c r="T154" s="25">
        <f t="shared" si="422"/>
        <v>0</v>
      </c>
      <c r="U154" s="25">
        <f t="shared" si="422"/>
        <v>0</v>
      </c>
      <c r="V154" s="25">
        <f t="shared" si="422"/>
        <v>0</v>
      </c>
      <c r="W154" s="25">
        <f t="shared" si="422"/>
        <v>0</v>
      </c>
      <c r="X154" s="25">
        <f t="shared" si="422"/>
        <v>80</v>
      </c>
      <c r="Y154" s="25">
        <f t="shared" si="422"/>
        <v>32</v>
      </c>
      <c r="Z154" s="25">
        <f t="shared" si="422"/>
        <v>78</v>
      </c>
      <c r="AA154" s="25">
        <f t="shared" si="422"/>
        <v>110</v>
      </c>
      <c r="AB154" s="25">
        <f t="shared" si="422"/>
        <v>14</v>
      </c>
      <c r="AC154" s="25">
        <f t="shared" si="422"/>
        <v>36</v>
      </c>
      <c r="AD154" s="25">
        <f t="shared" si="422"/>
        <v>50</v>
      </c>
      <c r="AE154" s="25">
        <f t="shared" si="422"/>
        <v>14</v>
      </c>
      <c r="AF154" s="25">
        <f t="shared" si="422"/>
        <v>36</v>
      </c>
      <c r="AG154" s="25">
        <f t="shared" si="422"/>
        <v>50</v>
      </c>
      <c r="AH154" s="80">
        <f t="shared" si="422"/>
        <v>1</v>
      </c>
      <c r="AI154" s="25">
        <f t="shared" si="422"/>
        <v>14</v>
      </c>
      <c r="AJ154" s="25">
        <f t="shared" si="422"/>
        <v>36</v>
      </c>
      <c r="AK154" s="25">
        <f t="shared" si="422"/>
        <v>50</v>
      </c>
      <c r="AL154" s="25">
        <f t="shared" si="422"/>
        <v>0</v>
      </c>
      <c r="AM154" s="25">
        <f t="shared" si="422"/>
        <v>0</v>
      </c>
      <c r="AN154" s="8">
        <f t="shared" ref="AN154" si="423">SUM(AN153)</f>
        <v>0</v>
      </c>
    </row>
    <row r="155" spans="1:40" s="13" customFormat="1" ht="24.95" customHeight="1" x14ac:dyDescent="0.45">
      <c r="A155" s="2"/>
      <c r="B155" s="11" t="s">
        <v>131</v>
      </c>
      <c r="C155" s="24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90"/>
      <c r="AI155" s="35"/>
      <c r="AJ155" s="35"/>
      <c r="AK155" s="35"/>
      <c r="AL155" s="35"/>
      <c r="AM155" s="35"/>
      <c r="AN155" s="60"/>
    </row>
    <row r="156" spans="1:40" s="13" customFormat="1" ht="24.95" customHeight="1" x14ac:dyDescent="0.45">
      <c r="A156" s="2"/>
      <c r="B156" s="12" t="s">
        <v>49</v>
      </c>
      <c r="C156" s="25">
        <v>0</v>
      </c>
      <c r="D156" s="21">
        <v>0</v>
      </c>
      <c r="E156" s="21">
        <v>0</v>
      </c>
      <c r="F156" s="21">
        <f t="shared" ref="F156:F157" si="424">D156+E156</f>
        <v>0</v>
      </c>
      <c r="G156" s="21">
        <v>0</v>
      </c>
      <c r="H156" s="21">
        <v>0</v>
      </c>
      <c r="I156" s="21">
        <f t="shared" ref="I156:I157" si="425">G156+H156</f>
        <v>0</v>
      </c>
      <c r="J156" s="25">
        <v>40</v>
      </c>
      <c r="K156" s="21">
        <v>7</v>
      </c>
      <c r="L156" s="21">
        <v>23</v>
      </c>
      <c r="M156" s="21">
        <f t="shared" ref="M156:M157" si="426">K156+L156</f>
        <v>30</v>
      </c>
      <c r="N156" s="21">
        <v>9</v>
      </c>
      <c r="O156" s="21">
        <v>35</v>
      </c>
      <c r="P156" s="21">
        <f t="shared" ref="P156:P157" si="427">N156+O156</f>
        <v>44</v>
      </c>
      <c r="Q156" s="25">
        <v>0</v>
      </c>
      <c r="R156" s="21">
        <v>0</v>
      </c>
      <c r="S156" s="21">
        <v>0</v>
      </c>
      <c r="T156" s="25">
        <f t="shared" ref="T156:T157" si="428">R156+S156</f>
        <v>0</v>
      </c>
      <c r="U156" s="21">
        <v>0</v>
      </c>
      <c r="V156" s="21">
        <v>0</v>
      </c>
      <c r="W156" s="25">
        <f t="shared" ref="W156:W157" si="429">U156+V156</f>
        <v>0</v>
      </c>
      <c r="X156" s="25">
        <f t="shared" ref="X156:X157" si="430">C156+J156+Q156</f>
        <v>40</v>
      </c>
      <c r="Y156" s="21">
        <f t="shared" ref="Y156:Y157" si="431">F156+K156+R156</f>
        <v>7</v>
      </c>
      <c r="Z156" s="21">
        <f t="shared" ref="Z156:Z157" si="432">+L156+S156+E156</f>
        <v>23</v>
      </c>
      <c r="AA156" s="21">
        <f t="shared" ref="AA156:AA157" si="433">+M156+T156+F156</f>
        <v>30</v>
      </c>
      <c r="AB156" s="21">
        <f t="shared" ref="AB156:AB157" si="434">G156+N156+U156</f>
        <v>9</v>
      </c>
      <c r="AC156" s="21">
        <f t="shared" ref="AC156:AC157" si="435">H156+O156+V156</f>
        <v>35</v>
      </c>
      <c r="AD156" s="21">
        <f t="shared" ref="AD156:AD157" si="436">AB156+AC156</f>
        <v>44</v>
      </c>
      <c r="AE156" s="21">
        <f t="shared" ref="AE156:AE157" si="437">AB156</f>
        <v>9</v>
      </c>
      <c r="AF156" s="21">
        <f t="shared" ref="AF156:AF157" si="438">AC156</f>
        <v>35</v>
      </c>
      <c r="AG156" s="25">
        <f t="shared" ref="AG156:AG157" si="439">AE156+AF156</f>
        <v>44</v>
      </c>
      <c r="AH156" s="89">
        <v>1</v>
      </c>
      <c r="AI156" s="21">
        <f t="shared" ref="AI156:AI157" si="440">IF(AH156=1,AE156,"0")</f>
        <v>9</v>
      </c>
      <c r="AJ156" s="21">
        <f t="shared" ref="AJ156:AJ157" si="441">IF(AH156=1,AF156,"0")</f>
        <v>35</v>
      </c>
      <c r="AK156" s="21">
        <f t="shared" ref="AK156:AK157" si="442">AI156+AJ156</f>
        <v>44</v>
      </c>
      <c r="AL156" s="21" t="str">
        <f t="shared" ref="AL156:AL157" si="443">IF(AH156=2,AE156,"0")</f>
        <v>0</v>
      </c>
      <c r="AM156" s="21" t="str">
        <f t="shared" ref="AM156:AM157" si="444">IF(AH156=2,AF156,"0")</f>
        <v>0</v>
      </c>
      <c r="AN156" s="7">
        <f t="shared" ref="AN156:AN157" si="445">AL156+AM156</f>
        <v>0</v>
      </c>
    </row>
    <row r="157" spans="1:40" s="13" customFormat="1" ht="24.95" customHeight="1" x14ac:dyDescent="0.45">
      <c r="A157" s="2"/>
      <c r="B157" s="12" t="s">
        <v>25</v>
      </c>
      <c r="C157" s="25">
        <v>0</v>
      </c>
      <c r="D157" s="21">
        <v>0</v>
      </c>
      <c r="E157" s="21">
        <v>0</v>
      </c>
      <c r="F157" s="21">
        <f t="shared" si="424"/>
        <v>0</v>
      </c>
      <c r="G157" s="21">
        <v>0</v>
      </c>
      <c r="H157" s="21">
        <v>0</v>
      </c>
      <c r="I157" s="21">
        <f t="shared" si="425"/>
        <v>0</v>
      </c>
      <c r="J157" s="25">
        <v>40</v>
      </c>
      <c r="K157" s="21">
        <v>7</v>
      </c>
      <c r="L157" s="21">
        <v>12</v>
      </c>
      <c r="M157" s="21">
        <f t="shared" si="426"/>
        <v>19</v>
      </c>
      <c r="N157" s="21">
        <v>21</v>
      </c>
      <c r="O157" s="21">
        <v>30</v>
      </c>
      <c r="P157" s="21">
        <f t="shared" si="427"/>
        <v>51</v>
      </c>
      <c r="Q157" s="25">
        <v>0</v>
      </c>
      <c r="R157" s="21">
        <v>0</v>
      </c>
      <c r="S157" s="21">
        <v>0</v>
      </c>
      <c r="T157" s="25">
        <f t="shared" si="428"/>
        <v>0</v>
      </c>
      <c r="U157" s="21">
        <v>0</v>
      </c>
      <c r="V157" s="21">
        <v>0</v>
      </c>
      <c r="W157" s="25">
        <f t="shared" si="429"/>
        <v>0</v>
      </c>
      <c r="X157" s="25">
        <f t="shared" si="430"/>
        <v>40</v>
      </c>
      <c r="Y157" s="21">
        <f t="shared" si="431"/>
        <v>7</v>
      </c>
      <c r="Z157" s="21">
        <f t="shared" si="432"/>
        <v>12</v>
      </c>
      <c r="AA157" s="21">
        <f t="shared" si="433"/>
        <v>19</v>
      </c>
      <c r="AB157" s="21">
        <f t="shared" si="434"/>
        <v>21</v>
      </c>
      <c r="AC157" s="21">
        <f t="shared" si="435"/>
        <v>30</v>
      </c>
      <c r="AD157" s="21">
        <f t="shared" si="436"/>
        <v>51</v>
      </c>
      <c r="AE157" s="21">
        <f t="shared" si="437"/>
        <v>21</v>
      </c>
      <c r="AF157" s="21">
        <f t="shared" si="438"/>
        <v>30</v>
      </c>
      <c r="AG157" s="25">
        <f t="shared" si="439"/>
        <v>51</v>
      </c>
      <c r="AH157" s="89">
        <v>1</v>
      </c>
      <c r="AI157" s="21">
        <f t="shared" si="440"/>
        <v>21</v>
      </c>
      <c r="AJ157" s="21">
        <f t="shared" si="441"/>
        <v>30</v>
      </c>
      <c r="AK157" s="21">
        <f t="shared" si="442"/>
        <v>51</v>
      </c>
      <c r="AL157" s="21" t="str">
        <f t="shared" si="443"/>
        <v>0</v>
      </c>
      <c r="AM157" s="21" t="str">
        <f t="shared" si="444"/>
        <v>0</v>
      </c>
      <c r="AN157" s="7">
        <f t="shared" si="445"/>
        <v>0</v>
      </c>
    </row>
    <row r="158" spans="1:40" s="13" customFormat="1" ht="24.95" customHeight="1" x14ac:dyDescent="0.45">
      <c r="A158" s="2"/>
      <c r="B158" s="11" t="s">
        <v>63</v>
      </c>
      <c r="C158" s="25">
        <f t="shared" ref="C158:AG158" si="446">SUM(C156:C157)</f>
        <v>0</v>
      </c>
      <c r="D158" s="25">
        <f t="shared" si="446"/>
        <v>0</v>
      </c>
      <c r="E158" s="25">
        <f t="shared" si="446"/>
        <v>0</v>
      </c>
      <c r="F158" s="25">
        <f t="shared" si="446"/>
        <v>0</v>
      </c>
      <c r="G158" s="25">
        <f t="shared" si="446"/>
        <v>0</v>
      </c>
      <c r="H158" s="25">
        <f t="shared" si="446"/>
        <v>0</v>
      </c>
      <c r="I158" s="25">
        <f t="shared" si="446"/>
        <v>0</v>
      </c>
      <c r="J158" s="25">
        <f t="shared" si="446"/>
        <v>80</v>
      </c>
      <c r="K158" s="25">
        <f t="shared" si="446"/>
        <v>14</v>
      </c>
      <c r="L158" s="25">
        <f t="shared" si="446"/>
        <v>35</v>
      </c>
      <c r="M158" s="25">
        <f t="shared" si="446"/>
        <v>49</v>
      </c>
      <c r="N158" s="25">
        <f t="shared" si="446"/>
        <v>30</v>
      </c>
      <c r="O158" s="25">
        <f t="shared" si="446"/>
        <v>65</v>
      </c>
      <c r="P158" s="25">
        <f t="shared" si="446"/>
        <v>95</v>
      </c>
      <c r="Q158" s="25">
        <f t="shared" si="446"/>
        <v>0</v>
      </c>
      <c r="R158" s="25">
        <f t="shared" si="446"/>
        <v>0</v>
      </c>
      <c r="S158" s="25">
        <f t="shared" si="446"/>
        <v>0</v>
      </c>
      <c r="T158" s="25">
        <f t="shared" si="446"/>
        <v>0</v>
      </c>
      <c r="U158" s="25">
        <f t="shared" si="446"/>
        <v>0</v>
      </c>
      <c r="V158" s="25">
        <f t="shared" si="446"/>
        <v>0</v>
      </c>
      <c r="W158" s="25">
        <f t="shared" si="446"/>
        <v>0</v>
      </c>
      <c r="X158" s="25">
        <f t="shared" si="446"/>
        <v>80</v>
      </c>
      <c r="Y158" s="25">
        <f t="shared" si="446"/>
        <v>14</v>
      </c>
      <c r="Z158" s="25">
        <f t="shared" si="446"/>
        <v>35</v>
      </c>
      <c r="AA158" s="25">
        <f t="shared" si="446"/>
        <v>49</v>
      </c>
      <c r="AB158" s="25">
        <f t="shared" si="446"/>
        <v>30</v>
      </c>
      <c r="AC158" s="25">
        <f t="shared" si="446"/>
        <v>65</v>
      </c>
      <c r="AD158" s="25">
        <f t="shared" si="446"/>
        <v>95</v>
      </c>
      <c r="AE158" s="25">
        <f t="shared" si="446"/>
        <v>30</v>
      </c>
      <c r="AF158" s="25">
        <f t="shared" si="446"/>
        <v>65</v>
      </c>
      <c r="AG158" s="25">
        <f t="shared" si="446"/>
        <v>95</v>
      </c>
      <c r="AH158" s="90"/>
      <c r="AI158" s="25">
        <f t="shared" ref="AI158:AN158" si="447">SUM(AI156:AI157)</f>
        <v>30</v>
      </c>
      <c r="AJ158" s="25">
        <f t="shared" si="447"/>
        <v>65</v>
      </c>
      <c r="AK158" s="25">
        <f t="shared" si="447"/>
        <v>95</v>
      </c>
      <c r="AL158" s="25">
        <f t="shared" si="447"/>
        <v>0</v>
      </c>
      <c r="AM158" s="25">
        <f t="shared" si="447"/>
        <v>0</v>
      </c>
      <c r="AN158" s="8">
        <f t="shared" si="447"/>
        <v>0</v>
      </c>
    </row>
    <row r="159" spans="1:40" s="13" customFormat="1" ht="24.95" customHeight="1" x14ac:dyDescent="0.45">
      <c r="A159" s="2"/>
      <c r="B159" s="16" t="s">
        <v>86</v>
      </c>
      <c r="C159" s="24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90"/>
      <c r="AI159" s="35"/>
      <c r="AJ159" s="35"/>
      <c r="AK159" s="35"/>
      <c r="AL159" s="35"/>
      <c r="AM159" s="35"/>
      <c r="AN159" s="60"/>
    </row>
    <row r="160" spans="1:40" s="13" customFormat="1" ht="24.95" customHeight="1" x14ac:dyDescent="0.45">
      <c r="A160" s="2"/>
      <c r="B160" s="12" t="s">
        <v>89</v>
      </c>
      <c r="C160" s="21">
        <v>0</v>
      </c>
      <c r="D160" s="21">
        <v>0</v>
      </c>
      <c r="E160" s="21">
        <v>0</v>
      </c>
      <c r="F160" s="21">
        <f t="shared" ref="F160" si="448">D160+E160</f>
        <v>0</v>
      </c>
      <c r="G160" s="21">
        <v>0</v>
      </c>
      <c r="H160" s="21">
        <v>0</v>
      </c>
      <c r="I160" s="21">
        <f t="shared" ref="I160" si="449">G160+H160</f>
        <v>0</v>
      </c>
      <c r="J160" s="21">
        <v>40</v>
      </c>
      <c r="K160" s="21">
        <v>4</v>
      </c>
      <c r="L160" s="21">
        <v>15</v>
      </c>
      <c r="M160" s="21">
        <f t="shared" ref="M160" si="450">K160+L160</f>
        <v>19</v>
      </c>
      <c r="N160" s="21">
        <v>15</v>
      </c>
      <c r="O160" s="21">
        <v>33</v>
      </c>
      <c r="P160" s="21">
        <f t="shared" ref="P160" si="451">N160+O160</f>
        <v>48</v>
      </c>
      <c r="Q160" s="21">
        <v>0</v>
      </c>
      <c r="R160" s="21">
        <v>0</v>
      </c>
      <c r="S160" s="21">
        <v>0</v>
      </c>
      <c r="T160" s="21">
        <f t="shared" ref="T160" si="452">R160+S160</f>
        <v>0</v>
      </c>
      <c r="U160" s="21">
        <v>0</v>
      </c>
      <c r="V160" s="21">
        <v>0</v>
      </c>
      <c r="W160" s="21">
        <f t="shared" ref="W160" si="453">U160+V160</f>
        <v>0</v>
      </c>
      <c r="X160" s="21">
        <f>C160+J160+Q160</f>
        <v>40</v>
      </c>
      <c r="Y160" s="21">
        <f t="shared" ref="Y160" si="454">F160+K160+R160</f>
        <v>4</v>
      </c>
      <c r="Z160" s="21">
        <f t="shared" ref="Z160" si="455">+L160+S160+E160</f>
        <v>15</v>
      </c>
      <c r="AA160" s="21">
        <f t="shared" ref="AA160" si="456">+M160+T160+F160</f>
        <v>19</v>
      </c>
      <c r="AB160" s="21">
        <f>G160+N160+U160</f>
        <v>15</v>
      </c>
      <c r="AC160" s="21">
        <f>H160+O160+V160</f>
        <v>33</v>
      </c>
      <c r="AD160" s="21">
        <f t="shared" ref="AD160" si="457">AB160+AC160</f>
        <v>48</v>
      </c>
      <c r="AE160" s="21">
        <f t="shared" ref="AE160" si="458">AB160</f>
        <v>15</v>
      </c>
      <c r="AF160" s="21">
        <f t="shared" ref="AF160" si="459">AC160</f>
        <v>33</v>
      </c>
      <c r="AG160" s="25">
        <f t="shared" ref="AG160" si="460">AE160+AF160</f>
        <v>48</v>
      </c>
      <c r="AH160" s="89">
        <v>2</v>
      </c>
      <c r="AI160" s="25" t="str">
        <f t="shared" ref="AI160" si="461">IF(AH160=1,AE160,"0")</f>
        <v>0</v>
      </c>
      <c r="AJ160" s="25" t="str">
        <f t="shared" ref="AJ160" si="462">IF(AH160=1,AF160,"0")</f>
        <v>0</v>
      </c>
      <c r="AK160" s="25">
        <f t="shared" ref="AK160" si="463">AI160+AJ160</f>
        <v>0</v>
      </c>
      <c r="AL160" s="21">
        <f t="shared" ref="AL160" si="464">IF(AH160=2,AE160,"0")</f>
        <v>15</v>
      </c>
      <c r="AM160" s="21">
        <f t="shared" ref="AM160" si="465">IF(AH160=2,AF160,"0")</f>
        <v>33</v>
      </c>
      <c r="AN160" s="8">
        <f t="shared" ref="AN160" si="466">AL160+AM160</f>
        <v>48</v>
      </c>
    </row>
    <row r="161" spans="1:40" s="13" customFormat="1" ht="24.95" customHeight="1" x14ac:dyDescent="0.45">
      <c r="A161" s="2"/>
      <c r="B161" s="11" t="s">
        <v>63</v>
      </c>
      <c r="C161" s="24">
        <f>SUM(C160)</f>
        <v>0</v>
      </c>
      <c r="D161" s="24">
        <f t="shared" ref="D161:AN161" si="467">SUM(D160)</f>
        <v>0</v>
      </c>
      <c r="E161" s="24">
        <f t="shared" si="467"/>
        <v>0</v>
      </c>
      <c r="F161" s="24">
        <f t="shared" si="467"/>
        <v>0</v>
      </c>
      <c r="G161" s="24">
        <f t="shared" si="467"/>
        <v>0</v>
      </c>
      <c r="H161" s="24">
        <f t="shared" si="467"/>
        <v>0</v>
      </c>
      <c r="I161" s="24">
        <f t="shared" si="467"/>
        <v>0</v>
      </c>
      <c r="J161" s="24">
        <f t="shared" si="467"/>
        <v>40</v>
      </c>
      <c r="K161" s="24">
        <f t="shared" si="467"/>
        <v>4</v>
      </c>
      <c r="L161" s="24">
        <f t="shared" si="467"/>
        <v>15</v>
      </c>
      <c r="M161" s="24">
        <f t="shared" si="467"/>
        <v>19</v>
      </c>
      <c r="N161" s="24">
        <f t="shared" si="467"/>
        <v>15</v>
      </c>
      <c r="O161" s="24">
        <f t="shared" si="467"/>
        <v>33</v>
      </c>
      <c r="P161" s="24">
        <f t="shared" si="467"/>
        <v>48</v>
      </c>
      <c r="Q161" s="24">
        <f t="shared" si="467"/>
        <v>0</v>
      </c>
      <c r="R161" s="24">
        <f t="shared" si="467"/>
        <v>0</v>
      </c>
      <c r="S161" s="24">
        <f t="shared" si="467"/>
        <v>0</v>
      </c>
      <c r="T161" s="24">
        <f t="shared" si="467"/>
        <v>0</v>
      </c>
      <c r="U161" s="24">
        <f t="shared" si="467"/>
        <v>0</v>
      </c>
      <c r="V161" s="24">
        <f t="shared" si="467"/>
        <v>0</v>
      </c>
      <c r="W161" s="24">
        <f t="shared" si="467"/>
        <v>0</v>
      </c>
      <c r="X161" s="24">
        <f t="shared" si="467"/>
        <v>40</v>
      </c>
      <c r="Y161" s="24">
        <f t="shared" si="467"/>
        <v>4</v>
      </c>
      <c r="Z161" s="24">
        <f t="shared" si="467"/>
        <v>15</v>
      </c>
      <c r="AA161" s="24">
        <f t="shared" si="467"/>
        <v>19</v>
      </c>
      <c r="AB161" s="24">
        <f t="shared" si="467"/>
        <v>15</v>
      </c>
      <c r="AC161" s="24">
        <f t="shared" si="467"/>
        <v>33</v>
      </c>
      <c r="AD161" s="24">
        <f t="shared" si="467"/>
        <v>48</v>
      </c>
      <c r="AE161" s="24">
        <f t="shared" si="467"/>
        <v>15</v>
      </c>
      <c r="AF161" s="24">
        <f t="shared" si="467"/>
        <v>33</v>
      </c>
      <c r="AG161" s="24">
        <f t="shared" si="467"/>
        <v>48</v>
      </c>
      <c r="AH161" s="24">
        <f t="shared" si="467"/>
        <v>2</v>
      </c>
      <c r="AI161" s="24">
        <f t="shared" si="467"/>
        <v>0</v>
      </c>
      <c r="AJ161" s="24">
        <f t="shared" si="467"/>
        <v>0</v>
      </c>
      <c r="AK161" s="24">
        <f t="shared" si="467"/>
        <v>0</v>
      </c>
      <c r="AL161" s="24">
        <f t="shared" si="467"/>
        <v>15</v>
      </c>
      <c r="AM161" s="24">
        <f t="shared" si="467"/>
        <v>33</v>
      </c>
      <c r="AN161" s="25">
        <f t="shared" si="467"/>
        <v>48</v>
      </c>
    </row>
    <row r="162" spans="1:40" s="13" customFormat="1" ht="24.95" customHeight="1" x14ac:dyDescent="0.45">
      <c r="A162" s="2"/>
      <c r="B162" s="11" t="s">
        <v>85</v>
      </c>
      <c r="C162" s="24">
        <f>C154+C158+C161</f>
        <v>0</v>
      </c>
      <c r="D162" s="24">
        <f t="shared" ref="D162:AN162" si="468">D154+D158+D161</f>
        <v>0</v>
      </c>
      <c r="E162" s="24">
        <f t="shared" si="468"/>
        <v>0</v>
      </c>
      <c r="F162" s="24">
        <f t="shared" si="468"/>
        <v>0</v>
      </c>
      <c r="G162" s="24">
        <f t="shared" si="468"/>
        <v>0</v>
      </c>
      <c r="H162" s="24">
        <f t="shared" si="468"/>
        <v>0</v>
      </c>
      <c r="I162" s="24">
        <f t="shared" si="468"/>
        <v>0</v>
      </c>
      <c r="J162" s="24">
        <f t="shared" si="468"/>
        <v>200</v>
      </c>
      <c r="K162" s="24">
        <f t="shared" si="468"/>
        <v>50</v>
      </c>
      <c r="L162" s="24">
        <f t="shared" si="468"/>
        <v>128</v>
      </c>
      <c r="M162" s="24">
        <f t="shared" si="468"/>
        <v>178</v>
      </c>
      <c r="N162" s="24">
        <f t="shared" si="468"/>
        <v>59</v>
      </c>
      <c r="O162" s="24">
        <f t="shared" si="468"/>
        <v>134</v>
      </c>
      <c r="P162" s="24">
        <f t="shared" si="468"/>
        <v>193</v>
      </c>
      <c r="Q162" s="24">
        <f t="shared" si="468"/>
        <v>0</v>
      </c>
      <c r="R162" s="24">
        <f t="shared" si="468"/>
        <v>0</v>
      </c>
      <c r="S162" s="24">
        <f t="shared" si="468"/>
        <v>0</v>
      </c>
      <c r="T162" s="24">
        <f t="shared" si="468"/>
        <v>0</v>
      </c>
      <c r="U162" s="24">
        <f t="shared" si="468"/>
        <v>0</v>
      </c>
      <c r="V162" s="24">
        <f t="shared" si="468"/>
        <v>0</v>
      </c>
      <c r="W162" s="24">
        <f t="shared" si="468"/>
        <v>0</v>
      </c>
      <c r="X162" s="24">
        <f t="shared" si="468"/>
        <v>200</v>
      </c>
      <c r="Y162" s="24">
        <f t="shared" si="468"/>
        <v>50</v>
      </c>
      <c r="Z162" s="24">
        <f t="shared" si="468"/>
        <v>128</v>
      </c>
      <c r="AA162" s="24">
        <f t="shared" si="468"/>
        <v>178</v>
      </c>
      <c r="AB162" s="24">
        <f t="shared" si="468"/>
        <v>59</v>
      </c>
      <c r="AC162" s="24">
        <f t="shared" si="468"/>
        <v>134</v>
      </c>
      <c r="AD162" s="24">
        <f t="shared" si="468"/>
        <v>193</v>
      </c>
      <c r="AE162" s="24">
        <f t="shared" si="468"/>
        <v>59</v>
      </c>
      <c r="AF162" s="24">
        <f t="shared" si="468"/>
        <v>134</v>
      </c>
      <c r="AG162" s="24">
        <f t="shared" si="468"/>
        <v>193</v>
      </c>
      <c r="AH162" s="24">
        <f t="shared" si="468"/>
        <v>3</v>
      </c>
      <c r="AI162" s="24">
        <f t="shared" si="468"/>
        <v>44</v>
      </c>
      <c r="AJ162" s="24">
        <f t="shared" si="468"/>
        <v>101</v>
      </c>
      <c r="AK162" s="24">
        <f t="shared" si="468"/>
        <v>145</v>
      </c>
      <c r="AL162" s="24">
        <f t="shared" si="468"/>
        <v>15</v>
      </c>
      <c r="AM162" s="24">
        <f t="shared" si="468"/>
        <v>33</v>
      </c>
      <c r="AN162" s="25">
        <f t="shared" si="468"/>
        <v>48</v>
      </c>
    </row>
    <row r="163" spans="1:40" s="13" customFormat="1" ht="24.95" customHeight="1" x14ac:dyDescent="0.45">
      <c r="A163" s="64"/>
      <c r="B163" s="65" t="s">
        <v>46</v>
      </c>
      <c r="C163" s="68">
        <f t="shared" ref="C163:AG163" si="469">C150+C162</f>
        <v>320</v>
      </c>
      <c r="D163" s="68">
        <f t="shared" si="469"/>
        <v>205</v>
      </c>
      <c r="E163" s="68">
        <f t="shared" si="469"/>
        <v>850</v>
      </c>
      <c r="F163" s="68">
        <f t="shared" si="469"/>
        <v>1055</v>
      </c>
      <c r="G163" s="68">
        <f t="shared" si="469"/>
        <v>58</v>
      </c>
      <c r="H163" s="68">
        <f t="shared" si="469"/>
        <v>223</v>
      </c>
      <c r="I163" s="68">
        <f t="shared" si="469"/>
        <v>281</v>
      </c>
      <c r="J163" s="68">
        <f t="shared" si="469"/>
        <v>985</v>
      </c>
      <c r="K163" s="68">
        <f t="shared" si="469"/>
        <v>1446</v>
      </c>
      <c r="L163" s="68">
        <f t="shared" si="469"/>
        <v>3966</v>
      </c>
      <c r="M163" s="68">
        <f t="shared" si="469"/>
        <v>5412</v>
      </c>
      <c r="N163" s="68">
        <f t="shared" si="469"/>
        <v>355</v>
      </c>
      <c r="O163" s="68">
        <f t="shared" si="469"/>
        <v>689</v>
      </c>
      <c r="P163" s="68">
        <f t="shared" si="469"/>
        <v>1044</v>
      </c>
      <c r="Q163" s="68">
        <f t="shared" si="469"/>
        <v>470</v>
      </c>
      <c r="R163" s="68">
        <f t="shared" si="469"/>
        <v>172</v>
      </c>
      <c r="S163" s="68">
        <f t="shared" si="469"/>
        <v>565</v>
      </c>
      <c r="T163" s="68">
        <f t="shared" si="469"/>
        <v>737</v>
      </c>
      <c r="U163" s="68">
        <f t="shared" si="469"/>
        <v>103</v>
      </c>
      <c r="V163" s="68">
        <f t="shared" si="469"/>
        <v>357</v>
      </c>
      <c r="W163" s="68">
        <f t="shared" si="469"/>
        <v>460</v>
      </c>
      <c r="X163" s="68">
        <f t="shared" si="469"/>
        <v>1775</v>
      </c>
      <c r="Y163" s="68">
        <f t="shared" si="469"/>
        <v>2673</v>
      </c>
      <c r="Z163" s="68">
        <f t="shared" si="469"/>
        <v>5381</v>
      </c>
      <c r="AA163" s="68">
        <f t="shared" si="469"/>
        <v>7204</v>
      </c>
      <c r="AB163" s="68">
        <f t="shared" si="469"/>
        <v>516</v>
      </c>
      <c r="AC163" s="68">
        <f t="shared" si="469"/>
        <v>1269</v>
      </c>
      <c r="AD163" s="68">
        <f t="shared" si="469"/>
        <v>1785</v>
      </c>
      <c r="AE163" s="68">
        <f t="shared" si="469"/>
        <v>516</v>
      </c>
      <c r="AF163" s="68">
        <f t="shared" si="469"/>
        <v>1269</v>
      </c>
      <c r="AG163" s="68">
        <f t="shared" si="469"/>
        <v>1785</v>
      </c>
      <c r="AH163" s="86"/>
      <c r="AI163" s="68">
        <f t="shared" ref="AI163:AN163" si="470">AI150+AI162</f>
        <v>199</v>
      </c>
      <c r="AJ163" s="68">
        <f t="shared" si="470"/>
        <v>508</v>
      </c>
      <c r="AK163" s="68">
        <f t="shared" si="470"/>
        <v>707</v>
      </c>
      <c r="AL163" s="68">
        <f t="shared" si="470"/>
        <v>317</v>
      </c>
      <c r="AM163" s="66">
        <f t="shared" si="470"/>
        <v>761</v>
      </c>
      <c r="AN163" s="66">
        <f t="shared" si="470"/>
        <v>1078</v>
      </c>
    </row>
    <row r="164" spans="1:40" ht="24.95" customHeight="1" x14ac:dyDescent="0.45">
      <c r="A164" s="2" t="s">
        <v>53</v>
      </c>
      <c r="B164" s="3"/>
      <c r="C164" s="26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9"/>
      <c r="AF164" s="9"/>
      <c r="AG164" s="9"/>
      <c r="AH164" s="83"/>
      <c r="AI164" s="9"/>
      <c r="AJ164" s="9"/>
      <c r="AK164" s="9"/>
      <c r="AL164" s="9"/>
      <c r="AM164" s="9"/>
      <c r="AN164" s="10"/>
    </row>
    <row r="165" spans="1:40" ht="24.95" customHeight="1" x14ac:dyDescent="0.45">
      <c r="A165" s="2"/>
      <c r="B165" s="4" t="s">
        <v>64</v>
      </c>
      <c r="C165" s="26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9"/>
      <c r="AF165" s="9"/>
      <c r="AG165" s="9"/>
      <c r="AH165" s="83"/>
      <c r="AI165" s="9"/>
      <c r="AJ165" s="9"/>
      <c r="AK165" s="9"/>
      <c r="AL165" s="9"/>
      <c r="AM165" s="9"/>
      <c r="AN165" s="10"/>
    </row>
    <row r="166" spans="1:40" ht="24.95" customHeight="1" x14ac:dyDescent="0.45">
      <c r="A166" s="50"/>
      <c r="B166" s="3" t="s">
        <v>70</v>
      </c>
      <c r="C166" s="54"/>
      <c r="D166" s="31"/>
      <c r="E166" s="31"/>
      <c r="F166" s="32"/>
      <c r="G166" s="31"/>
      <c r="H166" s="31"/>
      <c r="I166" s="32"/>
      <c r="J166" s="31"/>
      <c r="K166" s="31"/>
      <c r="L166" s="31"/>
      <c r="M166" s="32"/>
      <c r="N166" s="31"/>
      <c r="O166" s="31"/>
      <c r="P166" s="32"/>
      <c r="Q166" s="31"/>
      <c r="R166" s="31"/>
      <c r="S166" s="31"/>
      <c r="T166" s="32"/>
      <c r="U166" s="31"/>
      <c r="V166" s="31"/>
      <c r="W166" s="32"/>
      <c r="X166" s="32"/>
      <c r="Y166" s="32"/>
      <c r="Z166" s="32"/>
      <c r="AA166" s="32"/>
      <c r="AB166" s="32"/>
      <c r="AC166" s="32"/>
      <c r="AD166" s="32"/>
      <c r="AE166" s="9"/>
      <c r="AF166" s="9"/>
      <c r="AG166" s="9"/>
      <c r="AH166" s="84"/>
      <c r="AI166" s="9"/>
      <c r="AJ166" s="9"/>
      <c r="AK166" s="9"/>
      <c r="AL166" s="9"/>
      <c r="AM166" s="9"/>
      <c r="AN166" s="10"/>
    </row>
    <row r="167" spans="1:40" ht="24.95" customHeight="1" x14ac:dyDescent="0.45">
      <c r="A167" s="50"/>
      <c r="B167" s="6" t="s">
        <v>29</v>
      </c>
      <c r="C167" s="21">
        <v>25</v>
      </c>
      <c r="D167" s="21">
        <v>7</v>
      </c>
      <c r="E167" s="21">
        <v>25</v>
      </c>
      <c r="F167" s="21">
        <f t="shared" ref="F167:F170" si="471">D167+E167</f>
        <v>32</v>
      </c>
      <c r="G167" s="21">
        <v>2</v>
      </c>
      <c r="H167" s="21">
        <v>6</v>
      </c>
      <c r="I167" s="21">
        <f t="shared" ref="I167:I170" si="472">G167+H167</f>
        <v>8</v>
      </c>
      <c r="J167" s="21">
        <v>15</v>
      </c>
      <c r="K167" s="21">
        <v>18</v>
      </c>
      <c r="L167" s="21">
        <v>29</v>
      </c>
      <c r="M167" s="21">
        <f t="shared" ref="M167:M170" si="473">K167+L167</f>
        <v>47</v>
      </c>
      <c r="N167" s="21">
        <v>11</v>
      </c>
      <c r="O167" s="21">
        <v>15</v>
      </c>
      <c r="P167" s="21">
        <f>N167+O167</f>
        <v>26</v>
      </c>
      <c r="Q167" s="21">
        <v>5</v>
      </c>
      <c r="R167" s="21">
        <v>7</v>
      </c>
      <c r="S167" s="21">
        <v>8</v>
      </c>
      <c r="T167" s="21">
        <f>R167+S167</f>
        <v>15</v>
      </c>
      <c r="U167" s="21">
        <v>5</v>
      </c>
      <c r="V167" s="21">
        <v>4</v>
      </c>
      <c r="W167" s="21">
        <f>U167+V167</f>
        <v>9</v>
      </c>
      <c r="X167" s="21">
        <f>C167+J167+Q167</f>
        <v>45</v>
      </c>
      <c r="Y167" s="21">
        <f t="shared" ref="Y167:Y170" si="474">F167+K167+R167</f>
        <v>57</v>
      </c>
      <c r="Z167" s="21">
        <f t="shared" ref="Z167:Z170" si="475">+L167+S167+E167</f>
        <v>62</v>
      </c>
      <c r="AA167" s="21">
        <f t="shared" ref="AA167:AA170" si="476">+M167+T167+F167</f>
        <v>94</v>
      </c>
      <c r="AB167" s="21">
        <f t="shared" ref="AB167:AC170" si="477">G167+N167+U167</f>
        <v>18</v>
      </c>
      <c r="AC167" s="21">
        <f t="shared" si="477"/>
        <v>25</v>
      </c>
      <c r="AD167" s="21">
        <f>AB167+AC167</f>
        <v>43</v>
      </c>
      <c r="AE167" s="7">
        <f t="shared" ref="AE167:AF170" si="478">AB167</f>
        <v>18</v>
      </c>
      <c r="AF167" s="7">
        <f t="shared" si="478"/>
        <v>25</v>
      </c>
      <c r="AG167" s="7">
        <f>AE167+AF167</f>
        <v>43</v>
      </c>
      <c r="AH167" s="79">
        <v>2</v>
      </c>
      <c r="AI167" s="7" t="str">
        <f>IF(AH167=1,AE167,"0")</f>
        <v>0</v>
      </c>
      <c r="AJ167" s="7" t="str">
        <f>IF(AH167=1,AF167,"0")</f>
        <v>0</v>
      </c>
      <c r="AK167" s="7">
        <f>AI167+AJ167</f>
        <v>0</v>
      </c>
      <c r="AL167" s="7">
        <f>IF(AH167=2,AE167,"0")</f>
        <v>18</v>
      </c>
      <c r="AM167" s="7">
        <f>IF(AH167=2,AF167,"0")</f>
        <v>25</v>
      </c>
      <c r="AN167" s="7">
        <f>AL167+AM167</f>
        <v>43</v>
      </c>
    </row>
    <row r="168" spans="1:40" ht="24.95" customHeight="1" x14ac:dyDescent="0.45">
      <c r="A168" s="50"/>
      <c r="B168" s="6" t="s">
        <v>108</v>
      </c>
      <c r="C168" s="21">
        <v>40</v>
      </c>
      <c r="D168" s="21">
        <v>18</v>
      </c>
      <c r="E168" s="21">
        <v>56</v>
      </c>
      <c r="F168" s="21">
        <f t="shared" si="471"/>
        <v>74</v>
      </c>
      <c r="G168" s="21">
        <v>8</v>
      </c>
      <c r="H168" s="21">
        <v>18</v>
      </c>
      <c r="I168" s="21">
        <f t="shared" si="472"/>
        <v>26</v>
      </c>
      <c r="J168" s="21">
        <v>20</v>
      </c>
      <c r="K168" s="21">
        <v>31</v>
      </c>
      <c r="L168" s="21">
        <v>80</v>
      </c>
      <c r="M168" s="21">
        <f t="shared" si="473"/>
        <v>111</v>
      </c>
      <c r="N168" s="21">
        <v>9</v>
      </c>
      <c r="O168" s="21">
        <v>25</v>
      </c>
      <c r="P168" s="21">
        <f>N168+O168</f>
        <v>34</v>
      </c>
      <c r="Q168" s="21">
        <v>5</v>
      </c>
      <c r="R168" s="21">
        <v>0</v>
      </c>
      <c r="S168" s="21">
        <v>6</v>
      </c>
      <c r="T168" s="21">
        <f>R168+S168</f>
        <v>6</v>
      </c>
      <c r="U168" s="21">
        <v>0</v>
      </c>
      <c r="V168" s="21">
        <v>3</v>
      </c>
      <c r="W168" s="21">
        <f>U168+V168</f>
        <v>3</v>
      </c>
      <c r="X168" s="21">
        <f>C168+J168+Q168</f>
        <v>65</v>
      </c>
      <c r="Y168" s="21">
        <f t="shared" si="474"/>
        <v>105</v>
      </c>
      <c r="Z168" s="21">
        <f t="shared" si="475"/>
        <v>142</v>
      </c>
      <c r="AA168" s="21">
        <f t="shared" si="476"/>
        <v>191</v>
      </c>
      <c r="AB168" s="21">
        <f t="shared" si="477"/>
        <v>17</v>
      </c>
      <c r="AC168" s="21">
        <f t="shared" si="477"/>
        <v>46</v>
      </c>
      <c r="AD168" s="21">
        <f>AB168+AC168</f>
        <v>63</v>
      </c>
      <c r="AE168" s="7">
        <f t="shared" si="478"/>
        <v>17</v>
      </c>
      <c r="AF168" s="7">
        <f t="shared" si="478"/>
        <v>46</v>
      </c>
      <c r="AG168" s="7">
        <f>AE168+AF168</f>
        <v>63</v>
      </c>
      <c r="AH168" s="79">
        <v>2</v>
      </c>
      <c r="AI168" s="7" t="str">
        <f>IF(AH168=1,AE168,"0")</f>
        <v>0</v>
      </c>
      <c r="AJ168" s="7" t="str">
        <f>IF(AH168=1,AF168,"0")</f>
        <v>0</v>
      </c>
      <c r="AK168" s="7">
        <f>AI168+AJ168</f>
        <v>0</v>
      </c>
      <c r="AL168" s="7">
        <f>IF(AH168=2,AE168,"0")</f>
        <v>17</v>
      </c>
      <c r="AM168" s="7">
        <f>IF(AH168=2,AF168,"0")</f>
        <v>46</v>
      </c>
      <c r="AN168" s="7">
        <f>AL168+AM168</f>
        <v>63</v>
      </c>
    </row>
    <row r="169" spans="1:40" ht="24.95" customHeight="1" x14ac:dyDescent="0.45">
      <c r="A169" s="50"/>
      <c r="B169" s="6" t="s">
        <v>28</v>
      </c>
      <c r="C169" s="21">
        <v>55</v>
      </c>
      <c r="D169" s="21">
        <v>62</v>
      </c>
      <c r="E169" s="21">
        <v>256</v>
      </c>
      <c r="F169" s="21">
        <f t="shared" si="471"/>
        <v>318</v>
      </c>
      <c r="G169" s="21">
        <v>14</v>
      </c>
      <c r="H169" s="21">
        <v>36</v>
      </c>
      <c r="I169" s="21">
        <f t="shared" si="472"/>
        <v>50</v>
      </c>
      <c r="J169" s="21">
        <v>40</v>
      </c>
      <c r="K169" s="21">
        <v>232</v>
      </c>
      <c r="L169" s="21">
        <v>572</v>
      </c>
      <c r="M169" s="21">
        <f t="shared" si="473"/>
        <v>804</v>
      </c>
      <c r="N169" s="21">
        <v>13</v>
      </c>
      <c r="O169" s="21">
        <v>30</v>
      </c>
      <c r="P169" s="21">
        <f>N169+O169</f>
        <v>43</v>
      </c>
      <c r="Q169" s="21">
        <v>5</v>
      </c>
      <c r="R169" s="21">
        <v>2</v>
      </c>
      <c r="S169" s="21">
        <v>3</v>
      </c>
      <c r="T169" s="21">
        <f>R169+S169</f>
        <v>5</v>
      </c>
      <c r="U169" s="21">
        <v>1</v>
      </c>
      <c r="V169" s="21">
        <v>3</v>
      </c>
      <c r="W169" s="21">
        <f>U169+V169</f>
        <v>4</v>
      </c>
      <c r="X169" s="21">
        <f>C169+J169+Q169</f>
        <v>100</v>
      </c>
      <c r="Y169" s="21">
        <f t="shared" si="474"/>
        <v>552</v>
      </c>
      <c r="Z169" s="21">
        <f t="shared" si="475"/>
        <v>831</v>
      </c>
      <c r="AA169" s="21">
        <f t="shared" si="476"/>
        <v>1127</v>
      </c>
      <c r="AB169" s="21">
        <f t="shared" si="477"/>
        <v>28</v>
      </c>
      <c r="AC169" s="21">
        <f t="shared" si="477"/>
        <v>69</v>
      </c>
      <c r="AD169" s="21">
        <f>AB169+AC169</f>
        <v>97</v>
      </c>
      <c r="AE169" s="7">
        <f t="shared" si="478"/>
        <v>28</v>
      </c>
      <c r="AF169" s="7">
        <f t="shared" si="478"/>
        <v>69</v>
      </c>
      <c r="AG169" s="7">
        <f>AE169+AF169</f>
        <v>97</v>
      </c>
      <c r="AH169" s="79">
        <v>2</v>
      </c>
      <c r="AI169" s="7" t="str">
        <f>IF(AH169=1,AE169,"0")</f>
        <v>0</v>
      </c>
      <c r="AJ169" s="7" t="str">
        <f>IF(AH169=1,AF169,"0")</f>
        <v>0</v>
      </c>
      <c r="AK169" s="7">
        <f>AI169+AJ169</f>
        <v>0</v>
      </c>
      <c r="AL169" s="7">
        <f>IF(AH169=2,AE169,"0")</f>
        <v>28</v>
      </c>
      <c r="AM169" s="7">
        <f>IF(AH169=2,AF169,"0")</f>
        <v>69</v>
      </c>
      <c r="AN169" s="7">
        <f>AL169+AM169</f>
        <v>97</v>
      </c>
    </row>
    <row r="170" spans="1:40" ht="24.95" customHeight="1" x14ac:dyDescent="0.45">
      <c r="A170" s="50"/>
      <c r="B170" s="6" t="s">
        <v>122</v>
      </c>
      <c r="C170" s="21">
        <v>30</v>
      </c>
      <c r="D170" s="21">
        <v>20</v>
      </c>
      <c r="E170" s="21">
        <v>59</v>
      </c>
      <c r="F170" s="21">
        <f t="shared" si="471"/>
        <v>79</v>
      </c>
      <c r="G170" s="21">
        <v>9</v>
      </c>
      <c r="H170" s="21">
        <v>15</v>
      </c>
      <c r="I170" s="21">
        <f t="shared" si="472"/>
        <v>24</v>
      </c>
      <c r="J170" s="21">
        <v>25</v>
      </c>
      <c r="K170" s="21">
        <v>57</v>
      </c>
      <c r="L170" s="21">
        <v>100</v>
      </c>
      <c r="M170" s="21">
        <f t="shared" si="473"/>
        <v>157</v>
      </c>
      <c r="N170" s="21">
        <v>13</v>
      </c>
      <c r="O170" s="21">
        <v>21</v>
      </c>
      <c r="P170" s="21">
        <f>N170+O170</f>
        <v>34</v>
      </c>
      <c r="Q170" s="21">
        <v>5</v>
      </c>
      <c r="R170" s="21">
        <v>1</v>
      </c>
      <c r="S170" s="21">
        <v>4</v>
      </c>
      <c r="T170" s="21">
        <f>R170+S170</f>
        <v>5</v>
      </c>
      <c r="U170" s="21">
        <v>1</v>
      </c>
      <c r="V170" s="21">
        <v>3</v>
      </c>
      <c r="W170" s="21">
        <f>U170+V170</f>
        <v>4</v>
      </c>
      <c r="X170" s="21">
        <f>C170+J170+Q170</f>
        <v>60</v>
      </c>
      <c r="Y170" s="21">
        <f t="shared" si="474"/>
        <v>137</v>
      </c>
      <c r="Z170" s="21">
        <f t="shared" si="475"/>
        <v>163</v>
      </c>
      <c r="AA170" s="21">
        <f t="shared" si="476"/>
        <v>241</v>
      </c>
      <c r="AB170" s="21">
        <f t="shared" si="477"/>
        <v>23</v>
      </c>
      <c r="AC170" s="21">
        <f t="shared" si="477"/>
        <v>39</v>
      </c>
      <c r="AD170" s="21">
        <f>AB170+AC170</f>
        <v>62</v>
      </c>
      <c r="AE170" s="7">
        <f t="shared" si="478"/>
        <v>23</v>
      </c>
      <c r="AF170" s="7">
        <f t="shared" si="478"/>
        <v>39</v>
      </c>
      <c r="AG170" s="7">
        <f>AE170+AF170</f>
        <v>62</v>
      </c>
      <c r="AH170" s="79">
        <v>2</v>
      </c>
      <c r="AI170" s="7" t="str">
        <f>IF(AH170=1,AE170,"0")</f>
        <v>0</v>
      </c>
      <c r="AJ170" s="7" t="str">
        <f>IF(AH170=1,AF170,"0")</f>
        <v>0</v>
      </c>
      <c r="AK170" s="7">
        <f>AI170+AJ170</f>
        <v>0</v>
      </c>
      <c r="AL170" s="7">
        <f>IF(AH170=2,AE170,"0")</f>
        <v>23</v>
      </c>
      <c r="AM170" s="7">
        <f>IF(AH170=2,AF170,"0")</f>
        <v>39</v>
      </c>
      <c r="AN170" s="7">
        <f>AL170+AM170</f>
        <v>62</v>
      </c>
    </row>
    <row r="171" spans="1:40" s="13" customFormat="1" ht="24.95" customHeight="1" x14ac:dyDescent="0.45">
      <c r="A171" s="2"/>
      <c r="B171" s="11" t="s">
        <v>63</v>
      </c>
      <c r="C171" s="24">
        <f t="shared" ref="C171:AG171" si="479">SUM(C167:C170)</f>
        <v>150</v>
      </c>
      <c r="D171" s="24">
        <f t="shared" si="479"/>
        <v>107</v>
      </c>
      <c r="E171" s="24">
        <f t="shared" si="479"/>
        <v>396</v>
      </c>
      <c r="F171" s="24">
        <f t="shared" si="479"/>
        <v>503</v>
      </c>
      <c r="G171" s="24">
        <f t="shared" si="479"/>
        <v>33</v>
      </c>
      <c r="H171" s="24">
        <f t="shared" si="479"/>
        <v>75</v>
      </c>
      <c r="I171" s="24">
        <f t="shared" si="479"/>
        <v>108</v>
      </c>
      <c r="J171" s="24">
        <f t="shared" si="479"/>
        <v>100</v>
      </c>
      <c r="K171" s="24">
        <f t="shared" si="479"/>
        <v>338</v>
      </c>
      <c r="L171" s="24">
        <f t="shared" si="479"/>
        <v>781</v>
      </c>
      <c r="M171" s="24">
        <f t="shared" si="479"/>
        <v>1119</v>
      </c>
      <c r="N171" s="24">
        <f t="shared" si="479"/>
        <v>46</v>
      </c>
      <c r="O171" s="24">
        <f t="shared" si="479"/>
        <v>91</v>
      </c>
      <c r="P171" s="24">
        <f t="shared" si="479"/>
        <v>137</v>
      </c>
      <c r="Q171" s="24">
        <f t="shared" si="479"/>
        <v>20</v>
      </c>
      <c r="R171" s="24">
        <f t="shared" si="479"/>
        <v>10</v>
      </c>
      <c r="S171" s="24">
        <f t="shared" si="479"/>
        <v>21</v>
      </c>
      <c r="T171" s="24">
        <f t="shared" si="479"/>
        <v>31</v>
      </c>
      <c r="U171" s="24">
        <f t="shared" si="479"/>
        <v>7</v>
      </c>
      <c r="V171" s="24">
        <f t="shared" si="479"/>
        <v>13</v>
      </c>
      <c r="W171" s="24">
        <f t="shared" si="479"/>
        <v>20</v>
      </c>
      <c r="X171" s="24">
        <f t="shared" si="479"/>
        <v>270</v>
      </c>
      <c r="Y171" s="24">
        <f t="shared" si="479"/>
        <v>851</v>
      </c>
      <c r="Z171" s="24">
        <f t="shared" si="479"/>
        <v>1198</v>
      </c>
      <c r="AA171" s="24">
        <f t="shared" si="479"/>
        <v>1653</v>
      </c>
      <c r="AB171" s="24">
        <f t="shared" si="479"/>
        <v>86</v>
      </c>
      <c r="AC171" s="24">
        <f t="shared" si="479"/>
        <v>179</v>
      </c>
      <c r="AD171" s="24">
        <f t="shared" si="479"/>
        <v>265</v>
      </c>
      <c r="AE171" s="24">
        <f t="shared" si="479"/>
        <v>86</v>
      </c>
      <c r="AF171" s="24">
        <f t="shared" si="479"/>
        <v>179</v>
      </c>
      <c r="AG171" s="24">
        <f t="shared" si="479"/>
        <v>265</v>
      </c>
      <c r="AH171" s="85"/>
      <c r="AI171" s="24">
        <f t="shared" ref="AI171:AN171" si="480">SUM(AI167:AI170)</f>
        <v>0</v>
      </c>
      <c r="AJ171" s="24">
        <f t="shared" si="480"/>
        <v>0</v>
      </c>
      <c r="AK171" s="24">
        <f t="shared" si="480"/>
        <v>0</v>
      </c>
      <c r="AL171" s="24">
        <f t="shared" si="480"/>
        <v>86</v>
      </c>
      <c r="AM171" s="25">
        <f t="shared" si="480"/>
        <v>179</v>
      </c>
      <c r="AN171" s="25">
        <f t="shared" si="480"/>
        <v>265</v>
      </c>
    </row>
    <row r="172" spans="1:40" ht="24.95" customHeight="1" x14ac:dyDescent="0.45">
      <c r="A172" s="2"/>
      <c r="B172" s="3" t="s">
        <v>71</v>
      </c>
      <c r="C172" s="29"/>
      <c r="D172" s="30"/>
      <c r="E172" s="30"/>
      <c r="F172" s="32"/>
      <c r="G172" s="30"/>
      <c r="H172" s="30"/>
      <c r="I172" s="32"/>
      <c r="J172" s="30"/>
      <c r="K172" s="30"/>
      <c r="L172" s="30"/>
      <c r="M172" s="32"/>
      <c r="N172" s="31"/>
      <c r="O172" s="31"/>
      <c r="P172" s="32"/>
      <c r="Q172" s="30"/>
      <c r="R172" s="30"/>
      <c r="S172" s="30"/>
      <c r="T172" s="32"/>
      <c r="U172" s="30"/>
      <c r="V172" s="30"/>
      <c r="W172" s="32"/>
      <c r="X172" s="32"/>
      <c r="Y172" s="32"/>
      <c r="Z172" s="32"/>
      <c r="AA172" s="32"/>
      <c r="AB172" s="32"/>
      <c r="AC172" s="32"/>
      <c r="AD172" s="32"/>
      <c r="AE172" s="9"/>
      <c r="AF172" s="9"/>
      <c r="AG172" s="9"/>
      <c r="AH172" s="84"/>
      <c r="AI172" s="9"/>
      <c r="AJ172" s="9"/>
      <c r="AK172" s="9"/>
      <c r="AL172" s="9"/>
      <c r="AM172" s="9"/>
      <c r="AN172" s="10"/>
    </row>
    <row r="173" spans="1:40" ht="24.95" customHeight="1" x14ac:dyDescent="0.45">
      <c r="A173" s="45"/>
      <c r="B173" s="6" t="s">
        <v>29</v>
      </c>
      <c r="C173" s="21">
        <v>15</v>
      </c>
      <c r="D173" s="21">
        <v>3</v>
      </c>
      <c r="E173" s="21">
        <v>13</v>
      </c>
      <c r="F173" s="21">
        <f t="shared" ref="F173:F175" si="481">D173+E173</f>
        <v>16</v>
      </c>
      <c r="G173" s="21">
        <v>3</v>
      </c>
      <c r="H173" s="21">
        <v>13</v>
      </c>
      <c r="I173" s="21">
        <f t="shared" ref="I173:I175" si="482">G173+H173</f>
        <v>16</v>
      </c>
      <c r="J173" s="21">
        <v>5</v>
      </c>
      <c r="K173" s="21">
        <v>0</v>
      </c>
      <c r="L173" s="21">
        <v>8</v>
      </c>
      <c r="M173" s="21">
        <f t="shared" ref="M173:M175" si="483">K173+L173</f>
        <v>8</v>
      </c>
      <c r="N173" s="21">
        <v>0</v>
      </c>
      <c r="O173" s="21">
        <v>2</v>
      </c>
      <c r="P173" s="21">
        <f t="shared" ref="P173:P213" si="484">N173+O173</f>
        <v>2</v>
      </c>
      <c r="Q173" s="21">
        <v>0</v>
      </c>
      <c r="R173" s="21">
        <v>0</v>
      </c>
      <c r="S173" s="21">
        <v>0</v>
      </c>
      <c r="T173" s="21">
        <f t="shared" ref="T173:T213" si="485">R173+S173</f>
        <v>0</v>
      </c>
      <c r="U173" s="21">
        <v>0</v>
      </c>
      <c r="V173" s="21">
        <v>0</v>
      </c>
      <c r="W173" s="21">
        <f t="shared" ref="W173:W213" si="486">U173+V173</f>
        <v>0</v>
      </c>
      <c r="X173" s="21">
        <f>C173+J173+Q173</f>
        <v>20</v>
      </c>
      <c r="Y173" s="21">
        <f t="shared" ref="Y173:Y175" si="487">F173+K173+R173</f>
        <v>16</v>
      </c>
      <c r="Z173" s="21">
        <f t="shared" ref="Z173:Z175" si="488">+L173+S173+E173</f>
        <v>21</v>
      </c>
      <c r="AA173" s="21">
        <f t="shared" ref="AA173:AA175" si="489">+M173+T173+F173</f>
        <v>24</v>
      </c>
      <c r="AB173" s="21">
        <f t="shared" ref="AB173:AC175" si="490">G173+N173+U173</f>
        <v>3</v>
      </c>
      <c r="AC173" s="21">
        <f t="shared" si="490"/>
        <v>15</v>
      </c>
      <c r="AD173" s="21">
        <f t="shared" ref="AD173:AD213" si="491">AB173+AC173</f>
        <v>18</v>
      </c>
      <c r="AE173" s="7">
        <f t="shared" ref="AE173:AE198" si="492">AB173</f>
        <v>3</v>
      </c>
      <c r="AF173" s="7">
        <f t="shared" ref="AF173:AF198" si="493">AC173</f>
        <v>15</v>
      </c>
      <c r="AG173" s="7">
        <f t="shared" ref="AG173:AG213" si="494">AE173+AF173</f>
        <v>18</v>
      </c>
      <c r="AH173" s="79">
        <v>2</v>
      </c>
      <c r="AI173" s="7" t="str">
        <f t="shared" ref="AI173:AI213" si="495">IF(AH173=1,AE173,"0")</f>
        <v>0</v>
      </c>
      <c r="AJ173" s="7" t="str">
        <f t="shared" ref="AJ173:AJ213" si="496">IF(AH173=1,AF173,"0")</f>
        <v>0</v>
      </c>
      <c r="AK173" s="7">
        <f t="shared" ref="AK173:AK213" si="497">AI173+AJ173</f>
        <v>0</v>
      </c>
      <c r="AL173" s="7">
        <f t="shared" ref="AL173:AL213" si="498">IF(AH173=2,AE173,"0")</f>
        <v>3</v>
      </c>
      <c r="AM173" s="7">
        <f t="shared" ref="AM173:AM213" si="499">IF(AH173=2,AF173,"0")</f>
        <v>15</v>
      </c>
      <c r="AN173" s="7">
        <f t="shared" ref="AN173:AN213" si="500">AL173+AM173</f>
        <v>18</v>
      </c>
    </row>
    <row r="174" spans="1:40" ht="24.95" customHeight="1" x14ac:dyDescent="0.45">
      <c r="A174" s="50"/>
      <c r="B174" s="6" t="s">
        <v>108</v>
      </c>
      <c r="C174" s="21">
        <v>15</v>
      </c>
      <c r="D174" s="21">
        <v>0</v>
      </c>
      <c r="E174" s="21">
        <v>11</v>
      </c>
      <c r="F174" s="21">
        <f t="shared" si="481"/>
        <v>11</v>
      </c>
      <c r="G174" s="21">
        <v>0</v>
      </c>
      <c r="H174" s="21">
        <v>11</v>
      </c>
      <c r="I174" s="21">
        <f t="shared" si="482"/>
        <v>11</v>
      </c>
      <c r="J174" s="21">
        <v>5</v>
      </c>
      <c r="K174" s="21">
        <v>4</v>
      </c>
      <c r="L174" s="21">
        <v>19</v>
      </c>
      <c r="M174" s="21">
        <f t="shared" si="483"/>
        <v>23</v>
      </c>
      <c r="N174" s="21">
        <v>1</v>
      </c>
      <c r="O174" s="21">
        <v>6</v>
      </c>
      <c r="P174" s="21">
        <f t="shared" si="484"/>
        <v>7</v>
      </c>
      <c r="Q174" s="21">
        <v>0</v>
      </c>
      <c r="R174" s="21">
        <v>0</v>
      </c>
      <c r="S174" s="21">
        <v>0</v>
      </c>
      <c r="T174" s="21">
        <f t="shared" si="485"/>
        <v>0</v>
      </c>
      <c r="U174" s="21">
        <v>0</v>
      </c>
      <c r="V174" s="21">
        <v>0</v>
      </c>
      <c r="W174" s="21">
        <f t="shared" si="486"/>
        <v>0</v>
      </c>
      <c r="X174" s="21">
        <f>C174+J174+Q174</f>
        <v>20</v>
      </c>
      <c r="Y174" s="21">
        <f t="shared" si="487"/>
        <v>15</v>
      </c>
      <c r="Z174" s="21">
        <f t="shared" si="488"/>
        <v>30</v>
      </c>
      <c r="AA174" s="21">
        <f t="shared" si="489"/>
        <v>34</v>
      </c>
      <c r="AB174" s="21">
        <f t="shared" si="490"/>
        <v>1</v>
      </c>
      <c r="AC174" s="21">
        <f t="shared" si="490"/>
        <v>17</v>
      </c>
      <c r="AD174" s="21">
        <f t="shared" si="491"/>
        <v>18</v>
      </c>
      <c r="AE174" s="7">
        <f t="shared" si="492"/>
        <v>1</v>
      </c>
      <c r="AF174" s="7">
        <f t="shared" si="493"/>
        <v>17</v>
      </c>
      <c r="AG174" s="7">
        <f t="shared" si="494"/>
        <v>18</v>
      </c>
      <c r="AH174" s="79">
        <v>2</v>
      </c>
      <c r="AI174" s="7" t="str">
        <f t="shared" si="495"/>
        <v>0</v>
      </c>
      <c r="AJ174" s="7" t="str">
        <f t="shared" si="496"/>
        <v>0</v>
      </c>
      <c r="AK174" s="7">
        <f t="shared" si="497"/>
        <v>0</v>
      </c>
      <c r="AL174" s="7">
        <f t="shared" si="498"/>
        <v>1</v>
      </c>
      <c r="AM174" s="7">
        <f t="shared" si="499"/>
        <v>17</v>
      </c>
      <c r="AN174" s="7">
        <f t="shared" si="500"/>
        <v>18</v>
      </c>
    </row>
    <row r="175" spans="1:40" ht="24.95" customHeight="1" x14ac:dyDescent="0.45">
      <c r="A175" s="50"/>
      <c r="B175" s="6" t="s">
        <v>28</v>
      </c>
      <c r="C175" s="21">
        <v>30</v>
      </c>
      <c r="D175" s="21">
        <v>6</v>
      </c>
      <c r="E175" s="21">
        <v>29</v>
      </c>
      <c r="F175" s="21">
        <f t="shared" si="481"/>
        <v>35</v>
      </c>
      <c r="G175" s="21">
        <v>6</v>
      </c>
      <c r="H175" s="21">
        <v>24</v>
      </c>
      <c r="I175" s="21">
        <f t="shared" si="482"/>
        <v>30</v>
      </c>
      <c r="J175" s="21">
        <v>20</v>
      </c>
      <c r="K175" s="21">
        <v>17</v>
      </c>
      <c r="L175" s="21">
        <v>32</v>
      </c>
      <c r="M175" s="21">
        <f t="shared" si="483"/>
        <v>49</v>
      </c>
      <c r="N175" s="21">
        <v>13</v>
      </c>
      <c r="O175" s="21">
        <v>18</v>
      </c>
      <c r="P175" s="21">
        <f t="shared" si="484"/>
        <v>31</v>
      </c>
      <c r="Q175" s="21">
        <v>0</v>
      </c>
      <c r="R175" s="21">
        <v>0</v>
      </c>
      <c r="S175" s="21">
        <v>0</v>
      </c>
      <c r="T175" s="21">
        <f t="shared" si="485"/>
        <v>0</v>
      </c>
      <c r="U175" s="21">
        <v>0</v>
      </c>
      <c r="V175" s="21">
        <v>0</v>
      </c>
      <c r="W175" s="21">
        <f t="shared" si="486"/>
        <v>0</v>
      </c>
      <c r="X175" s="21">
        <f>C175+J175+Q175</f>
        <v>50</v>
      </c>
      <c r="Y175" s="21">
        <f t="shared" si="487"/>
        <v>52</v>
      </c>
      <c r="Z175" s="21">
        <f t="shared" si="488"/>
        <v>61</v>
      </c>
      <c r="AA175" s="21">
        <f t="shared" si="489"/>
        <v>84</v>
      </c>
      <c r="AB175" s="21">
        <f t="shared" si="490"/>
        <v>19</v>
      </c>
      <c r="AC175" s="21">
        <f t="shared" si="490"/>
        <v>42</v>
      </c>
      <c r="AD175" s="21">
        <f t="shared" si="491"/>
        <v>61</v>
      </c>
      <c r="AE175" s="7">
        <f t="shared" si="492"/>
        <v>19</v>
      </c>
      <c r="AF175" s="7">
        <f t="shared" si="493"/>
        <v>42</v>
      </c>
      <c r="AG175" s="7">
        <f t="shared" si="494"/>
        <v>61</v>
      </c>
      <c r="AH175" s="79">
        <v>2</v>
      </c>
      <c r="AI175" s="7" t="str">
        <f t="shared" si="495"/>
        <v>0</v>
      </c>
      <c r="AJ175" s="7" t="str">
        <f t="shared" si="496"/>
        <v>0</v>
      </c>
      <c r="AK175" s="7">
        <f t="shared" si="497"/>
        <v>0</v>
      </c>
      <c r="AL175" s="7">
        <f t="shared" si="498"/>
        <v>19</v>
      </c>
      <c r="AM175" s="7">
        <f t="shared" si="499"/>
        <v>42</v>
      </c>
      <c r="AN175" s="7">
        <f t="shared" si="500"/>
        <v>61</v>
      </c>
    </row>
    <row r="176" spans="1:40" s="13" customFormat="1" ht="24.95" customHeight="1" x14ac:dyDescent="0.45">
      <c r="A176" s="2"/>
      <c r="B176" s="11" t="s">
        <v>63</v>
      </c>
      <c r="C176" s="24">
        <f>SUM(C173:C175)</f>
        <v>60</v>
      </c>
      <c r="D176" s="24">
        <f t="shared" ref="D176:F176" si="501">SUM(D173:D175)</f>
        <v>9</v>
      </c>
      <c r="E176" s="24">
        <f t="shared" si="501"/>
        <v>53</v>
      </c>
      <c r="F176" s="24">
        <f t="shared" si="501"/>
        <v>62</v>
      </c>
      <c r="G176" s="24">
        <f t="shared" ref="G176:AN176" si="502">SUM(G173:G175)</f>
        <v>9</v>
      </c>
      <c r="H176" s="24">
        <f t="shared" si="502"/>
        <v>48</v>
      </c>
      <c r="I176" s="24">
        <f t="shared" si="502"/>
        <v>57</v>
      </c>
      <c r="J176" s="24">
        <f t="shared" si="502"/>
        <v>30</v>
      </c>
      <c r="K176" s="24">
        <f t="shared" si="502"/>
        <v>21</v>
      </c>
      <c r="L176" s="24">
        <f t="shared" si="502"/>
        <v>59</v>
      </c>
      <c r="M176" s="24">
        <f t="shared" si="502"/>
        <v>80</v>
      </c>
      <c r="N176" s="24">
        <f t="shared" si="502"/>
        <v>14</v>
      </c>
      <c r="O176" s="24">
        <f t="shared" si="502"/>
        <v>26</v>
      </c>
      <c r="P176" s="24">
        <f t="shared" si="502"/>
        <v>40</v>
      </c>
      <c r="Q176" s="24">
        <f t="shared" si="502"/>
        <v>0</v>
      </c>
      <c r="R176" s="24">
        <f t="shared" si="502"/>
        <v>0</v>
      </c>
      <c r="S176" s="24">
        <f t="shared" si="502"/>
        <v>0</v>
      </c>
      <c r="T176" s="24">
        <f t="shared" si="502"/>
        <v>0</v>
      </c>
      <c r="U176" s="24">
        <f t="shared" si="502"/>
        <v>0</v>
      </c>
      <c r="V176" s="24">
        <f t="shared" si="502"/>
        <v>0</v>
      </c>
      <c r="W176" s="24">
        <f t="shared" si="502"/>
        <v>0</v>
      </c>
      <c r="X176" s="24">
        <f t="shared" ref="X176:AC176" si="503">SUM(X173:X175)</f>
        <v>90</v>
      </c>
      <c r="Y176" s="24">
        <f t="shared" si="503"/>
        <v>83</v>
      </c>
      <c r="Z176" s="24">
        <f t="shared" si="503"/>
        <v>112</v>
      </c>
      <c r="AA176" s="24">
        <f t="shared" si="503"/>
        <v>142</v>
      </c>
      <c r="AB176" s="24">
        <f t="shared" si="503"/>
        <v>23</v>
      </c>
      <c r="AC176" s="24">
        <f t="shared" si="503"/>
        <v>74</v>
      </c>
      <c r="AD176" s="24">
        <f t="shared" si="502"/>
        <v>97</v>
      </c>
      <c r="AE176" s="24">
        <f t="shared" si="502"/>
        <v>23</v>
      </c>
      <c r="AF176" s="24">
        <f t="shared" si="502"/>
        <v>74</v>
      </c>
      <c r="AG176" s="24">
        <f t="shared" si="502"/>
        <v>97</v>
      </c>
      <c r="AH176" s="85"/>
      <c r="AI176" s="24">
        <f t="shared" si="502"/>
        <v>0</v>
      </c>
      <c r="AJ176" s="24">
        <f t="shared" si="502"/>
        <v>0</v>
      </c>
      <c r="AK176" s="24">
        <f t="shared" si="502"/>
        <v>0</v>
      </c>
      <c r="AL176" s="24">
        <f t="shared" si="502"/>
        <v>23</v>
      </c>
      <c r="AM176" s="24">
        <f t="shared" si="502"/>
        <v>74</v>
      </c>
      <c r="AN176" s="25">
        <f t="shared" si="502"/>
        <v>97</v>
      </c>
    </row>
    <row r="177" spans="1:40" ht="24.95" customHeight="1" x14ac:dyDescent="0.45">
      <c r="A177" s="50"/>
      <c r="B177" s="3" t="s">
        <v>66</v>
      </c>
      <c r="C177" s="29"/>
      <c r="D177" s="30"/>
      <c r="E177" s="30"/>
      <c r="F177" s="32"/>
      <c r="G177" s="30"/>
      <c r="H177" s="30"/>
      <c r="I177" s="32"/>
      <c r="J177" s="30"/>
      <c r="K177" s="30"/>
      <c r="L177" s="30"/>
      <c r="M177" s="32"/>
      <c r="N177" s="31"/>
      <c r="O177" s="31"/>
      <c r="P177" s="32"/>
      <c r="Q177" s="30"/>
      <c r="R177" s="30"/>
      <c r="S177" s="30"/>
      <c r="T177" s="32"/>
      <c r="U177" s="30"/>
      <c r="V177" s="30"/>
      <c r="W177" s="32"/>
      <c r="X177" s="32"/>
      <c r="Y177" s="32"/>
      <c r="Z177" s="32"/>
      <c r="AA177" s="32"/>
      <c r="AB177" s="32"/>
      <c r="AC177" s="32"/>
      <c r="AD177" s="32"/>
      <c r="AE177" s="9"/>
      <c r="AF177" s="9"/>
      <c r="AG177" s="9"/>
      <c r="AH177" s="84"/>
      <c r="AI177" s="9"/>
      <c r="AJ177" s="9"/>
      <c r="AK177" s="9"/>
      <c r="AL177" s="9"/>
      <c r="AM177" s="9"/>
      <c r="AN177" s="10"/>
    </row>
    <row r="178" spans="1:40" s="13" customFormat="1" ht="24.95" customHeight="1" x14ac:dyDescent="0.45">
      <c r="A178" s="2"/>
      <c r="B178" s="12" t="s">
        <v>54</v>
      </c>
      <c r="C178" s="21">
        <v>20</v>
      </c>
      <c r="D178" s="21">
        <v>17</v>
      </c>
      <c r="E178" s="21">
        <v>179</v>
      </c>
      <c r="F178" s="21">
        <f t="shared" ref="F178" si="504">D178+E178</f>
        <v>196</v>
      </c>
      <c r="G178" s="21">
        <v>1</v>
      </c>
      <c r="H178" s="21">
        <v>18</v>
      </c>
      <c r="I178" s="21">
        <f t="shared" ref="I178:I191" si="505">G178+H178</f>
        <v>19</v>
      </c>
      <c r="J178" s="21">
        <v>20</v>
      </c>
      <c r="K178" s="21">
        <v>22</v>
      </c>
      <c r="L178" s="21">
        <v>378</v>
      </c>
      <c r="M178" s="21">
        <f t="shared" ref="M178:M191" si="506">K178+L178</f>
        <v>400</v>
      </c>
      <c r="N178" s="21">
        <v>0</v>
      </c>
      <c r="O178" s="21">
        <v>24</v>
      </c>
      <c r="P178" s="21">
        <f t="shared" si="484"/>
        <v>24</v>
      </c>
      <c r="Q178" s="21">
        <v>5</v>
      </c>
      <c r="R178" s="21">
        <v>0</v>
      </c>
      <c r="S178" s="21">
        <v>5</v>
      </c>
      <c r="T178" s="21">
        <f t="shared" si="485"/>
        <v>5</v>
      </c>
      <c r="U178" s="21">
        <v>0</v>
      </c>
      <c r="V178" s="21">
        <v>3</v>
      </c>
      <c r="W178" s="21">
        <f t="shared" si="486"/>
        <v>3</v>
      </c>
      <c r="X178" s="21">
        <f>C178+J178+Q178</f>
        <v>45</v>
      </c>
      <c r="Y178" s="21">
        <f t="shared" ref="Y178" si="507">F178+K178+R178</f>
        <v>218</v>
      </c>
      <c r="Z178" s="21">
        <f t="shared" ref="Z178" si="508">+L178+S178+E178</f>
        <v>562</v>
      </c>
      <c r="AA178" s="21">
        <f t="shared" ref="AA178" si="509">+M178+T178+F178</f>
        <v>601</v>
      </c>
      <c r="AB178" s="21">
        <f>G178+N178+U178</f>
        <v>1</v>
      </c>
      <c r="AC178" s="21">
        <f>H178+O178+V178</f>
        <v>45</v>
      </c>
      <c r="AD178" s="21">
        <f t="shared" si="491"/>
        <v>46</v>
      </c>
      <c r="AE178" s="7">
        <f t="shared" si="492"/>
        <v>1</v>
      </c>
      <c r="AF178" s="7">
        <f t="shared" si="493"/>
        <v>45</v>
      </c>
      <c r="AG178" s="7">
        <f t="shared" si="494"/>
        <v>46</v>
      </c>
      <c r="AH178" s="79">
        <v>1</v>
      </c>
      <c r="AI178" s="7">
        <f t="shared" si="495"/>
        <v>1</v>
      </c>
      <c r="AJ178" s="7">
        <f t="shared" si="496"/>
        <v>45</v>
      </c>
      <c r="AK178" s="7">
        <f t="shared" si="497"/>
        <v>46</v>
      </c>
      <c r="AL178" s="7" t="str">
        <f t="shared" si="498"/>
        <v>0</v>
      </c>
      <c r="AM178" s="7" t="str">
        <f t="shared" si="499"/>
        <v>0</v>
      </c>
      <c r="AN178" s="7">
        <f t="shared" si="500"/>
        <v>0</v>
      </c>
    </row>
    <row r="179" spans="1:40" s="13" customFormat="1" ht="24.95" customHeight="1" x14ac:dyDescent="0.45">
      <c r="A179" s="2"/>
      <c r="B179" s="11" t="s">
        <v>63</v>
      </c>
      <c r="C179" s="25">
        <f>SUM(C178)</f>
        <v>20</v>
      </c>
      <c r="D179" s="25">
        <f t="shared" ref="D179:F179" si="510">SUM(D178)</f>
        <v>17</v>
      </c>
      <c r="E179" s="25">
        <f t="shared" si="510"/>
        <v>179</v>
      </c>
      <c r="F179" s="25">
        <f t="shared" si="510"/>
        <v>196</v>
      </c>
      <c r="G179" s="25">
        <f t="shared" ref="G179:AN179" si="511">SUM(G178)</f>
        <v>1</v>
      </c>
      <c r="H179" s="25">
        <f t="shared" si="511"/>
        <v>18</v>
      </c>
      <c r="I179" s="25">
        <f t="shared" si="511"/>
        <v>19</v>
      </c>
      <c r="J179" s="25">
        <f t="shared" si="511"/>
        <v>20</v>
      </c>
      <c r="K179" s="25">
        <f t="shared" si="511"/>
        <v>22</v>
      </c>
      <c r="L179" s="25">
        <f t="shared" si="511"/>
        <v>378</v>
      </c>
      <c r="M179" s="25">
        <f t="shared" si="511"/>
        <v>400</v>
      </c>
      <c r="N179" s="25">
        <f t="shared" si="511"/>
        <v>0</v>
      </c>
      <c r="O179" s="25">
        <f t="shared" si="511"/>
        <v>24</v>
      </c>
      <c r="P179" s="25">
        <f t="shared" si="511"/>
        <v>24</v>
      </c>
      <c r="Q179" s="25">
        <f t="shared" si="511"/>
        <v>5</v>
      </c>
      <c r="R179" s="25">
        <f t="shared" si="511"/>
        <v>0</v>
      </c>
      <c r="S179" s="25">
        <f t="shared" si="511"/>
        <v>5</v>
      </c>
      <c r="T179" s="25">
        <f t="shared" si="511"/>
        <v>5</v>
      </c>
      <c r="U179" s="25">
        <f t="shared" si="511"/>
        <v>0</v>
      </c>
      <c r="V179" s="25">
        <f t="shared" si="511"/>
        <v>3</v>
      </c>
      <c r="W179" s="25">
        <f t="shared" si="511"/>
        <v>3</v>
      </c>
      <c r="X179" s="25">
        <f t="shared" si="511"/>
        <v>45</v>
      </c>
      <c r="Y179" s="25">
        <f t="shared" ref="Y179:AC179" si="512">SUM(Y178)</f>
        <v>218</v>
      </c>
      <c r="Z179" s="25">
        <f t="shared" si="512"/>
        <v>562</v>
      </c>
      <c r="AA179" s="25">
        <f t="shared" si="512"/>
        <v>601</v>
      </c>
      <c r="AB179" s="25">
        <f t="shared" si="512"/>
        <v>1</v>
      </c>
      <c r="AC179" s="25">
        <f t="shared" si="512"/>
        <v>45</v>
      </c>
      <c r="AD179" s="25">
        <f>SUM(AD178)</f>
        <v>46</v>
      </c>
      <c r="AE179" s="25">
        <f t="shared" si="511"/>
        <v>1</v>
      </c>
      <c r="AF179" s="25">
        <f t="shared" si="511"/>
        <v>45</v>
      </c>
      <c r="AG179" s="25">
        <f t="shared" si="511"/>
        <v>46</v>
      </c>
      <c r="AH179" s="80">
        <f t="shared" si="511"/>
        <v>1</v>
      </c>
      <c r="AI179" s="25">
        <f t="shared" si="511"/>
        <v>1</v>
      </c>
      <c r="AJ179" s="25">
        <f t="shared" si="511"/>
        <v>45</v>
      </c>
      <c r="AK179" s="25">
        <f t="shared" si="511"/>
        <v>46</v>
      </c>
      <c r="AL179" s="25">
        <f t="shared" si="511"/>
        <v>0</v>
      </c>
      <c r="AM179" s="25">
        <f t="shared" si="511"/>
        <v>0</v>
      </c>
      <c r="AN179" s="25">
        <f t="shared" si="511"/>
        <v>0</v>
      </c>
    </row>
    <row r="180" spans="1:40" s="13" customFormat="1" ht="24.95" customHeight="1" x14ac:dyDescent="0.45">
      <c r="A180" s="2"/>
      <c r="B180" s="11" t="s">
        <v>65</v>
      </c>
      <c r="C180" s="25">
        <f>C171+C176+C179</f>
        <v>230</v>
      </c>
      <c r="D180" s="25">
        <f t="shared" ref="D180:AN180" si="513">D171+D176+D179</f>
        <v>133</v>
      </c>
      <c r="E180" s="25">
        <f t="shared" si="513"/>
        <v>628</v>
      </c>
      <c r="F180" s="25">
        <f t="shared" si="513"/>
        <v>761</v>
      </c>
      <c r="G180" s="25">
        <f t="shared" si="513"/>
        <v>43</v>
      </c>
      <c r="H180" s="25">
        <f t="shared" si="513"/>
        <v>141</v>
      </c>
      <c r="I180" s="25">
        <f t="shared" si="513"/>
        <v>184</v>
      </c>
      <c r="J180" s="25">
        <f t="shared" si="513"/>
        <v>150</v>
      </c>
      <c r="K180" s="25">
        <f t="shared" si="513"/>
        <v>381</v>
      </c>
      <c r="L180" s="25">
        <f t="shared" si="513"/>
        <v>1218</v>
      </c>
      <c r="M180" s="25">
        <f t="shared" si="513"/>
        <v>1599</v>
      </c>
      <c r="N180" s="25">
        <f t="shared" si="513"/>
        <v>60</v>
      </c>
      <c r="O180" s="25">
        <f t="shared" si="513"/>
        <v>141</v>
      </c>
      <c r="P180" s="25">
        <f t="shared" si="513"/>
        <v>201</v>
      </c>
      <c r="Q180" s="25">
        <f t="shared" si="513"/>
        <v>25</v>
      </c>
      <c r="R180" s="25">
        <f t="shared" si="513"/>
        <v>10</v>
      </c>
      <c r="S180" s="25">
        <f t="shared" si="513"/>
        <v>26</v>
      </c>
      <c r="T180" s="25">
        <f t="shared" si="513"/>
        <v>36</v>
      </c>
      <c r="U180" s="25">
        <f t="shared" si="513"/>
        <v>7</v>
      </c>
      <c r="V180" s="25">
        <f t="shared" si="513"/>
        <v>16</v>
      </c>
      <c r="W180" s="25">
        <f t="shared" si="513"/>
        <v>23</v>
      </c>
      <c r="X180" s="25">
        <f t="shared" si="513"/>
        <v>405</v>
      </c>
      <c r="Y180" s="25">
        <f t="shared" si="513"/>
        <v>1152</v>
      </c>
      <c r="Z180" s="25">
        <f t="shared" si="513"/>
        <v>1872</v>
      </c>
      <c r="AA180" s="25">
        <f t="shared" si="513"/>
        <v>2396</v>
      </c>
      <c r="AB180" s="25">
        <f t="shared" si="513"/>
        <v>110</v>
      </c>
      <c r="AC180" s="25">
        <f t="shared" si="513"/>
        <v>298</v>
      </c>
      <c r="AD180" s="25">
        <f t="shared" si="513"/>
        <v>408</v>
      </c>
      <c r="AE180" s="25">
        <f t="shared" si="513"/>
        <v>110</v>
      </c>
      <c r="AF180" s="25">
        <f t="shared" si="513"/>
        <v>298</v>
      </c>
      <c r="AG180" s="25">
        <f t="shared" si="513"/>
        <v>408</v>
      </c>
      <c r="AH180" s="25">
        <f t="shared" si="513"/>
        <v>1</v>
      </c>
      <c r="AI180" s="25">
        <f t="shared" si="513"/>
        <v>1</v>
      </c>
      <c r="AJ180" s="25">
        <f t="shared" si="513"/>
        <v>45</v>
      </c>
      <c r="AK180" s="25">
        <f t="shared" si="513"/>
        <v>46</v>
      </c>
      <c r="AL180" s="25">
        <f t="shared" si="513"/>
        <v>109</v>
      </c>
      <c r="AM180" s="25">
        <f t="shared" si="513"/>
        <v>253</v>
      </c>
      <c r="AN180" s="25">
        <f t="shared" si="513"/>
        <v>362</v>
      </c>
    </row>
    <row r="181" spans="1:40" s="13" customFormat="1" ht="24.95" customHeight="1" x14ac:dyDescent="0.45">
      <c r="A181" s="64"/>
      <c r="B181" s="65" t="s">
        <v>46</v>
      </c>
      <c r="C181" s="68">
        <f>C180</f>
        <v>230</v>
      </c>
      <c r="D181" s="68">
        <f t="shared" ref="D181:F181" si="514">D180</f>
        <v>133</v>
      </c>
      <c r="E181" s="68">
        <f t="shared" si="514"/>
        <v>628</v>
      </c>
      <c r="F181" s="68">
        <f t="shared" si="514"/>
        <v>761</v>
      </c>
      <c r="G181" s="68">
        <f t="shared" ref="G181:AN181" si="515">G180</f>
        <v>43</v>
      </c>
      <c r="H181" s="68">
        <f t="shared" si="515"/>
        <v>141</v>
      </c>
      <c r="I181" s="68">
        <f t="shared" si="515"/>
        <v>184</v>
      </c>
      <c r="J181" s="68">
        <f t="shared" si="515"/>
        <v>150</v>
      </c>
      <c r="K181" s="68">
        <f t="shared" si="515"/>
        <v>381</v>
      </c>
      <c r="L181" s="68">
        <f t="shared" si="515"/>
        <v>1218</v>
      </c>
      <c r="M181" s="68">
        <f t="shared" si="515"/>
        <v>1599</v>
      </c>
      <c r="N181" s="68">
        <f t="shared" si="515"/>
        <v>60</v>
      </c>
      <c r="O181" s="68">
        <f t="shared" si="515"/>
        <v>141</v>
      </c>
      <c r="P181" s="68">
        <f t="shared" si="515"/>
        <v>201</v>
      </c>
      <c r="Q181" s="68">
        <f t="shared" si="515"/>
        <v>25</v>
      </c>
      <c r="R181" s="68">
        <f t="shared" si="515"/>
        <v>10</v>
      </c>
      <c r="S181" s="68">
        <f t="shared" si="515"/>
        <v>26</v>
      </c>
      <c r="T181" s="68">
        <f t="shared" si="515"/>
        <v>36</v>
      </c>
      <c r="U181" s="68">
        <f t="shared" si="515"/>
        <v>7</v>
      </c>
      <c r="V181" s="68">
        <f t="shared" si="515"/>
        <v>16</v>
      </c>
      <c r="W181" s="68">
        <f t="shared" si="515"/>
        <v>23</v>
      </c>
      <c r="X181" s="68">
        <f t="shared" si="515"/>
        <v>405</v>
      </c>
      <c r="Y181" s="68">
        <f t="shared" ref="Y181:AC181" si="516">Y180</f>
        <v>1152</v>
      </c>
      <c r="Z181" s="68">
        <f t="shared" si="516"/>
        <v>1872</v>
      </c>
      <c r="AA181" s="68">
        <f t="shared" si="516"/>
        <v>2396</v>
      </c>
      <c r="AB181" s="68">
        <f t="shared" si="516"/>
        <v>110</v>
      </c>
      <c r="AC181" s="68">
        <f t="shared" si="516"/>
        <v>298</v>
      </c>
      <c r="AD181" s="68">
        <f>AD180</f>
        <v>408</v>
      </c>
      <c r="AE181" s="68">
        <f t="shared" si="515"/>
        <v>110</v>
      </c>
      <c r="AF181" s="68">
        <f t="shared" si="515"/>
        <v>298</v>
      </c>
      <c r="AG181" s="68">
        <f t="shared" si="515"/>
        <v>408</v>
      </c>
      <c r="AH181" s="86">
        <f t="shared" si="515"/>
        <v>1</v>
      </c>
      <c r="AI181" s="68">
        <f t="shared" si="515"/>
        <v>1</v>
      </c>
      <c r="AJ181" s="68">
        <f t="shared" si="515"/>
        <v>45</v>
      </c>
      <c r="AK181" s="68">
        <f t="shared" si="515"/>
        <v>46</v>
      </c>
      <c r="AL181" s="68">
        <f t="shared" si="515"/>
        <v>109</v>
      </c>
      <c r="AM181" s="68">
        <f t="shared" si="515"/>
        <v>253</v>
      </c>
      <c r="AN181" s="66">
        <f t="shared" si="515"/>
        <v>362</v>
      </c>
    </row>
    <row r="182" spans="1:40" ht="24.95" customHeight="1" x14ac:dyDescent="0.45">
      <c r="A182" s="2" t="s">
        <v>55</v>
      </c>
      <c r="B182" s="16"/>
      <c r="C182" s="26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9"/>
      <c r="AF182" s="9"/>
      <c r="AG182" s="9"/>
      <c r="AH182" s="83"/>
      <c r="AI182" s="9"/>
      <c r="AJ182" s="9"/>
      <c r="AK182" s="9"/>
      <c r="AL182" s="9"/>
      <c r="AM182" s="9"/>
      <c r="AN182" s="10"/>
    </row>
    <row r="183" spans="1:40" ht="24.95" customHeight="1" x14ac:dyDescent="0.45">
      <c r="A183" s="2"/>
      <c r="B183" s="17" t="s">
        <v>64</v>
      </c>
      <c r="C183" s="26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9"/>
      <c r="AF183" s="9"/>
      <c r="AG183" s="9"/>
      <c r="AH183" s="83"/>
      <c r="AI183" s="9"/>
      <c r="AJ183" s="9"/>
      <c r="AK183" s="9"/>
      <c r="AL183" s="9"/>
      <c r="AM183" s="9"/>
      <c r="AN183" s="10"/>
    </row>
    <row r="184" spans="1:40" s="13" customFormat="1" ht="24.95" customHeight="1" x14ac:dyDescent="0.45">
      <c r="A184" s="2"/>
      <c r="B184" s="3" t="s">
        <v>72</v>
      </c>
      <c r="C184" s="54"/>
      <c r="D184" s="31"/>
      <c r="E184" s="31"/>
      <c r="F184" s="32"/>
      <c r="G184" s="31"/>
      <c r="H184" s="31"/>
      <c r="I184" s="32"/>
      <c r="J184" s="31"/>
      <c r="K184" s="31"/>
      <c r="L184" s="31"/>
      <c r="M184" s="32"/>
      <c r="N184" s="31"/>
      <c r="O184" s="31"/>
      <c r="P184" s="32"/>
      <c r="Q184" s="31"/>
      <c r="R184" s="31"/>
      <c r="S184" s="31"/>
      <c r="T184" s="32"/>
      <c r="U184" s="31"/>
      <c r="V184" s="31"/>
      <c r="W184" s="32"/>
      <c r="X184" s="32"/>
      <c r="Y184" s="32"/>
      <c r="Z184" s="32"/>
      <c r="AA184" s="32"/>
      <c r="AB184" s="32"/>
      <c r="AC184" s="32"/>
      <c r="AD184" s="32"/>
      <c r="AE184" s="9"/>
      <c r="AF184" s="9"/>
      <c r="AG184" s="9"/>
      <c r="AH184" s="84"/>
      <c r="AI184" s="9"/>
      <c r="AJ184" s="9"/>
      <c r="AK184" s="9"/>
      <c r="AL184" s="9"/>
      <c r="AM184" s="9"/>
      <c r="AN184" s="10"/>
    </row>
    <row r="185" spans="1:40" ht="24.95" customHeight="1" x14ac:dyDescent="0.45">
      <c r="A185" s="2"/>
      <c r="B185" s="6" t="s">
        <v>30</v>
      </c>
      <c r="C185" s="21">
        <v>10</v>
      </c>
      <c r="D185" s="21">
        <v>5</v>
      </c>
      <c r="E185" s="21">
        <v>21</v>
      </c>
      <c r="F185" s="21">
        <f t="shared" ref="F185:F193" si="517">D185+E185</f>
        <v>26</v>
      </c>
      <c r="G185" s="21">
        <v>1</v>
      </c>
      <c r="H185" s="21">
        <v>1</v>
      </c>
      <c r="I185" s="21">
        <f t="shared" si="505"/>
        <v>2</v>
      </c>
      <c r="J185" s="21">
        <v>20</v>
      </c>
      <c r="K185" s="21">
        <v>39</v>
      </c>
      <c r="L185" s="21">
        <v>38</v>
      </c>
      <c r="M185" s="21">
        <f t="shared" si="506"/>
        <v>77</v>
      </c>
      <c r="N185" s="21">
        <v>13</v>
      </c>
      <c r="O185" s="21">
        <v>11</v>
      </c>
      <c r="P185" s="21">
        <f t="shared" si="484"/>
        <v>24</v>
      </c>
      <c r="Q185" s="21">
        <v>0</v>
      </c>
      <c r="R185" s="21">
        <v>0</v>
      </c>
      <c r="S185" s="21">
        <v>0</v>
      </c>
      <c r="T185" s="21">
        <f t="shared" si="485"/>
        <v>0</v>
      </c>
      <c r="U185" s="21">
        <v>0</v>
      </c>
      <c r="V185" s="21">
        <v>0</v>
      </c>
      <c r="W185" s="21">
        <f t="shared" si="486"/>
        <v>0</v>
      </c>
      <c r="X185" s="21">
        <f t="shared" ref="X185:X193" si="518">C185+J185+Q185</f>
        <v>30</v>
      </c>
      <c r="Y185" s="21">
        <f t="shared" ref="Y185:Y193" si="519">F185+K185+R185</f>
        <v>65</v>
      </c>
      <c r="Z185" s="21">
        <f t="shared" ref="Z185:Z193" si="520">+L185+S185+E185</f>
        <v>59</v>
      </c>
      <c r="AA185" s="21">
        <f t="shared" ref="AA185:AA193" si="521">+M185+T185+F185</f>
        <v>103</v>
      </c>
      <c r="AB185" s="21">
        <f t="shared" ref="AB185:AB193" si="522">G185+N185+U185</f>
        <v>14</v>
      </c>
      <c r="AC185" s="21">
        <f t="shared" ref="AC185:AC193" si="523">H185+O185+V185</f>
        <v>12</v>
      </c>
      <c r="AD185" s="21">
        <f t="shared" si="491"/>
        <v>26</v>
      </c>
      <c r="AE185" s="7">
        <f t="shared" si="492"/>
        <v>14</v>
      </c>
      <c r="AF185" s="7">
        <f t="shared" si="493"/>
        <v>12</v>
      </c>
      <c r="AG185" s="7">
        <f t="shared" si="494"/>
        <v>26</v>
      </c>
      <c r="AH185" s="95">
        <v>1</v>
      </c>
      <c r="AI185" s="7">
        <f t="shared" si="495"/>
        <v>14</v>
      </c>
      <c r="AJ185" s="7">
        <f t="shared" si="496"/>
        <v>12</v>
      </c>
      <c r="AK185" s="7">
        <f t="shared" si="497"/>
        <v>26</v>
      </c>
      <c r="AL185" s="7" t="str">
        <f t="shared" si="498"/>
        <v>0</v>
      </c>
      <c r="AM185" s="7" t="str">
        <f t="shared" si="499"/>
        <v>0</v>
      </c>
      <c r="AN185" s="7">
        <f t="shared" si="500"/>
        <v>0</v>
      </c>
    </row>
    <row r="186" spans="1:40" ht="24.95" customHeight="1" x14ac:dyDescent="0.45">
      <c r="A186" s="50"/>
      <c r="B186" s="6" t="s">
        <v>31</v>
      </c>
      <c r="C186" s="21">
        <v>10</v>
      </c>
      <c r="D186" s="21">
        <v>0</v>
      </c>
      <c r="E186" s="21">
        <v>2</v>
      </c>
      <c r="F186" s="21">
        <f t="shared" si="517"/>
        <v>2</v>
      </c>
      <c r="G186" s="21">
        <v>0</v>
      </c>
      <c r="H186" s="21">
        <v>2</v>
      </c>
      <c r="I186" s="21">
        <f t="shared" si="505"/>
        <v>2</v>
      </c>
      <c r="J186" s="21">
        <v>15</v>
      </c>
      <c r="K186" s="21">
        <v>1</v>
      </c>
      <c r="L186" s="21">
        <v>7</v>
      </c>
      <c r="M186" s="21">
        <f t="shared" si="506"/>
        <v>8</v>
      </c>
      <c r="N186" s="21">
        <v>9</v>
      </c>
      <c r="O186" s="21">
        <v>15</v>
      </c>
      <c r="P186" s="21">
        <f t="shared" si="484"/>
        <v>24</v>
      </c>
      <c r="Q186" s="21">
        <v>0</v>
      </c>
      <c r="R186" s="21">
        <v>0</v>
      </c>
      <c r="S186" s="21">
        <v>0</v>
      </c>
      <c r="T186" s="21">
        <f t="shared" si="485"/>
        <v>0</v>
      </c>
      <c r="U186" s="21">
        <v>0</v>
      </c>
      <c r="V186" s="21">
        <v>0</v>
      </c>
      <c r="W186" s="21">
        <f t="shared" si="486"/>
        <v>0</v>
      </c>
      <c r="X186" s="21">
        <f t="shared" si="518"/>
        <v>25</v>
      </c>
      <c r="Y186" s="21">
        <f t="shared" si="519"/>
        <v>3</v>
      </c>
      <c r="Z186" s="21">
        <f t="shared" si="520"/>
        <v>9</v>
      </c>
      <c r="AA186" s="21">
        <f t="shared" si="521"/>
        <v>10</v>
      </c>
      <c r="AB186" s="21">
        <f t="shared" si="522"/>
        <v>9</v>
      </c>
      <c r="AC186" s="21">
        <f t="shared" si="523"/>
        <v>17</v>
      </c>
      <c r="AD186" s="21">
        <f t="shared" si="491"/>
        <v>26</v>
      </c>
      <c r="AE186" s="7">
        <f t="shared" si="492"/>
        <v>9</v>
      </c>
      <c r="AF186" s="7">
        <f t="shared" si="493"/>
        <v>17</v>
      </c>
      <c r="AG186" s="7">
        <f t="shared" si="494"/>
        <v>26</v>
      </c>
      <c r="AH186" s="95">
        <v>1</v>
      </c>
      <c r="AI186" s="7">
        <f t="shared" si="495"/>
        <v>9</v>
      </c>
      <c r="AJ186" s="7">
        <f t="shared" si="496"/>
        <v>17</v>
      </c>
      <c r="AK186" s="7">
        <f t="shared" si="497"/>
        <v>26</v>
      </c>
      <c r="AL186" s="7" t="str">
        <f t="shared" si="498"/>
        <v>0</v>
      </c>
      <c r="AM186" s="7" t="str">
        <f t="shared" si="499"/>
        <v>0</v>
      </c>
      <c r="AN186" s="7">
        <f t="shared" si="500"/>
        <v>0</v>
      </c>
    </row>
    <row r="187" spans="1:40" ht="24.95" customHeight="1" x14ac:dyDescent="0.45">
      <c r="A187" s="50"/>
      <c r="B187" s="12" t="s">
        <v>32</v>
      </c>
      <c r="C187" s="21">
        <v>10</v>
      </c>
      <c r="D187" s="21">
        <v>1</v>
      </c>
      <c r="E187" s="21">
        <v>3</v>
      </c>
      <c r="F187" s="21">
        <f t="shared" si="517"/>
        <v>4</v>
      </c>
      <c r="G187" s="21">
        <v>1</v>
      </c>
      <c r="H187" s="21">
        <v>2</v>
      </c>
      <c r="I187" s="21">
        <f t="shared" si="505"/>
        <v>3</v>
      </c>
      <c r="J187" s="21">
        <v>15</v>
      </c>
      <c r="K187" s="21">
        <v>15</v>
      </c>
      <c r="L187" s="21">
        <v>2</v>
      </c>
      <c r="M187" s="21">
        <f t="shared" si="506"/>
        <v>17</v>
      </c>
      <c r="N187" s="21">
        <v>12</v>
      </c>
      <c r="O187" s="21">
        <v>4</v>
      </c>
      <c r="P187" s="21">
        <f t="shared" si="484"/>
        <v>16</v>
      </c>
      <c r="Q187" s="21">
        <v>0</v>
      </c>
      <c r="R187" s="21">
        <v>0</v>
      </c>
      <c r="S187" s="21">
        <v>0</v>
      </c>
      <c r="T187" s="21">
        <f t="shared" si="485"/>
        <v>0</v>
      </c>
      <c r="U187" s="21">
        <v>0</v>
      </c>
      <c r="V187" s="21">
        <v>0</v>
      </c>
      <c r="W187" s="21">
        <f t="shared" si="486"/>
        <v>0</v>
      </c>
      <c r="X187" s="21">
        <f t="shared" si="518"/>
        <v>25</v>
      </c>
      <c r="Y187" s="21">
        <f t="shared" si="519"/>
        <v>19</v>
      </c>
      <c r="Z187" s="21">
        <f t="shared" si="520"/>
        <v>5</v>
      </c>
      <c r="AA187" s="21">
        <f t="shared" si="521"/>
        <v>21</v>
      </c>
      <c r="AB187" s="21">
        <f t="shared" si="522"/>
        <v>13</v>
      </c>
      <c r="AC187" s="21">
        <f t="shared" si="523"/>
        <v>6</v>
      </c>
      <c r="AD187" s="21">
        <f t="shared" si="491"/>
        <v>19</v>
      </c>
      <c r="AE187" s="7">
        <f t="shared" si="492"/>
        <v>13</v>
      </c>
      <c r="AF187" s="7">
        <f t="shared" si="493"/>
        <v>6</v>
      </c>
      <c r="AG187" s="7">
        <f t="shared" si="494"/>
        <v>19</v>
      </c>
      <c r="AH187" s="95">
        <v>1</v>
      </c>
      <c r="AI187" s="7">
        <f t="shared" si="495"/>
        <v>13</v>
      </c>
      <c r="AJ187" s="7">
        <f t="shared" si="496"/>
        <v>6</v>
      </c>
      <c r="AK187" s="7">
        <f t="shared" si="497"/>
        <v>19</v>
      </c>
      <c r="AL187" s="7" t="str">
        <f t="shared" si="498"/>
        <v>0</v>
      </c>
      <c r="AM187" s="7" t="str">
        <f t="shared" si="499"/>
        <v>0</v>
      </c>
      <c r="AN187" s="7">
        <f t="shared" si="500"/>
        <v>0</v>
      </c>
    </row>
    <row r="188" spans="1:40" ht="24.95" customHeight="1" x14ac:dyDescent="0.45">
      <c r="A188" s="50"/>
      <c r="B188" s="6" t="s">
        <v>33</v>
      </c>
      <c r="C188" s="21">
        <v>10</v>
      </c>
      <c r="D188" s="21">
        <v>0</v>
      </c>
      <c r="E188" s="21">
        <v>2</v>
      </c>
      <c r="F188" s="21">
        <f t="shared" si="517"/>
        <v>2</v>
      </c>
      <c r="G188" s="21">
        <v>0</v>
      </c>
      <c r="H188" s="21">
        <v>2</v>
      </c>
      <c r="I188" s="21">
        <f t="shared" si="505"/>
        <v>2</v>
      </c>
      <c r="J188" s="21">
        <v>15</v>
      </c>
      <c r="K188" s="21">
        <v>17</v>
      </c>
      <c r="L188" s="21">
        <v>8</v>
      </c>
      <c r="M188" s="21">
        <f t="shared" si="506"/>
        <v>25</v>
      </c>
      <c r="N188" s="21">
        <v>13</v>
      </c>
      <c r="O188" s="21">
        <v>9</v>
      </c>
      <c r="P188" s="21">
        <f t="shared" si="484"/>
        <v>22</v>
      </c>
      <c r="Q188" s="21">
        <v>0</v>
      </c>
      <c r="R188" s="21">
        <v>0</v>
      </c>
      <c r="S188" s="21">
        <v>0</v>
      </c>
      <c r="T188" s="21">
        <f t="shared" si="485"/>
        <v>0</v>
      </c>
      <c r="U188" s="21">
        <v>0</v>
      </c>
      <c r="V188" s="21">
        <v>0</v>
      </c>
      <c r="W188" s="21">
        <f t="shared" si="486"/>
        <v>0</v>
      </c>
      <c r="X188" s="21">
        <f t="shared" si="518"/>
        <v>25</v>
      </c>
      <c r="Y188" s="21">
        <f t="shared" si="519"/>
        <v>19</v>
      </c>
      <c r="Z188" s="21">
        <f t="shared" si="520"/>
        <v>10</v>
      </c>
      <c r="AA188" s="21">
        <f t="shared" si="521"/>
        <v>27</v>
      </c>
      <c r="AB188" s="21">
        <f t="shared" si="522"/>
        <v>13</v>
      </c>
      <c r="AC188" s="21">
        <f t="shared" si="523"/>
        <v>11</v>
      </c>
      <c r="AD188" s="21">
        <f t="shared" si="491"/>
        <v>24</v>
      </c>
      <c r="AE188" s="7">
        <f t="shared" si="492"/>
        <v>13</v>
      </c>
      <c r="AF188" s="7">
        <f t="shared" si="493"/>
        <v>11</v>
      </c>
      <c r="AG188" s="7">
        <f t="shared" si="494"/>
        <v>24</v>
      </c>
      <c r="AH188" s="95">
        <v>1</v>
      </c>
      <c r="AI188" s="7">
        <f t="shared" si="495"/>
        <v>13</v>
      </c>
      <c r="AJ188" s="7">
        <f t="shared" si="496"/>
        <v>11</v>
      </c>
      <c r="AK188" s="7">
        <f t="shared" si="497"/>
        <v>24</v>
      </c>
      <c r="AL188" s="7" t="str">
        <f t="shared" si="498"/>
        <v>0</v>
      </c>
      <c r="AM188" s="7" t="str">
        <f t="shared" si="499"/>
        <v>0</v>
      </c>
      <c r="AN188" s="7">
        <f t="shared" si="500"/>
        <v>0</v>
      </c>
    </row>
    <row r="189" spans="1:40" ht="24.95" customHeight="1" x14ac:dyDescent="0.45">
      <c r="A189" s="50"/>
      <c r="B189" s="6" t="s">
        <v>34</v>
      </c>
      <c r="C189" s="21">
        <v>10</v>
      </c>
      <c r="D189" s="21">
        <v>41</v>
      </c>
      <c r="E189" s="21">
        <v>68</v>
      </c>
      <c r="F189" s="21">
        <f t="shared" si="517"/>
        <v>109</v>
      </c>
      <c r="G189" s="21">
        <v>0</v>
      </c>
      <c r="H189" s="21">
        <v>2</v>
      </c>
      <c r="I189" s="21">
        <f t="shared" si="505"/>
        <v>2</v>
      </c>
      <c r="J189" s="21">
        <v>15</v>
      </c>
      <c r="K189" s="21">
        <v>67</v>
      </c>
      <c r="L189" s="21">
        <v>83</v>
      </c>
      <c r="M189" s="21">
        <f t="shared" si="506"/>
        <v>150</v>
      </c>
      <c r="N189" s="21">
        <v>6</v>
      </c>
      <c r="O189" s="21">
        <v>14</v>
      </c>
      <c r="P189" s="21">
        <f t="shared" si="484"/>
        <v>20</v>
      </c>
      <c r="Q189" s="21">
        <v>0</v>
      </c>
      <c r="R189" s="21">
        <v>0</v>
      </c>
      <c r="S189" s="21">
        <v>0</v>
      </c>
      <c r="T189" s="21">
        <f t="shared" si="485"/>
        <v>0</v>
      </c>
      <c r="U189" s="21">
        <v>0</v>
      </c>
      <c r="V189" s="21">
        <v>0</v>
      </c>
      <c r="W189" s="21">
        <f t="shared" si="486"/>
        <v>0</v>
      </c>
      <c r="X189" s="21">
        <f t="shared" si="518"/>
        <v>25</v>
      </c>
      <c r="Y189" s="21">
        <f t="shared" si="519"/>
        <v>176</v>
      </c>
      <c r="Z189" s="21">
        <f t="shared" si="520"/>
        <v>151</v>
      </c>
      <c r="AA189" s="21">
        <f t="shared" si="521"/>
        <v>259</v>
      </c>
      <c r="AB189" s="21">
        <f t="shared" si="522"/>
        <v>6</v>
      </c>
      <c r="AC189" s="21">
        <f t="shared" si="523"/>
        <v>16</v>
      </c>
      <c r="AD189" s="21">
        <f t="shared" si="491"/>
        <v>22</v>
      </c>
      <c r="AE189" s="7">
        <f t="shared" si="492"/>
        <v>6</v>
      </c>
      <c r="AF189" s="7">
        <f t="shared" si="493"/>
        <v>16</v>
      </c>
      <c r="AG189" s="7">
        <f t="shared" si="494"/>
        <v>22</v>
      </c>
      <c r="AH189" s="79">
        <v>2</v>
      </c>
      <c r="AI189" s="7" t="str">
        <f t="shared" si="495"/>
        <v>0</v>
      </c>
      <c r="AJ189" s="7" t="str">
        <f t="shared" si="496"/>
        <v>0</v>
      </c>
      <c r="AK189" s="7">
        <f t="shared" si="497"/>
        <v>0</v>
      </c>
      <c r="AL189" s="7">
        <f t="shared" si="498"/>
        <v>6</v>
      </c>
      <c r="AM189" s="7">
        <f t="shared" si="499"/>
        <v>16</v>
      </c>
      <c r="AN189" s="7">
        <f t="shared" si="500"/>
        <v>22</v>
      </c>
    </row>
    <row r="190" spans="1:40" ht="24.95" customHeight="1" x14ac:dyDescent="0.45">
      <c r="A190" s="50"/>
      <c r="B190" s="6" t="s">
        <v>36</v>
      </c>
      <c r="C190" s="21">
        <v>10</v>
      </c>
      <c r="D190" s="21">
        <v>17</v>
      </c>
      <c r="E190" s="21">
        <v>45</v>
      </c>
      <c r="F190" s="21">
        <f t="shared" si="517"/>
        <v>62</v>
      </c>
      <c r="G190" s="21">
        <v>2</v>
      </c>
      <c r="H190" s="21">
        <v>5</v>
      </c>
      <c r="I190" s="21">
        <f t="shared" si="505"/>
        <v>7</v>
      </c>
      <c r="J190" s="21">
        <v>15</v>
      </c>
      <c r="K190" s="21">
        <v>98</v>
      </c>
      <c r="L190" s="21">
        <v>157</v>
      </c>
      <c r="M190" s="21">
        <f t="shared" si="506"/>
        <v>255</v>
      </c>
      <c r="N190" s="21">
        <v>5</v>
      </c>
      <c r="O190" s="21">
        <v>15</v>
      </c>
      <c r="P190" s="21">
        <f t="shared" si="484"/>
        <v>20</v>
      </c>
      <c r="Q190" s="21">
        <v>0</v>
      </c>
      <c r="R190" s="21">
        <v>0</v>
      </c>
      <c r="S190" s="21">
        <v>0</v>
      </c>
      <c r="T190" s="21">
        <f t="shared" si="485"/>
        <v>0</v>
      </c>
      <c r="U190" s="21">
        <v>0</v>
      </c>
      <c r="V190" s="21">
        <v>0</v>
      </c>
      <c r="W190" s="21">
        <f t="shared" si="486"/>
        <v>0</v>
      </c>
      <c r="X190" s="21">
        <f t="shared" si="518"/>
        <v>25</v>
      </c>
      <c r="Y190" s="21">
        <f t="shared" si="519"/>
        <v>160</v>
      </c>
      <c r="Z190" s="21">
        <f t="shared" si="520"/>
        <v>202</v>
      </c>
      <c r="AA190" s="21">
        <f t="shared" si="521"/>
        <v>317</v>
      </c>
      <c r="AB190" s="21">
        <f t="shared" si="522"/>
        <v>7</v>
      </c>
      <c r="AC190" s="21">
        <f t="shared" si="523"/>
        <v>20</v>
      </c>
      <c r="AD190" s="21">
        <f t="shared" si="491"/>
        <v>27</v>
      </c>
      <c r="AE190" s="7">
        <f t="shared" si="492"/>
        <v>7</v>
      </c>
      <c r="AF190" s="7">
        <f t="shared" si="493"/>
        <v>20</v>
      </c>
      <c r="AG190" s="7">
        <f t="shared" si="494"/>
        <v>27</v>
      </c>
      <c r="AH190" s="79">
        <v>2</v>
      </c>
      <c r="AI190" s="7" t="str">
        <f t="shared" si="495"/>
        <v>0</v>
      </c>
      <c r="AJ190" s="7" t="str">
        <f t="shared" si="496"/>
        <v>0</v>
      </c>
      <c r="AK190" s="7">
        <f t="shared" si="497"/>
        <v>0</v>
      </c>
      <c r="AL190" s="7">
        <f t="shared" si="498"/>
        <v>7</v>
      </c>
      <c r="AM190" s="7">
        <f t="shared" si="499"/>
        <v>20</v>
      </c>
      <c r="AN190" s="7">
        <f t="shared" si="500"/>
        <v>27</v>
      </c>
    </row>
    <row r="191" spans="1:40" ht="24.95" customHeight="1" x14ac:dyDescent="0.45">
      <c r="A191" s="50"/>
      <c r="B191" s="6" t="s">
        <v>35</v>
      </c>
      <c r="C191" s="21">
        <v>10</v>
      </c>
      <c r="D191" s="21">
        <v>14</v>
      </c>
      <c r="E191" s="21">
        <v>17</v>
      </c>
      <c r="F191" s="21">
        <f t="shared" si="517"/>
        <v>31</v>
      </c>
      <c r="G191" s="21">
        <v>9</v>
      </c>
      <c r="H191" s="21">
        <v>4</v>
      </c>
      <c r="I191" s="21">
        <f t="shared" si="505"/>
        <v>13</v>
      </c>
      <c r="J191" s="21">
        <v>15</v>
      </c>
      <c r="K191" s="21">
        <v>48</v>
      </c>
      <c r="L191" s="21">
        <v>45</v>
      </c>
      <c r="M191" s="21">
        <f t="shared" si="506"/>
        <v>93</v>
      </c>
      <c r="N191" s="21">
        <v>6</v>
      </c>
      <c r="O191" s="21">
        <v>3</v>
      </c>
      <c r="P191" s="21">
        <f t="shared" si="484"/>
        <v>9</v>
      </c>
      <c r="Q191" s="21">
        <v>0</v>
      </c>
      <c r="R191" s="21">
        <v>0</v>
      </c>
      <c r="S191" s="21">
        <v>0</v>
      </c>
      <c r="T191" s="21">
        <f t="shared" si="485"/>
        <v>0</v>
      </c>
      <c r="U191" s="21">
        <v>0</v>
      </c>
      <c r="V191" s="21">
        <v>0</v>
      </c>
      <c r="W191" s="21">
        <f t="shared" si="486"/>
        <v>0</v>
      </c>
      <c r="X191" s="21">
        <f t="shared" si="518"/>
        <v>25</v>
      </c>
      <c r="Y191" s="21">
        <f t="shared" si="519"/>
        <v>79</v>
      </c>
      <c r="Z191" s="21">
        <f t="shared" si="520"/>
        <v>62</v>
      </c>
      <c r="AA191" s="21">
        <f t="shared" si="521"/>
        <v>124</v>
      </c>
      <c r="AB191" s="21">
        <f t="shared" si="522"/>
        <v>15</v>
      </c>
      <c r="AC191" s="21">
        <f t="shared" si="523"/>
        <v>7</v>
      </c>
      <c r="AD191" s="21">
        <f t="shared" si="491"/>
        <v>22</v>
      </c>
      <c r="AE191" s="7">
        <f t="shared" si="492"/>
        <v>15</v>
      </c>
      <c r="AF191" s="7">
        <f t="shared" si="493"/>
        <v>7</v>
      </c>
      <c r="AG191" s="7">
        <f t="shared" si="494"/>
        <v>22</v>
      </c>
      <c r="AH191" s="79">
        <v>2</v>
      </c>
      <c r="AI191" s="7" t="str">
        <f t="shared" si="495"/>
        <v>0</v>
      </c>
      <c r="AJ191" s="7" t="str">
        <f t="shared" si="496"/>
        <v>0</v>
      </c>
      <c r="AK191" s="7">
        <f t="shared" si="497"/>
        <v>0</v>
      </c>
      <c r="AL191" s="7">
        <f t="shared" si="498"/>
        <v>15</v>
      </c>
      <c r="AM191" s="7">
        <f t="shared" si="499"/>
        <v>7</v>
      </c>
      <c r="AN191" s="7">
        <f t="shared" si="500"/>
        <v>22</v>
      </c>
    </row>
    <row r="192" spans="1:40" ht="24.95" customHeight="1" x14ac:dyDescent="0.45">
      <c r="A192" s="50"/>
      <c r="B192" s="6" t="s">
        <v>109</v>
      </c>
      <c r="C192" s="21">
        <v>40</v>
      </c>
      <c r="D192" s="21">
        <v>5</v>
      </c>
      <c r="E192" s="21">
        <v>8</v>
      </c>
      <c r="F192" s="21">
        <f t="shared" si="517"/>
        <v>13</v>
      </c>
      <c r="G192" s="21">
        <v>2</v>
      </c>
      <c r="H192" s="21">
        <v>3</v>
      </c>
      <c r="I192" s="21">
        <f t="shared" ref="I192:I249" si="524">G192+H192</f>
        <v>5</v>
      </c>
      <c r="J192" s="21">
        <v>40</v>
      </c>
      <c r="K192" s="21">
        <v>44</v>
      </c>
      <c r="L192" s="21">
        <v>32</v>
      </c>
      <c r="M192" s="21">
        <f t="shared" ref="M192:M249" si="525">K192+L192</f>
        <v>76</v>
      </c>
      <c r="N192" s="21">
        <v>35</v>
      </c>
      <c r="O192" s="21">
        <v>30</v>
      </c>
      <c r="P192" s="21">
        <f t="shared" si="484"/>
        <v>65</v>
      </c>
      <c r="Q192" s="21">
        <v>0</v>
      </c>
      <c r="R192" s="21">
        <v>0</v>
      </c>
      <c r="S192" s="21">
        <v>0</v>
      </c>
      <c r="T192" s="21">
        <f t="shared" si="485"/>
        <v>0</v>
      </c>
      <c r="U192" s="21">
        <v>0</v>
      </c>
      <c r="V192" s="21">
        <v>0</v>
      </c>
      <c r="W192" s="21">
        <f t="shared" si="486"/>
        <v>0</v>
      </c>
      <c r="X192" s="21">
        <f t="shared" si="518"/>
        <v>80</v>
      </c>
      <c r="Y192" s="21">
        <f t="shared" si="519"/>
        <v>57</v>
      </c>
      <c r="Z192" s="21">
        <f t="shared" si="520"/>
        <v>40</v>
      </c>
      <c r="AA192" s="21">
        <f t="shared" si="521"/>
        <v>89</v>
      </c>
      <c r="AB192" s="21">
        <f t="shared" si="522"/>
        <v>37</v>
      </c>
      <c r="AC192" s="21">
        <f t="shared" si="523"/>
        <v>33</v>
      </c>
      <c r="AD192" s="21">
        <f t="shared" si="491"/>
        <v>70</v>
      </c>
      <c r="AE192" s="7">
        <f t="shared" si="492"/>
        <v>37</v>
      </c>
      <c r="AF192" s="7">
        <f t="shared" si="493"/>
        <v>33</v>
      </c>
      <c r="AG192" s="7">
        <f t="shared" si="494"/>
        <v>70</v>
      </c>
      <c r="AH192" s="79">
        <v>2</v>
      </c>
      <c r="AI192" s="7" t="str">
        <f t="shared" si="495"/>
        <v>0</v>
      </c>
      <c r="AJ192" s="7" t="str">
        <f t="shared" si="496"/>
        <v>0</v>
      </c>
      <c r="AK192" s="7">
        <f t="shared" si="497"/>
        <v>0</v>
      </c>
      <c r="AL192" s="7">
        <f t="shared" si="498"/>
        <v>37</v>
      </c>
      <c r="AM192" s="7">
        <f t="shared" si="499"/>
        <v>33</v>
      </c>
      <c r="AN192" s="7">
        <f t="shared" si="500"/>
        <v>70</v>
      </c>
    </row>
    <row r="193" spans="1:40" ht="24.95" customHeight="1" x14ac:dyDescent="0.45">
      <c r="A193" s="50"/>
      <c r="B193" s="6" t="s">
        <v>37</v>
      </c>
      <c r="C193" s="21">
        <v>15</v>
      </c>
      <c r="D193" s="21">
        <v>10</v>
      </c>
      <c r="E193" s="21">
        <v>0</v>
      </c>
      <c r="F193" s="21">
        <f t="shared" si="517"/>
        <v>10</v>
      </c>
      <c r="G193" s="21">
        <v>3</v>
      </c>
      <c r="H193" s="21">
        <v>0</v>
      </c>
      <c r="I193" s="21">
        <f t="shared" si="524"/>
        <v>3</v>
      </c>
      <c r="J193" s="21">
        <v>15</v>
      </c>
      <c r="K193" s="21">
        <v>64</v>
      </c>
      <c r="L193" s="21">
        <v>10</v>
      </c>
      <c r="M193" s="21">
        <f t="shared" si="525"/>
        <v>74</v>
      </c>
      <c r="N193" s="21">
        <v>16</v>
      </c>
      <c r="O193" s="21">
        <v>4</v>
      </c>
      <c r="P193" s="21">
        <f t="shared" si="484"/>
        <v>20</v>
      </c>
      <c r="Q193" s="21">
        <v>0</v>
      </c>
      <c r="R193" s="21">
        <v>0</v>
      </c>
      <c r="S193" s="21">
        <v>0</v>
      </c>
      <c r="T193" s="21">
        <f t="shared" si="485"/>
        <v>0</v>
      </c>
      <c r="U193" s="21">
        <v>0</v>
      </c>
      <c r="V193" s="21">
        <v>0</v>
      </c>
      <c r="W193" s="21">
        <f t="shared" si="486"/>
        <v>0</v>
      </c>
      <c r="X193" s="21">
        <f t="shared" si="518"/>
        <v>30</v>
      </c>
      <c r="Y193" s="21">
        <f t="shared" si="519"/>
        <v>74</v>
      </c>
      <c r="Z193" s="21">
        <f t="shared" si="520"/>
        <v>10</v>
      </c>
      <c r="AA193" s="21">
        <f t="shared" si="521"/>
        <v>84</v>
      </c>
      <c r="AB193" s="21">
        <f t="shared" si="522"/>
        <v>19</v>
      </c>
      <c r="AC193" s="21">
        <f t="shared" si="523"/>
        <v>4</v>
      </c>
      <c r="AD193" s="21">
        <f t="shared" si="491"/>
        <v>23</v>
      </c>
      <c r="AE193" s="7">
        <f t="shared" si="492"/>
        <v>19</v>
      </c>
      <c r="AF193" s="7">
        <f t="shared" si="493"/>
        <v>4</v>
      </c>
      <c r="AG193" s="7">
        <f t="shared" si="494"/>
        <v>23</v>
      </c>
      <c r="AH193" s="95">
        <v>1</v>
      </c>
      <c r="AI193" s="7">
        <f t="shared" si="495"/>
        <v>19</v>
      </c>
      <c r="AJ193" s="7">
        <f t="shared" si="496"/>
        <v>4</v>
      </c>
      <c r="AK193" s="7">
        <f t="shared" si="497"/>
        <v>23</v>
      </c>
      <c r="AL193" s="7" t="str">
        <f t="shared" si="498"/>
        <v>0</v>
      </c>
      <c r="AM193" s="7" t="str">
        <f t="shared" si="499"/>
        <v>0</v>
      </c>
      <c r="AN193" s="7">
        <f t="shared" si="500"/>
        <v>0</v>
      </c>
    </row>
    <row r="194" spans="1:40" s="13" customFormat="1" ht="24.95" customHeight="1" x14ac:dyDescent="0.45">
      <c r="A194" s="2"/>
      <c r="B194" s="11" t="s">
        <v>63</v>
      </c>
      <c r="C194" s="25">
        <f t="shared" ref="C194:AG194" si="526">SUM(C185:C193)</f>
        <v>125</v>
      </c>
      <c r="D194" s="25">
        <f t="shared" si="526"/>
        <v>93</v>
      </c>
      <c r="E194" s="25">
        <f t="shared" si="526"/>
        <v>166</v>
      </c>
      <c r="F194" s="25">
        <f t="shared" si="526"/>
        <v>259</v>
      </c>
      <c r="G194" s="25">
        <f t="shared" si="526"/>
        <v>18</v>
      </c>
      <c r="H194" s="25">
        <f t="shared" si="526"/>
        <v>21</v>
      </c>
      <c r="I194" s="25">
        <f t="shared" si="526"/>
        <v>39</v>
      </c>
      <c r="J194" s="25">
        <f t="shared" si="526"/>
        <v>165</v>
      </c>
      <c r="K194" s="25">
        <f t="shared" si="526"/>
        <v>393</v>
      </c>
      <c r="L194" s="25">
        <f t="shared" si="526"/>
        <v>382</v>
      </c>
      <c r="M194" s="25">
        <f t="shared" si="526"/>
        <v>775</v>
      </c>
      <c r="N194" s="25">
        <f t="shared" si="526"/>
        <v>115</v>
      </c>
      <c r="O194" s="25">
        <f t="shared" si="526"/>
        <v>105</v>
      </c>
      <c r="P194" s="25">
        <f t="shared" si="526"/>
        <v>220</v>
      </c>
      <c r="Q194" s="25">
        <f t="shared" si="526"/>
        <v>0</v>
      </c>
      <c r="R194" s="25">
        <f t="shared" si="526"/>
        <v>0</v>
      </c>
      <c r="S194" s="25">
        <f t="shared" si="526"/>
        <v>0</v>
      </c>
      <c r="T194" s="25">
        <f t="shared" si="526"/>
        <v>0</v>
      </c>
      <c r="U194" s="25">
        <f t="shared" si="526"/>
        <v>0</v>
      </c>
      <c r="V194" s="25">
        <f t="shared" si="526"/>
        <v>0</v>
      </c>
      <c r="W194" s="25">
        <f t="shared" si="526"/>
        <v>0</v>
      </c>
      <c r="X194" s="25">
        <f t="shared" si="526"/>
        <v>290</v>
      </c>
      <c r="Y194" s="25">
        <f t="shared" si="526"/>
        <v>652</v>
      </c>
      <c r="Z194" s="25">
        <f t="shared" si="526"/>
        <v>548</v>
      </c>
      <c r="AA194" s="25">
        <f t="shared" si="526"/>
        <v>1034</v>
      </c>
      <c r="AB194" s="25">
        <f t="shared" si="526"/>
        <v>133</v>
      </c>
      <c r="AC194" s="25">
        <f t="shared" si="526"/>
        <v>126</v>
      </c>
      <c r="AD194" s="25">
        <f t="shared" si="526"/>
        <v>259</v>
      </c>
      <c r="AE194" s="25">
        <f t="shared" si="526"/>
        <v>133</v>
      </c>
      <c r="AF194" s="25">
        <f t="shared" si="526"/>
        <v>126</v>
      </c>
      <c r="AG194" s="25">
        <f t="shared" si="526"/>
        <v>259</v>
      </c>
      <c r="AH194" s="80"/>
      <c r="AI194" s="25">
        <f t="shared" ref="AI194:AN194" si="527">SUM(AI185:AI193)</f>
        <v>68</v>
      </c>
      <c r="AJ194" s="25">
        <f t="shared" si="527"/>
        <v>50</v>
      </c>
      <c r="AK194" s="25">
        <f t="shared" si="527"/>
        <v>118</v>
      </c>
      <c r="AL194" s="25">
        <f t="shared" si="527"/>
        <v>65</v>
      </c>
      <c r="AM194" s="25">
        <f t="shared" si="527"/>
        <v>76</v>
      </c>
      <c r="AN194" s="25">
        <f t="shared" si="527"/>
        <v>141</v>
      </c>
    </row>
    <row r="195" spans="1:40" ht="24.95" customHeight="1" x14ac:dyDescent="0.45">
      <c r="A195" s="50"/>
      <c r="B195" s="3" t="s">
        <v>66</v>
      </c>
      <c r="C195" s="54"/>
      <c r="D195" s="31"/>
      <c r="E195" s="31"/>
      <c r="F195" s="32"/>
      <c r="G195" s="31"/>
      <c r="H195" s="31"/>
      <c r="I195" s="32"/>
      <c r="J195" s="31"/>
      <c r="K195" s="31"/>
      <c r="L195" s="31"/>
      <c r="M195" s="32"/>
      <c r="N195" s="31"/>
      <c r="O195" s="31"/>
      <c r="P195" s="32"/>
      <c r="Q195" s="31"/>
      <c r="R195" s="31"/>
      <c r="S195" s="31"/>
      <c r="T195" s="32"/>
      <c r="U195" s="31"/>
      <c r="V195" s="31"/>
      <c r="W195" s="32"/>
      <c r="X195" s="32"/>
      <c r="Y195" s="32"/>
      <c r="Z195" s="32"/>
      <c r="AA195" s="32"/>
      <c r="AB195" s="32"/>
      <c r="AC195" s="32"/>
      <c r="AD195" s="32"/>
      <c r="AE195" s="9"/>
      <c r="AF195" s="9"/>
      <c r="AG195" s="9"/>
      <c r="AH195" s="84"/>
      <c r="AI195" s="9"/>
      <c r="AJ195" s="9"/>
      <c r="AK195" s="9"/>
      <c r="AL195" s="9"/>
      <c r="AM195" s="9"/>
      <c r="AN195" s="10"/>
    </row>
    <row r="196" spans="1:40" ht="24.95" customHeight="1" x14ac:dyDescent="0.45">
      <c r="A196" s="50"/>
      <c r="B196" s="6" t="s">
        <v>92</v>
      </c>
      <c r="C196" s="21">
        <v>15</v>
      </c>
      <c r="D196" s="21">
        <v>16</v>
      </c>
      <c r="E196" s="21">
        <v>16</v>
      </c>
      <c r="F196" s="21">
        <f t="shared" ref="F196:F198" si="528">D196+E196</f>
        <v>32</v>
      </c>
      <c r="G196" s="21">
        <v>10</v>
      </c>
      <c r="H196" s="21">
        <v>5</v>
      </c>
      <c r="I196" s="21">
        <f t="shared" si="524"/>
        <v>15</v>
      </c>
      <c r="J196" s="21">
        <v>15</v>
      </c>
      <c r="K196" s="21">
        <v>18</v>
      </c>
      <c r="L196" s="21">
        <v>17</v>
      </c>
      <c r="M196" s="21">
        <f t="shared" si="525"/>
        <v>35</v>
      </c>
      <c r="N196" s="21">
        <v>7</v>
      </c>
      <c r="O196" s="21">
        <v>5</v>
      </c>
      <c r="P196" s="21">
        <f t="shared" si="484"/>
        <v>12</v>
      </c>
      <c r="Q196" s="21">
        <v>0</v>
      </c>
      <c r="R196" s="21">
        <v>0</v>
      </c>
      <c r="S196" s="21">
        <v>0</v>
      </c>
      <c r="T196" s="21">
        <f t="shared" si="485"/>
        <v>0</v>
      </c>
      <c r="U196" s="21">
        <v>0</v>
      </c>
      <c r="V196" s="21">
        <v>0</v>
      </c>
      <c r="W196" s="21">
        <f t="shared" si="486"/>
        <v>0</v>
      </c>
      <c r="X196" s="21">
        <f>C196+J196+Q196</f>
        <v>30</v>
      </c>
      <c r="Y196" s="21">
        <f t="shared" ref="Y196:Y198" si="529">F196+K196+R196</f>
        <v>50</v>
      </c>
      <c r="Z196" s="21">
        <f t="shared" ref="Z196:Z198" si="530">+L196+S196+E196</f>
        <v>33</v>
      </c>
      <c r="AA196" s="21">
        <f t="shared" ref="AA196:AA198" si="531">+M196+T196+F196</f>
        <v>67</v>
      </c>
      <c r="AB196" s="21">
        <f t="shared" ref="AB196:AC198" si="532">G196+N196+U196</f>
        <v>17</v>
      </c>
      <c r="AC196" s="21">
        <f t="shared" si="532"/>
        <v>10</v>
      </c>
      <c r="AD196" s="21">
        <f t="shared" si="491"/>
        <v>27</v>
      </c>
      <c r="AE196" s="7">
        <f t="shared" si="492"/>
        <v>17</v>
      </c>
      <c r="AF196" s="7">
        <f t="shared" si="493"/>
        <v>10</v>
      </c>
      <c r="AG196" s="7">
        <f t="shared" si="494"/>
        <v>27</v>
      </c>
      <c r="AH196" s="79">
        <v>1</v>
      </c>
      <c r="AI196" s="7">
        <f t="shared" si="495"/>
        <v>17</v>
      </c>
      <c r="AJ196" s="7">
        <f t="shared" si="496"/>
        <v>10</v>
      </c>
      <c r="AK196" s="7">
        <f t="shared" si="497"/>
        <v>27</v>
      </c>
      <c r="AL196" s="7" t="str">
        <f t="shared" si="498"/>
        <v>0</v>
      </c>
      <c r="AM196" s="7" t="str">
        <f t="shared" si="499"/>
        <v>0</v>
      </c>
      <c r="AN196" s="7">
        <f t="shared" si="500"/>
        <v>0</v>
      </c>
    </row>
    <row r="197" spans="1:40" ht="24.95" customHeight="1" x14ac:dyDescent="0.45">
      <c r="A197" s="50"/>
      <c r="B197" s="6" t="s">
        <v>93</v>
      </c>
      <c r="C197" s="21">
        <v>15</v>
      </c>
      <c r="D197" s="21">
        <v>14</v>
      </c>
      <c r="E197" s="21">
        <v>11</v>
      </c>
      <c r="F197" s="21">
        <f t="shared" si="528"/>
        <v>25</v>
      </c>
      <c r="G197" s="21">
        <v>4</v>
      </c>
      <c r="H197" s="21">
        <v>4</v>
      </c>
      <c r="I197" s="21">
        <f t="shared" si="524"/>
        <v>8</v>
      </c>
      <c r="J197" s="21">
        <v>15</v>
      </c>
      <c r="K197" s="21">
        <v>47</v>
      </c>
      <c r="L197" s="21">
        <v>11</v>
      </c>
      <c r="M197" s="21">
        <f t="shared" si="525"/>
        <v>58</v>
      </c>
      <c r="N197" s="21">
        <v>19</v>
      </c>
      <c r="O197" s="21">
        <v>4</v>
      </c>
      <c r="P197" s="21">
        <f t="shared" si="484"/>
        <v>23</v>
      </c>
      <c r="Q197" s="21">
        <v>0</v>
      </c>
      <c r="R197" s="21">
        <v>0</v>
      </c>
      <c r="S197" s="21">
        <v>0</v>
      </c>
      <c r="T197" s="21">
        <f t="shared" si="485"/>
        <v>0</v>
      </c>
      <c r="U197" s="21">
        <v>0</v>
      </c>
      <c r="V197" s="21">
        <v>0</v>
      </c>
      <c r="W197" s="21">
        <f t="shared" si="486"/>
        <v>0</v>
      </c>
      <c r="X197" s="21">
        <f>C197+J197+Q197</f>
        <v>30</v>
      </c>
      <c r="Y197" s="21">
        <f t="shared" si="529"/>
        <v>72</v>
      </c>
      <c r="Z197" s="21">
        <f t="shared" si="530"/>
        <v>22</v>
      </c>
      <c r="AA197" s="21">
        <f t="shared" si="531"/>
        <v>83</v>
      </c>
      <c r="AB197" s="21">
        <f t="shared" si="532"/>
        <v>23</v>
      </c>
      <c r="AC197" s="21">
        <f t="shared" si="532"/>
        <v>8</v>
      </c>
      <c r="AD197" s="21">
        <f t="shared" si="491"/>
        <v>31</v>
      </c>
      <c r="AE197" s="7">
        <f t="shared" si="492"/>
        <v>23</v>
      </c>
      <c r="AF197" s="7">
        <f t="shared" si="493"/>
        <v>8</v>
      </c>
      <c r="AG197" s="7">
        <f t="shared" si="494"/>
        <v>31</v>
      </c>
      <c r="AH197" s="79">
        <v>1</v>
      </c>
      <c r="AI197" s="7">
        <f t="shared" si="495"/>
        <v>23</v>
      </c>
      <c r="AJ197" s="7">
        <f t="shared" si="496"/>
        <v>8</v>
      </c>
      <c r="AK197" s="7">
        <f t="shared" si="497"/>
        <v>31</v>
      </c>
      <c r="AL197" s="7" t="str">
        <f t="shared" si="498"/>
        <v>0</v>
      </c>
      <c r="AM197" s="7" t="str">
        <f t="shared" si="499"/>
        <v>0</v>
      </c>
      <c r="AN197" s="7">
        <f t="shared" si="500"/>
        <v>0</v>
      </c>
    </row>
    <row r="198" spans="1:40" ht="24.95" customHeight="1" x14ac:dyDescent="0.45">
      <c r="A198" s="50"/>
      <c r="B198" s="6" t="s">
        <v>104</v>
      </c>
      <c r="C198" s="21">
        <v>40</v>
      </c>
      <c r="D198" s="21">
        <v>17</v>
      </c>
      <c r="E198" s="21">
        <v>87</v>
      </c>
      <c r="F198" s="21">
        <f t="shared" si="528"/>
        <v>104</v>
      </c>
      <c r="G198" s="21">
        <v>8</v>
      </c>
      <c r="H198" s="21">
        <v>20</v>
      </c>
      <c r="I198" s="21">
        <f t="shared" si="524"/>
        <v>28</v>
      </c>
      <c r="J198" s="21">
        <v>20</v>
      </c>
      <c r="K198" s="21">
        <v>52</v>
      </c>
      <c r="L198" s="21">
        <v>207</v>
      </c>
      <c r="M198" s="21">
        <f t="shared" si="525"/>
        <v>259</v>
      </c>
      <c r="N198" s="21">
        <v>10</v>
      </c>
      <c r="O198" s="21">
        <v>28</v>
      </c>
      <c r="P198" s="21">
        <f t="shared" si="484"/>
        <v>38</v>
      </c>
      <c r="Q198" s="21">
        <v>0</v>
      </c>
      <c r="R198" s="21">
        <v>0</v>
      </c>
      <c r="S198" s="21">
        <v>0</v>
      </c>
      <c r="T198" s="21">
        <f t="shared" si="485"/>
        <v>0</v>
      </c>
      <c r="U198" s="21">
        <v>0</v>
      </c>
      <c r="V198" s="21">
        <v>0</v>
      </c>
      <c r="W198" s="21">
        <f t="shared" si="486"/>
        <v>0</v>
      </c>
      <c r="X198" s="21">
        <f>C198+J198+Q198</f>
        <v>60</v>
      </c>
      <c r="Y198" s="21">
        <f t="shared" si="529"/>
        <v>156</v>
      </c>
      <c r="Z198" s="21">
        <f t="shared" si="530"/>
        <v>294</v>
      </c>
      <c r="AA198" s="21">
        <f t="shared" si="531"/>
        <v>363</v>
      </c>
      <c r="AB198" s="21">
        <f t="shared" si="532"/>
        <v>18</v>
      </c>
      <c r="AC198" s="21">
        <f t="shared" si="532"/>
        <v>48</v>
      </c>
      <c r="AD198" s="21">
        <f t="shared" si="491"/>
        <v>66</v>
      </c>
      <c r="AE198" s="7">
        <f t="shared" si="492"/>
        <v>18</v>
      </c>
      <c r="AF198" s="7">
        <f t="shared" si="493"/>
        <v>48</v>
      </c>
      <c r="AG198" s="7">
        <f t="shared" si="494"/>
        <v>66</v>
      </c>
      <c r="AH198" s="79">
        <v>1</v>
      </c>
      <c r="AI198" s="7">
        <f t="shared" si="495"/>
        <v>18</v>
      </c>
      <c r="AJ198" s="7">
        <f t="shared" si="496"/>
        <v>48</v>
      </c>
      <c r="AK198" s="7">
        <f t="shared" si="497"/>
        <v>66</v>
      </c>
      <c r="AL198" s="7" t="str">
        <f t="shared" si="498"/>
        <v>0</v>
      </c>
      <c r="AM198" s="7" t="str">
        <f t="shared" si="499"/>
        <v>0</v>
      </c>
      <c r="AN198" s="7">
        <f t="shared" si="500"/>
        <v>0</v>
      </c>
    </row>
    <row r="199" spans="1:40" s="13" customFormat="1" ht="24.95" customHeight="1" x14ac:dyDescent="0.45">
      <c r="A199" s="2"/>
      <c r="B199" s="11" t="s">
        <v>63</v>
      </c>
      <c r="C199" s="24">
        <f>SUM(C196:C198)</f>
        <v>70</v>
      </c>
      <c r="D199" s="24">
        <f t="shared" ref="D199:F199" si="533">SUM(D196:D198)</f>
        <v>47</v>
      </c>
      <c r="E199" s="24">
        <f t="shared" si="533"/>
        <v>114</v>
      </c>
      <c r="F199" s="24">
        <f t="shared" si="533"/>
        <v>161</v>
      </c>
      <c r="G199" s="24">
        <f t="shared" ref="G199:AN199" si="534">SUM(G196:G198)</f>
        <v>22</v>
      </c>
      <c r="H199" s="24">
        <f t="shared" si="534"/>
        <v>29</v>
      </c>
      <c r="I199" s="24">
        <f t="shared" si="534"/>
        <v>51</v>
      </c>
      <c r="J199" s="24">
        <f t="shared" si="534"/>
        <v>50</v>
      </c>
      <c r="K199" s="24">
        <f t="shared" si="534"/>
        <v>117</v>
      </c>
      <c r="L199" s="24">
        <f t="shared" si="534"/>
        <v>235</v>
      </c>
      <c r="M199" s="24">
        <f t="shared" si="534"/>
        <v>352</v>
      </c>
      <c r="N199" s="24">
        <f t="shared" si="534"/>
        <v>36</v>
      </c>
      <c r="O199" s="24">
        <f t="shared" si="534"/>
        <v>37</v>
      </c>
      <c r="P199" s="24">
        <f t="shared" si="534"/>
        <v>73</v>
      </c>
      <c r="Q199" s="24">
        <f t="shared" si="534"/>
        <v>0</v>
      </c>
      <c r="R199" s="24">
        <f t="shared" si="534"/>
        <v>0</v>
      </c>
      <c r="S199" s="24">
        <f t="shared" si="534"/>
        <v>0</v>
      </c>
      <c r="T199" s="24">
        <f t="shared" si="534"/>
        <v>0</v>
      </c>
      <c r="U199" s="24">
        <f t="shared" si="534"/>
        <v>0</v>
      </c>
      <c r="V199" s="24">
        <f t="shared" si="534"/>
        <v>0</v>
      </c>
      <c r="W199" s="24">
        <f t="shared" si="534"/>
        <v>0</v>
      </c>
      <c r="X199" s="24">
        <f t="shared" ref="X199:AD199" si="535">SUM(X196:X198)</f>
        <v>120</v>
      </c>
      <c r="Y199" s="24">
        <f t="shared" si="535"/>
        <v>278</v>
      </c>
      <c r="Z199" s="24">
        <f t="shared" si="535"/>
        <v>349</v>
      </c>
      <c r="AA199" s="24">
        <f t="shared" si="535"/>
        <v>513</v>
      </c>
      <c r="AB199" s="24">
        <f t="shared" si="535"/>
        <v>58</v>
      </c>
      <c r="AC199" s="24">
        <f t="shared" si="535"/>
        <v>66</v>
      </c>
      <c r="AD199" s="24">
        <f t="shared" si="535"/>
        <v>124</v>
      </c>
      <c r="AE199" s="24">
        <f t="shared" si="534"/>
        <v>58</v>
      </c>
      <c r="AF199" s="24">
        <f t="shared" si="534"/>
        <v>66</v>
      </c>
      <c r="AG199" s="24">
        <f t="shared" si="534"/>
        <v>124</v>
      </c>
      <c r="AH199" s="85"/>
      <c r="AI199" s="24">
        <f t="shared" si="534"/>
        <v>58</v>
      </c>
      <c r="AJ199" s="24">
        <f t="shared" si="534"/>
        <v>66</v>
      </c>
      <c r="AK199" s="24">
        <f t="shared" si="534"/>
        <v>124</v>
      </c>
      <c r="AL199" s="24">
        <f t="shared" si="534"/>
        <v>0</v>
      </c>
      <c r="AM199" s="25">
        <f t="shared" si="534"/>
        <v>0</v>
      </c>
      <c r="AN199" s="25">
        <f t="shared" si="534"/>
        <v>0</v>
      </c>
    </row>
    <row r="200" spans="1:40" s="13" customFormat="1" ht="24.95" customHeight="1" x14ac:dyDescent="0.45">
      <c r="A200" s="2"/>
      <c r="B200" s="11" t="s">
        <v>65</v>
      </c>
      <c r="C200" s="24">
        <f>C194+C199</f>
        <v>195</v>
      </c>
      <c r="D200" s="24">
        <f t="shared" ref="D200:F200" si="536">D194+D199</f>
        <v>140</v>
      </c>
      <c r="E200" s="24">
        <f t="shared" si="536"/>
        <v>280</v>
      </c>
      <c r="F200" s="24">
        <f t="shared" si="536"/>
        <v>420</v>
      </c>
      <c r="G200" s="24">
        <f t="shared" ref="G200:AN200" si="537">G194+G199</f>
        <v>40</v>
      </c>
      <c r="H200" s="24">
        <f t="shared" si="537"/>
        <v>50</v>
      </c>
      <c r="I200" s="24">
        <f t="shared" si="537"/>
        <v>90</v>
      </c>
      <c r="J200" s="24">
        <f t="shared" si="537"/>
        <v>215</v>
      </c>
      <c r="K200" s="24">
        <f t="shared" si="537"/>
        <v>510</v>
      </c>
      <c r="L200" s="24">
        <f t="shared" si="537"/>
        <v>617</v>
      </c>
      <c r="M200" s="24">
        <f t="shared" si="537"/>
        <v>1127</v>
      </c>
      <c r="N200" s="24">
        <f t="shared" si="537"/>
        <v>151</v>
      </c>
      <c r="O200" s="24">
        <f t="shared" si="537"/>
        <v>142</v>
      </c>
      <c r="P200" s="24">
        <f t="shared" si="537"/>
        <v>293</v>
      </c>
      <c r="Q200" s="24">
        <f t="shared" si="537"/>
        <v>0</v>
      </c>
      <c r="R200" s="24">
        <f t="shared" si="537"/>
        <v>0</v>
      </c>
      <c r="S200" s="24">
        <f t="shared" si="537"/>
        <v>0</v>
      </c>
      <c r="T200" s="24">
        <f t="shared" si="537"/>
        <v>0</v>
      </c>
      <c r="U200" s="24">
        <f t="shared" si="537"/>
        <v>0</v>
      </c>
      <c r="V200" s="24">
        <f t="shared" si="537"/>
        <v>0</v>
      </c>
      <c r="W200" s="24">
        <f t="shared" si="537"/>
        <v>0</v>
      </c>
      <c r="X200" s="24">
        <f t="shared" ref="X200:AD200" si="538">X194+X199</f>
        <v>410</v>
      </c>
      <c r="Y200" s="24">
        <f t="shared" si="538"/>
        <v>930</v>
      </c>
      <c r="Z200" s="24">
        <f t="shared" si="538"/>
        <v>897</v>
      </c>
      <c r="AA200" s="24">
        <f t="shared" si="538"/>
        <v>1547</v>
      </c>
      <c r="AB200" s="24">
        <f t="shared" si="538"/>
        <v>191</v>
      </c>
      <c r="AC200" s="24">
        <f t="shared" si="538"/>
        <v>192</v>
      </c>
      <c r="AD200" s="24">
        <f t="shared" si="538"/>
        <v>383</v>
      </c>
      <c r="AE200" s="24">
        <f t="shared" si="537"/>
        <v>191</v>
      </c>
      <c r="AF200" s="24">
        <f t="shared" si="537"/>
        <v>192</v>
      </c>
      <c r="AG200" s="24">
        <f t="shared" si="537"/>
        <v>383</v>
      </c>
      <c r="AH200" s="85"/>
      <c r="AI200" s="24">
        <f t="shared" si="537"/>
        <v>126</v>
      </c>
      <c r="AJ200" s="24">
        <f t="shared" si="537"/>
        <v>116</v>
      </c>
      <c r="AK200" s="24">
        <f t="shared" si="537"/>
        <v>242</v>
      </c>
      <c r="AL200" s="24">
        <f t="shared" si="537"/>
        <v>65</v>
      </c>
      <c r="AM200" s="25">
        <f t="shared" si="537"/>
        <v>76</v>
      </c>
      <c r="AN200" s="25">
        <f t="shared" si="537"/>
        <v>141</v>
      </c>
    </row>
    <row r="201" spans="1:40" s="13" customFormat="1" ht="24.95" customHeight="1" x14ac:dyDescent="0.45">
      <c r="A201" s="64"/>
      <c r="B201" s="65" t="s">
        <v>46</v>
      </c>
      <c r="C201" s="68">
        <f>C200</f>
        <v>195</v>
      </c>
      <c r="D201" s="68">
        <f t="shared" ref="D201:F201" si="539">D200</f>
        <v>140</v>
      </c>
      <c r="E201" s="68">
        <f t="shared" si="539"/>
        <v>280</v>
      </c>
      <c r="F201" s="68">
        <f t="shared" si="539"/>
        <v>420</v>
      </c>
      <c r="G201" s="68">
        <f t="shared" ref="G201:AN201" si="540">G200</f>
        <v>40</v>
      </c>
      <c r="H201" s="68">
        <f t="shared" si="540"/>
        <v>50</v>
      </c>
      <c r="I201" s="68">
        <f t="shared" si="540"/>
        <v>90</v>
      </c>
      <c r="J201" s="68">
        <f t="shared" si="540"/>
        <v>215</v>
      </c>
      <c r="K201" s="68">
        <f t="shared" si="540"/>
        <v>510</v>
      </c>
      <c r="L201" s="68">
        <f t="shared" si="540"/>
        <v>617</v>
      </c>
      <c r="M201" s="68">
        <f t="shared" si="540"/>
        <v>1127</v>
      </c>
      <c r="N201" s="68">
        <f t="shared" si="540"/>
        <v>151</v>
      </c>
      <c r="O201" s="68">
        <f t="shared" si="540"/>
        <v>142</v>
      </c>
      <c r="P201" s="68">
        <f t="shared" si="540"/>
        <v>293</v>
      </c>
      <c r="Q201" s="68">
        <f t="shared" si="540"/>
        <v>0</v>
      </c>
      <c r="R201" s="68">
        <f t="shared" si="540"/>
        <v>0</v>
      </c>
      <c r="S201" s="68">
        <f t="shared" si="540"/>
        <v>0</v>
      </c>
      <c r="T201" s="68">
        <f t="shared" si="540"/>
        <v>0</v>
      </c>
      <c r="U201" s="68">
        <f t="shared" si="540"/>
        <v>0</v>
      </c>
      <c r="V201" s="68">
        <f t="shared" si="540"/>
        <v>0</v>
      </c>
      <c r="W201" s="68">
        <f t="shared" si="540"/>
        <v>0</v>
      </c>
      <c r="X201" s="68">
        <f t="shared" ref="X201:AD201" si="541">X200</f>
        <v>410</v>
      </c>
      <c r="Y201" s="68">
        <f t="shared" si="541"/>
        <v>930</v>
      </c>
      <c r="Z201" s="68">
        <f t="shared" si="541"/>
        <v>897</v>
      </c>
      <c r="AA201" s="68">
        <f t="shared" si="541"/>
        <v>1547</v>
      </c>
      <c r="AB201" s="68">
        <f t="shared" si="541"/>
        <v>191</v>
      </c>
      <c r="AC201" s="68">
        <f t="shared" si="541"/>
        <v>192</v>
      </c>
      <c r="AD201" s="68">
        <f t="shared" si="541"/>
        <v>383</v>
      </c>
      <c r="AE201" s="68">
        <f t="shared" si="540"/>
        <v>191</v>
      </c>
      <c r="AF201" s="68">
        <f t="shared" si="540"/>
        <v>192</v>
      </c>
      <c r="AG201" s="68">
        <f t="shared" si="540"/>
        <v>383</v>
      </c>
      <c r="AH201" s="86"/>
      <c r="AI201" s="68">
        <f t="shared" si="540"/>
        <v>126</v>
      </c>
      <c r="AJ201" s="68">
        <f t="shared" si="540"/>
        <v>116</v>
      </c>
      <c r="AK201" s="68">
        <f t="shared" si="540"/>
        <v>242</v>
      </c>
      <c r="AL201" s="68">
        <f t="shared" si="540"/>
        <v>65</v>
      </c>
      <c r="AM201" s="66">
        <f t="shared" si="540"/>
        <v>76</v>
      </c>
      <c r="AN201" s="66">
        <f t="shared" si="540"/>
        <v>141</v>
      </c>
    </row>
    <row r="202" spans="1:40" ht="24.95" customHeight="1" x14ac:dyDescent="0.45">
      <c r="A202" s="2" t="s">
        <v>56</v>
      </c>
      <c r="B202" s="3"/>
      <c r="C202" s="26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9"/>
      <c r="AF202" s="9"/>
      <c r="AG202" s="9"/>
      <c r="AH202" s="83"/>
      <c r="AI202" s="9"/>
      <c r="AJ202" s="9"/>
      <c r="AK202" s="9"/>
      <c r="AL202" s="9"/>
      <c r="AM202" s="9"/>
      <c r="AN202" s="10"/>
    </row>
    <row r="203" spans="1:40" ht="24.95" customHeight="1" x14ac:dyDescent="0.45">
      <c r="A203" s="2"/>
      <c r="B203" s="4" t="s">
        <v>64</v>
      </c>
      <c r="C203" s="26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9"/>
      <c r="AF203" s="9"/>
      <c r="AG203" s="9"/>
      <c r="AH203" s="83"/>
      <c r="AI203" s="9"/>
      <c r="AJ203" s="9"/>
      <c r="AK203" s="9"/>
      <c r="AL203" s="9"/>
      <c r="AM203" s="9"/>
      <c r="AN203" s="10"/>
    </row>
    <row r="204" spans="1:40" ht="24.95" customHeight="1" x14ac:dyDescent="0.45">
      <c r="A204" s="45"/>
      <c r="B204" s="3" t="s">
        <v>73</v>
      </c>
      <c r="C204" s="54"/>
      <c r="D204" s="31"/>
      <c r="E204" s="31"/>
      <c r="F204" s="32"/>
      <c r="G204" s="31"/>
      <c r="H204" s="31"/>
      <c r="I204" s="32"/>
      <c r="J204" s="31"/>
      <c r="K204" s="31"/>
      <c r="L204" s="31"/>
      <c r="M204" s="32"/>
      <c r="N204" s="31"/>
      <c r="O204" s="31"/>
      <c r="P204" s="32"/>
      <c r="Q204" s="31"/>
      <c r="R204" s="31"/>
      <c r="S204" s="31"/>
      <c r="T204" s="32"/>
      <c r="U204" s="31"/>
      <c r="V204" s="31"/>
      <c r="W204" s="32"/>
      <c r="X204" s="32"/>
      <c r="Y204" s="32"/>
      <c r="Z204" s="32"/>
      <c r="AA204" s="32"/>
      <c r="AB204" s="32"/>
      <c r="AC204" s="32"/>
      <c r="AD204" s="32"/>
      <c r="AE204" s="9"/>
      <c r="AF204" s="9"/>
      <c r="AG204" s="9"/>
      <c r="AH204" s="84"/>
      <c r="AI204" s="9"/>
      <c r="AJ204" s="9"/>
      <c r="AK204" s="9"/>
      <c r="AL204" s="9"/>
      <c r="AM204" s="9"/>
      <c r="AN204" s="10"/>
    </row>
    <row r="205" spans="1:40" ht="24.95" customHeight="1" x14ac:dyDescent="0.45">
      <c r="A205" s="50"/>
      <c r="B205" s="12" t="s">
        <v>103</v>
      </c>
      <c r="C205" s="21">
        <v>20</v>
      </c>
      <c r="D205" s="21">
        <v>6</v>
      </c>
      <c r="E205" s="21">
        <v>40</v>
      </c>
      <c r="F205" s="21">
        <f t="shared" ref="F205:F210" si="542">D205+E205</f>
        <v>46</v>
      </c>
      <c r="G205" s="21">
        <v>1</v>
      </c>
      <c r="H205" s="21">
        <f>14-1</f>
        <v>13</v>
      </c>
      <c r="I205" s="21">
        <f t="shared" si="524"/>
        <v>14</v>
      </c>
      <c r="J205" s="21">
        <v>40</v>
      </c>
      <c r="K205" s="21">
        <v>48</v>
      </c>
      <c r="L205" s="21">
        <v>173</v>
      </c>
      <c r="M205" s="21">
        <f t="shared" si="525"/>
        <v>221</v>
      </c>
      <c r="N205" s="21">
        <v>9</v>
      </c>
      <c r="O205" s="21">
        <v>22</v>
      </c>
      <c r="P205" s="21">
        <f t="shared" si="484"/>
        <v>31</v>
      </c>
      <c r="Q205" s="21">
        <v>10</v>
      </c>
      <c r="R205" s="21">
        <v>4</v>
      </c>
      <c r="S205" s="21">
        <v>16</v>
      </c>
      <c r="T205" s="21">
        <f t="shared" si="485"/>
        <v>20</v>
      </c>
      <c r="U205" s="21">
        <v>1</v>
      </c>
      <c r="V205" s="21">
        <v>9</v>
      </c>
      <c r="W205" s="21">
        <f t="shared" si="486"/>
        <v>10</v>
      </c>
      <c r="X205" s="21">
        <f t="shared" ref="X205:X210" si="543">C205+J205+Q205</f>
        <v>70</v>
      </c>
      <c r="Y205" s="21">
        <f t="shared" ref="Y205:Y210" si="544">F205+K205+R205</f>
        <v>98</v>
      </c>
      <c r="Z205" s="21">
        <f t="shared" ref="Z205:Z210" si="545">+L205+S205+E205</f>
        <v>229</v>
      </c>
      <c r="AA205" s="21">
        <f t="shared" ref="AA205:AA210" si="546">+M205+T205+F205</f>
        <v>287</v>
      </c>
      <c r="AB205" s="21">
        <f t="shared" ref="AB205:AC210" si="547">G205+N205+U205</f>
        <v>11</v>
      </c>
      <c r="AC205" s="21">
        <f t="shared" si="547"/>
        <v>44</v>
      </c>
      <c r="AD205" s="21">
        <f t="shared" si="491"/>
        <v>55</v>
      </c>
      <c r="AE205" s="7">
        <f t="shared" ref="AE205:AE241" si="548">AB205</f>
        <v>11</v>
      </c>
      <c r="AF205" s="7">
        <f t="shared" ref="AF205:AF241" si="549">AC205</f>
        <v>44</v>
      </c>
      <c r="AG205" s="7">
        <f t="shared" si="494"/>
        <v>55</v>
      </c>
      <c r="AH205" s="79">
        <v>2</v>
      </c>
      <c r="AI205" s="7" t="str">
        <f t="shared" si="495"/>
        <v>0</v>
      </c>
      <c r="AJ205" s="7" t="str">
        <f t="shared" si="496"/>
        <v>0</v>
      </c>
      <c r="AK205" s="7">
        <f t="shared" si="497"/>
        <v>0</v>
      </c>
      <c r="AL205" s="7">
        <f t="shared" si="498"/>
        <v>11</v>
      </c>
      <c r="AM205" s="7">
        <f t="shared" si="499"/>
        <v>44</v>
      </c>
      <c r="AN205" s="7">
        <f t="shared" si="500"/>
        <v>55</v>
      </c>
    </row>
    <row r="206" spans="1:40" ht="24.95" customHeight="1" x14ac:dyDescent="0.45">
      <c r="A206" s="50"/>
      <c r="B206" s="6" t="s">
        <v>77</v>
      </c>
      <c r="C206" s="21">
        <v>20</v>
      </c>
      <c r="D206" s="21">
        <v>30</v>
      </c>
      <c r="E206" s="21">
        <v>39</v>
      </c>
      <c r="F206" s="21">
        <f t="shared" si="542"/>
        <v>69</v>
      </c>
      <c r="G206" s="21">
        <v>5</v>
      </c>
      <c r="H206" s="21">
        <v>6</v>
      </c>
      <c r="I206" s="21">
        <f t="shared" si="524"/>
        <v>11</v>
      </c>
      <c r="J206" s="21">
        <v>40</v>
      </c>
      <c r="K206" s="21">
        <v>509</v>
      </c>
      <c r="L206" s="21">
        <v>435</v>
      </c>
      <c r="M206" s="21">
        <f t="shared" si="525"/>
        <v>944</v>
      </c>
      <c r="N206" s="21">
        <v>31</v>
      </c>
      <c r="O206" s="21">
        <v>8</v>
      </c>
      <c r="P206" s="21">
        <f t="shared" si="484"/>
        <v>39</v>
      </c>
      <c r="Q206" s="21">
        <v>10</v>
      </c>
      <c r="R206" s="21">
        <v>5</v>
      </c>
      <c r="S206" s="21">
        <v>15</v>
      </c>
      <c r="T206" s="21">
        <f t="shared" si="485"/>
        <v>20</v>
      </c>
      <c r="U206" s="21">
        <v>3</v>
      </c>
      <c r="V206" s="21">
        <v>10</v>
      </c>
      <c r="W206" s="21">
        <f t="shared" si="486"/>
        <v>13</v>
      </c>
      <c r="X206" s="21">
        <f t="shared" si="543"/>
        <v>70</v>
      </c>
      <c r="Y206" s="21">
        <f t="shared" si="544"/>
        <v>583</v>
      </c>
      <c r="Z206" s="21">
        <f t="shared" si="545"/>
        <v>489</v>
      </c>
      <c r="AA206" s="21">
        <f t="shared" si="546"/>
        <v>1033</v>
      </c>
      <c r="AB206" s="21">
        <f t="shared" si="547"/>
        <v>39</v>
      </c>
      <c r="AC206" s="21">
        <f t="shared" si="547"/>
        <v>24</v>
      </c>
      <c r="AD206" s="21">
        <f t="shared" si="491"/>
        <v>63</v>
      </c>
      <c r="AE206" s="7">
        <f t="shared" si="548"/>
        <v>39</v>
      </c>
      <c r="AF206" s="7">
        <f t="shared" si="549"/>
        <v>24</v>
      </c>
      <c r="AG206" s="7">
        <f t="shared" si="494"/>
        <v>63</v>
      </c>
      <c r="AH206" s="79">
        <v>2</v>
      </c>
      <c r="AI206" s="7" t="str">
        <f t="shared" si="495"/>
        <v>0</v>
      </c>
      <c r="AJ206" s="7" t="str">
        <f t="shared" si="496"/>
        <v>0</v>
      </c>
      <c r="AK206" s="7">
        <f t="shared" si="497"/>
        <v>0</v>
      </c>
      <c r="AL206" s="7">
        <f t="shared" si="498"/>
        <v>39</v>
      </c>
      <c r="AM206" s="7">
        <f t="shared" si="499"/>
        <v>24</v>
      </c>
      <c r="AN206" s="7">
        <f t="shared" si="500"/>
        <v>63</v>
      </c>
    </row>
    <row r="207" spans="1:40" ht="24.95" customHeight="1" x14ac:dyDescent="0.45">
      <c r="A207" s="50"/>
      <c r="B207" s="6" t="s">
        <v>38</v>
      </c>
      <c r="C207" s="21">
        <v>30</v>
      </c>
      <c r="D207" s="21">
        <v>27</v>
      </c>
      <c r="E207" s="21">
        <v>31</v>
      </c>
      <c r="F207" s="21">
        <f t="shared" si="542"/>
        <v>58</v>
      </c>
      <c r="G207" s="21">
        <v>12</v>
      </c>
      <c r="H207" s="21">
        <v>9</v>
      </c>
      <c r="I207" s="21">
        <f t="shared" si="524"/>
        <v>21</v>
      </c>
      <c r="J207" s="21">
        <v>30</v>
      </c>
      <c r="K207" s="21">
        <v>245</v>
      </c>
      <c r="L207" s="21">
        <v>278</v>
      </c>
      <c r="M207" s="21">
        <f t="shared" si="525"/>
        <v>523</v>
      </c>
      <c r="N207" s="21">
        <v>23</v>
      </c>
      <c r="O207" s="21">
        <v>12</v>
      </c>
      <c r="P207" s="21">
        <f t="shared" si="484"/>
        <v>35</v>
      </c>
      <c r="Q207" s="21">
        <v>10</v>
      </c>
      <c r="R207" s="21">
        <v>10</v>
      </c>
      <c r="S207" s="21">
        <v>10</v>
      </c>
      <c r="T207" s="21">
        <f t="shared" si="485"/>
        <v>20</v>
      </c>
      <c r="U207" s="21">
        <v>8</v>
      </c>
      <c r="V207" s="21">
        <v>5</v>
      </c>
      <c r="W207" s="21">
        <f t="shared" si="486"/>
        <v>13</v>
      </c>
      <c r="X207" s="21">
        <f t="shared" si="543"/>
        <v>70</v>
      </c>
      <c r="Y207" s="21">
        <f t="shared" si="544"/>
        <v>313</v>
      </c>
      <c r="Z207" s="21">
        <f t="shared" si="545"/>
        <v>319</v>
      </c>
      <c r="AA207" s="21">
        <f t="shared" si="546"/>
        <v>601</v>
      </c>
      <c r="AB207" s="21">
        <f t="shared" si="547"/>
        <v>43</v>
      </c>
      <c r="AC207" s="21">
        <f t="shared" si="547"/>
        <v>26</v>
      </c>
      <c r="AD207" s="21">
        <f t="shared" si="491"/>
        <v>69</v>
      </c>
      <c r="AE207" s="7">
        <f t="shared" si="548"/>
        <v>43</v>
      </c>
      <c r="AF207" s="7">
        <f t="shared" si="549"/>
        <v>26</v>
      </c>
      <c r="AG207" s="7">
        <f t="shared" si="494"/>
        <v>69</v>
      </c>
      <c r="AH207" s="79">
        <v>2</v>
      </c>
      <c r="AI207" s="7" t="str">
        <f t="shared" si="495"/>
        <v>0</v>
      </c>
      <c r="AJ207" s="7" t="str">
        <f t="shared" si="496"/>
        <v>0</v>
      </c>
      <c r="AK207" s="7">
        <f t="shared" si="497"/>
        <v>0</v>
      </c>
      <c r="AL207" s="7">
        <f t="shared" si="498"/>
        <v>43</v>
      </c>
      <c r="AM207" s="7">
        <f t="shared" si="499"/>
        <v>26</v>
      </c>
      <c r="AN207" s="7">
        <f t="shared" si="500"/>
        <v>69</v>
      </c>
    </row>
    <row r="208" spans="1:40" s="13" customFormat="1" ht="24.95" customHeight="1" x14ac:dyDescent="0.45">
      <c r="A208" s="2"/>
      <c r="B208" s="6" t="s">
        <v>124</v>
      </c>
      <c r="C208" s="21">
        <v>30</v>
      </c>
      <c r="D208" s="21">
        <v>4</v>
      </c>
      <c r="E208" s="21">
        <v>12</v>
      </c>
      <c r="F208" s="21">
        <f t="shared" si="542"/>
        <v>16</v>
      </c>
      <c r="G208" s="21">
        <v>2</v>
      </c>
      <c r="H208" s="21">
        <v>9</v>
      </c>
      <c r="I208" s="21">
        <f t="shared" si="524"/>
        <v>11</v>
      </c>
      <c r="J208" s="21">
        <v>30</v>
      </c>
      <c r="K208" s="21">
        <v>63</v>
      </c>
      <c r="L208" s="21">
        <v>27</v>
      </c>
      <c r="M208" s="21">
        <f t="shared" si="525"/>
        <v>90</v>
      </c>
      <c r="N208" s="21">
        <v>25</v>
      </c>
      <c r="O208" s="21">
        <v>13</v>
      </c>
      <c r="P208" s="21">
        <f t="shared" si="484"/>
        <v>38</v>
      </c>
      <c r="Q208" s="21">
        <v>10</v>
      </c>
      <c r="R208" s="21">
        <v>7</v>
      </c>
      <c r="S208" s="21">
        <v>13</v>
      </c>
      <c r="T208" s="21">
        <f t="shared" si="485"/>
        <v>20</v>
      </c>
      <c r="U208" s="21">
        <v>6</v>
      </c>
      <c r="V208" s="21">
        <v>9</v>
      </c>
      <c r="W208" s="21">
        <f t="shared" si="486"/>
        <v>15</v>
      </c>
      <c r="X208" s="21">
        <f t="shared" si="543"/>
        <v>70</v>
      </c>
      <c r="Y208" s="21">
        <f t="shared" si="544"/>
        <v>86</v>
      </c>
      <c r="Z208" s="21">
        <f t="shared" si="545"/>
        <v>52</v>
      </c>
      <c r="AA208" s="21">
        <f t="shared" si="546"/>
        <v>126</v>
      </c>
      <c r="AB208" s="21">
        <f t="shared" si="547"/>
        <v>33</v>
      </c>
      <c r="AC208" s="21">
        <f t="shared" si="547"/>
        <v>31</v>
      </c>
      <c r="AD208" s="21">
        <f t="shared" si="491"/>
        <v>64</v>
      </c>
      <c r="AE208" s="7">
        <f t="shared" si="548"/>
        <v>33</v>
      </c>
      <c r="AF208" s="7">
        <f t="shared" si="549"/>
        <v>31</v>
      </c>
      <c r="AG208" s="7">
        <f t="shared" si="494"/>
        <v>64</v>
      </c>
      <c r="AH208" s="79">
        <v>2</v>
      </c>
      <c r="AI208" s="7" t="str">
        <f t="shared" si="495"/>
        <v>0</v>
      </c>
      <c r="AJ208" s="7" t="str">
        <f t="shared" si="496"/>
        <v>0</v>
      </c>
      <c r="AK208" s="7">
        <f t="shared" si="497"/>
        <v>0</v>
      </c>
      <c r="AL208" s="7">
        <f t="shared" si="498"/>
        <v>33</v>
      </c>
      <c r="AM208" s="7">
        <f t="shared" si="499"/>
        <v>31</v>
      </c>
      <c r="AN208" s="7">
        <f t="shared" si="500"/>
        <v>64</v>
      </c>
    </row>
    <row r="209" spans="1:40" ht="24.95" customHeight="1" x14ac:dyDescent="0.45">
      <c r="A209" s="50"/>
      <c r="B209" s="6" t="s">
        <v>39</v>
      </c>
      <c r="C209" s="21">
        <v>10</v>
      </c>
      <c r="D209" s="21">
        <v>11</v>
      </c>
      <c r="E209" s="21">
        <v>19</v>
      </c>
      <c r="F209" s="21">
        <f t="shared" si="542"/>
        <v>30</v>
      </c>
      <c r="G209" s="21">
        <v>3</v>
      </c>
      <c r="H209" s="21">
        <v>5</v>
      </c>
      <c r="I209" s="21">
        <f t="shared" si="524"/>
        <v>8</v>
      </c>
      <c r="J209" s="21">
        <v>50</v>
      </c>
      <c r="K209" s="21">
        <v>283</v>
      </c>
      <c r="L209" s="21">
        <v>151</v>
      </c>
      <c r="M209" s="21">
        <f t="shared" si="525"/>
        <v>434</v>
      </c>
      <c r="N209" s="21">
        <v>33</v>
      </c>
      <c r="O209" s="21">
        <v>12</v>
      </c>
      <c r="P209" s="21">
        <f t="shared" si="484"/>
        <v>45</v>
      </c>
      <c r="Q209" s="21">
        <v>10</v>
      </c>
      <c r="R209" s="21">
        <v>9</v>
      </c>
      <c r="S209" s="21">
        <v>11</v>
      </c>
      <c r="T209" s="21">
        <f t="shared" si="485"/>
        <v>20</v>
      </c>
      <c r="U209" s="21">
        <v>7</v>
      </c>
      <c r="V209" s="21">
        <v>6</v>
      </c>
      <c r="W209" s="21">
        <f t="shared" si="486"/>
        <v>13</v>
      </c>
      <c r="X209" s="21">
        <f t="shared" si="543"/>
        <v>70</v>
      </c>
      <c r="Y209" s="21">
        <f t="shared" si="544"/>
        <v>322</v>
      </c>
      <c r="Z209" s="21">
        <f t="shared" si="545"/>
        <v>181</v>
      </c>
      <c r="AA209" s="21">
        <f t="shared" si="546"/>
        <v>484</v>
      </c>
      <c r="AB209" s="21">
        <f t="shared" si="547"/>
        <v>43</v>
      </c>
      <c r="AC209" s="21">
        <f t="shared" si="547"/>
        <v>23</v>
      </c>
      <c r="AD209" s="21">
        <f t="shared" si="491"/>
        <v>66</v>
      </c>
      <c r="AE209" s="7">
        <f t="shared" si="548"/>
        <v>43</v>
      </c>
      <c r="AF209" s="7">
        <f t="shared" si="549"/>
        <v>23</v>
      </c>
      <c r="AG209" s="7">
        <f t="shared" si="494"/>
        <v>66</v>
      </c>
      <c r="AH209" s="79">
        <v>2</v>
      </c>
      <c r="AI209" s="7" t="str">
        <f t="shared" si="495"/>
        <v>0</v>
      </c>
      <c r="AJ209" s="7" t="str">
        <f t="shared" si="496"/>
        <v>0</v>
      </c>
      <c r="AK209" s="7">
        <f t="shared" si="497"/>
        <v>0</v>
      </c>
      <c r="AL209" s="7">
        <f t="shared" si="498"/>
        <v>43</v>
      </c>
      <c r="AM209" s="7">
        <f t="shared" si="499"/>
        <v>23</v>
      </c>
      <c r="AN209" s="7">
        <f t="shared" si="500"/>
        <v>66</v>
      </c>
    </row>
    <row r="210" spans="1:40" ht="24.95" customHeight="1" x14ac:dyDescent="0.45">
      <c r="A210" s="50"/>
      <c r="B210" s="6" t="s">
        <v>106</v>
      </c>
      <c r="C210" s="21">
        <v>30</v>
      </c>
      <c r="D210" s="21">
        <v>9</v>
      </c>
      <c r="E210" s="21">
        <v>5</v>
      </c>
      <c r="F210" s="21">
        <f t="shared" si="542"/>
        <v>14</v>
      </c>
      <c r="G210" s="21">
        <v>5</v>
      </c>
      <c r="H210" s="21">
        <v>1</v>
      </c>
      <c r="I210" s="21">
        <f t="shared" si="524"/>
        <v>6</v>
      </c>
      <c r="J210" s="21">
        <v>30</v>
      </c>
      <c r="K210" s="21">
        <v>61</v>
      </c>
      <c r="L210" s="21">
        <v>30</v>
      </c>
      <c r="M210" s="21">
        <f t="shared" si="525"/>
        <v>91</v>
      </c>
      <c r="N210" s="21">
        <v>31</v>
      </c>
      <c r="O210" s="21">
        <v>12</v>
      </c>
      <c r="P210" s="21">
        <f t="shared" si="484"/>
        <v>43</v>
      </c>
      <c r="Q210" s="21">
        <v>10</v>
      </c>
      <c r="R210" s="21">
        <v>7</v>
      </c>
      <c r="S210" s="21">
        <v>13</v>
      </c>
      <c r="T210" s="21">
        <f t="shared" si="485"/>
        <v>20</v>
      </c>
      <c r="U210" s="21">
        <v>4</v>
      </c>
      <c r="V210" s="21">
        <v>13</v>
      </c>
      <c r="W210" s="21">
        <f t="shared" si="486"/>
        <v>17</v>
      </c>
      <c r="X210" s="21">
        <f t="shared" si="543"/>
        <v>70</v>
      </c>
      <c r="Y210" s="21">
        <f t="shared" si="544"/>
        <v>82</v>
      </c>
      <c r="Z210" s="21">
        <f t="shared" si="545"/>
        <v>48</v>
      </c>
      <c r="AA210" s="21">
        <f t="shared" si="546"/>
        <v>125</v>
      </c>
      <c r="AB210" s="21">
        <f t="shared" si="547"/>
        <v>40</v>
      </c>
      <c r="AC210" s="21">
        <f t="shared" si="547"/>
        <v>26</v>
      </c>
      <c r="AD210" s="21">
        <f t="shared" si="491"/>
        <v>66</v>
      </c>
      <c r="AE210" s="7">
        <f t="shared" si="548"/>
        <v>40</v>
      </c>
      <c r="AF210" s="7">
        <f t="shared" si="549"/>
        <v>26</v>
      </c>
      <c r="AG210" s="7">
        <f t="shared" si="494"/>
        <v>66</v>
      </c>
      <c r="AH210" s="79">
        <v>2</v>
      </c>
      <c r="AI210" s="7" t="str">
        <f t="shared" si="495"/>
        <v>0</v>
      </c>
      <c r="AJ210" s="7" t="str">
        <f t="shared" si="496"/>
        <v>0</v>
      </c>
      <c r="AK210" s="7">
        <f t="shared" si="497"/>
        <v>0</v>
      </c>
      <c r="AL210" s="7">
        <f t="shared" si="498"/>
        <v>40</v>
      </c>
      <c r="AM210" s="7">
        <f t="shared" si="499"/>
        <v>26</v>
      </c>
      <c r="AN210" s="7">
        <f t="shared" si="500"/>
        <v>66</v>
      </c>
    </row>
    <row r="211" spans="1:40" s="13" customFormat="1" ht="24.95" customHeight="1" x14ac:dyDescent="0.45">
      <c r="A211" s="2"/>
      <c r="B211" s="11" t="s">
        <v>63</v>
      </c>
      <c r="C211" s="24">
        <f t="shared" ref="C211:AN211" si="550">SUM(C205:C210)</f>
        <v>140</v>
      </c>
      <c r="D211" s="24">
        <f t="shared" ref="D211:F211" si="551">SUM(D205:D210)</f>
        <v>87</v>
      </c>
      <c r="E211" s="24">
        <f t="shared" si="551"/>
        <v>146</v>
      </c>
      <c r="F211" s="24">
        <f t="shared" si="551"/>
        <v>233</v>
      </c>
      <c r="G211" s="24">
        <f t="shared" si="550"/>
        <v>28</v>
      </c>
      <c r="H211" s="24">
        <f t="shared" si="550"/>
        <v>43</v>
      </c>
      <c r="I211" s="24">
        <f t="shared" si="550"/>
        <v>71</v>
      </c>
      <c r="J211" s="24">
        <f t="shared" si="550"/>
        <v>220</v>
      </c>
      <c r="K211" s="24">
        <f t="shared" si="550"/>
        <v>1209</v>
      </c>
      <c r="L211" s="24">
        <f t="shared" si="550"/>
        <v>1094</v>
      </c>
      <c r="M211" s="24">
        <f t="shared" si="550"/>
        <v>2303</v>
      </c>
      <c r="N211" s="24">
        <f t="shared" si="550"/>
        <v>152</v>
      </c>
      <c r="O211" s="24">
        <f t="shared" si="550"/>
        <v>79</v>
      </c>
      <c r="P211" s="24">
        <f t="shared" si="550"/>
        <v>231</v>
      </c>
      <c r="Q211" s="24">
        <f t="shared" si="550"/>
        <v>60</v>
      </c>
      <c r="R211" s="24">
        <f t="shared" si="550"/>
        <v>42</v>
      </c>
      <c r="S211" s="24">
        <f t="shared" si="550"/>
        <v>78</v>
      </c>
      <c r="T211" s="24">
        <f t="shared" si="550"/>
        <v>120</v>
      </c>
      <c r="U211" s="24">
        <f t="shared" si="550"/>
        <v>29</v>
      </c>
      <c r="V211" s="24">
        <f t="shared" si="550"/>
        <v>52</v>
      </c>
      <c r="W211" s="24">
        <f t="shared" si="550"/>
        <v>81</v>
      </c>
      <c r="X211" s="24">
        <f t="shared" si="550"/>
        <v>420</v>
      </c>
      <c r="Y211" s="24">
        <f t="shared" si="550"/>
        <v>1484</v>
      </c>
      <c r="Z211" s="24">
        <f t="shared" si="550"/>
        <v>1318</v>
      </c>
      <c r="AA211" s="24">
        <f t="shared" si="550"/>
        <v>2656</v>
      </c>
      <c r="AB211" s="24">
        <f t="shared" si="550"/>
        <v>209</v>
      </c>
      <c r="AC211" s="24">
        <f t="shared" si="550"/>
        <v>174</v>
      </c>
      <c r="AD211" s="24">
        <f t="shared" si="550"/>
        <v>383</v>
      </c>
      <c r="AE211" s="24">
        <f t="shared" si="550"/>
        <v>209</v>
      </c>
      <c r="AF211" s="24">
        <f t="shared" si="550"/>
        <v>174</v>
      </c>
      <c r="AG211" s="24">
        <f t="shared" si="550"/>
        <v>383</v>
      </c>
      <c r="AH211" s="85"/>
      <c r="AI211" s="24">
        <f t="shared" si="550"/>
        <v>0</v>
      </c>
      <c r="AJ211" s="24">
        <f t="shared" si="550"/>
        <v>0</v>
      </c>
      <c r="AK211" s="24">
        <f t="shared" si="550"/>
        <v>0</v>
      </c>
      <c r="AL211" s="24">
        <f t="shared" si="550"/>
        <v>209</v>
      </c>
      <c r="AM211" s="24">
        <f t="shared" si="550"/>
        <v>174</v>
      </c>
      <c r="AN211" s="25">
        <f t="shared" si="550"/>
        <v>383</v>
      </c>
    </row>
    <row r="212" spans="1:40" ht="24.95" customHeight="1" x14ac:dyDescent="0.45">
      <c r="A212" s="50"/>
      <c r="B212" s="3" t="s">
        <v>96</v>
      </c>
      <c r="C212" s="29"/>
      <c r="D212" s="30"/>
      <c r="E212" s="30"/>
      <c r="F212" s="32"/>
      <c r="G212" s="30"/>
      <c r="H212" s="30"/>
      <c r="I212" s="32"/>
      <c r="J212" s="30"/>
      <c r="K212" s="30"/>
      <c r="L212" s="30"/>
      <c r="M212" s="32"/>
      <c r="N212" s="31"/>
      <c r="O212" s="31"/>
      <c r="P212" s="32"/>
      <c r="Q212" s="30"/>
      <c r="R212" s="30"/>
      <c r="S212" s="30"/>
      <c r="T212" s="32"/>
      <c r="U212" s="30"/>
      <c r="V212" s="30"/>
      <c r="W212" s="32"/>
      <c r="X212" s="32"/>
      <c r="Y212" s="32"/>
      <c r="Z212" s="32"/>
      <c r="AA212" s="32"/>
      <c r="AB212" s="32"/>
      <c r="AC212" s="32"/>
      <c r="AD212" s="32"/>
      <c r="AE212" s="9"/>
      <c r="AF212" s="9"/>
      <c r="AG212" s="9"/>
      <c r="AH212" s="84"/>
      <c r="AI212" s="9"/>
      <c r="AJ212" s="9"/>
      <c r="AK212" s="9"/>
      <c r="AL212" s="9"/>
      <c r="AM212" s="9"/>
      <c r="AN212" s="10"/>
    </row>
    <row r="213" spans="1:40" s="13" customFormat="1" ht="24.95" customHeight="1" x14ac:dyDescent="0.45">
      <c r="A213" s="2"/>
      <c r="B213" s="6" t="s">
        <v>77</v>
      </c>
      <c r="C213" s="21">
        <v>15</v>
      </c>
      <c r="D213" s="21">
        <v>2</v>
      </c>
      <c r="E213" s="21">
        <v>5</v>
      </c>
      <c r="F213" s="21">
        <f t="shared" ref="F213:F215" si="552">D213+E213</f>
        <v>7</v>
      </c>
      <c r="G213" s="21">
        <v>0</v>
      </c>
      <c r="H213" s="21">
        <v>0</v>
      </c>
      <c r="I213" s="21">
        <f t="shared" si="524"/>
        <v>0</v>
      </c>
      <c r="J213" s="21">
        <v>25</v>
      </c>
      <c r="K213" s="21">
        <v>38</v>
      </c>
      <c r="L213" s="21">
        <v>16</v>
      </c>
      <c r="M213" s="21">
        <f t="shared" si="525"/>
        <v>54</v>
      </c>
      <c r="N213" s="21">
        <v>28</v>
      </c>
      <c r="O213" s="21">
        <v>7</v>
      </c>
      <c r="P213" s="21">
        <f t="shared" si="484"/>
        <v>35</v>
      </c>
      <c r="Q213" s="21">
        <v>0</v>
      </c>
      <c r="R213" s="21">
        <v>0</v>
      </c>
      <c r="S213" s="21">
        <v>0</v>
      </c>
      <c r="T213" s="21">
        <f t="shared" si="485"/>
        <v>0</v>
      </c>
      <c r="U213" s="21">
        <v>0</v>
      </c>
      <c r="V213" s="21">
        <v>0</v>
      </c>
      <c r="W213" s="21">
        <f t="shared" si="486"/>
        <v>0</v>
      </c>
      <c r="X213" s="21">
        <f>C213+J213+Q213</f>
        <v>40</v>
      </c>
      <c r="Y213" s="21">
        <f t="shared" ref="Y213:Y215" si="553">F213+K213+R213</f>
        <v>45</v>
      </c>
      <c r="Z213" s="21">
        <f t="shared" ref="Z213:Z215" si="554">+L213+S213+E213</f>
        <v>21</v>
      </c>
      <c r="AA213" s="21">
        <f t="shared" ref="AA213:AA215" si="555">+M213+T213+F213</f>
        <v>61</v>
      </c>
      <c r="AB213" s="21">
        <f t="shared" ref="AB213:AC215" si="556">G213+N213+U213</f>
        <v>28</v>
      </c>
      <c r="AC213" s="21">
        <f t="shared" si="556"/>
        <v>7</v>
      </c>
      <c r="AD213" s="21">
        <f t="shared" si="491"/>
        <v>35</v>
      </c>
      <c r="AE213" s="7">
        <f t="shared" si="548"/>
        <v>28</v>
      </c>
      <c r="AF213" s="7">
        <f t="shared" si="549"/>
        <v>7</v>
      </c>
      <c r="AG213" s="7">
        <f t="shared" si="494"/>
        <v>35</v>
      </c>
      <c r="AH213" s="79">
        <v>2</v>
      </c>
      <c r="AI213" s="7" t="str">
        <f t="shared" si="495"/>
        <v>0</v>
      </c>
      <c r="AJ213" s="7" t="str">
        <f t="shared" si="496"/>
        <v>0</v>
      </c>
      <c r="AK213" s="7">
        <f t="shared" si="497"/>
        <v>0</v>
      </c>
      <c r="AL213" s="7">
        <f t="shared" si="498"/>
        <v>28</v>
      </c>
      <c r="AM213" s="7">
        <f t="shared" si="499"/>
        <v>7</v>
      </c>
      <c r="AN213" s="7">
        <f t="shared" si="500"/>
        <v>35</v>
      </c>
    </row>
    <row r="214" spans="1:40" ht="24.95" customHeight="1" x14ac:dyDescent="0.45">
      <c r="A214" s="2"/>
      <c r="B214" s="6" t="s">
        <v>125</v>
      </c>
      <c r="C214" s="21">
        <v>10</v>
      </c>
      <c r="D214" s="21">
        <v>3</v>
      </c>
      <c r="E214" s="21">
        <v>5</v>
      </c>
      <c r="F214" s="21">
        <f t="shared" si="552"/>
        <v>8</v>
      </c>
      <c r="G214" s="21">
        <v>2</v>
      </c>
      <c r="H214" s="21">
        <v>3</v>
      </c>
      <c r="I214" s="21">
        <f t="shared" si="524"/>
        <v>5</v>
      </c>
      <c r="J214" s="21">
        <v>30</v>
      </c>
      <c r="K214" s="21">
        <v>16</v>
      </c>
      <c r="L214" s="21">
        <v>26</v>
      </c>
      <c r="M214" s="21">
        <f t="shared" si="525"/>
        <v>42</v>
      </c>
      <c r="N214" s="21">
        <v>5</v>
      </c>
      <c r="O214" s="21">
        <v>15</v>
      </c>
      <c r="P214" s="21">
        <f t="shared" ref="P214:P259" si="557">N214+O214</f>
        <v>20</v>
      </c>
      <c r="Q214" s="21">
        <v>0</v>
      </c>
      <c r="R214" s="21">
        <v>0</v>
      </c>
      <c r="S214" s="21">
        <v>0</v>
      </c>
      <c r="T214" s="21">
        <f t="shared" ref="T214:T259" si="558">R214+S214</f>
        <v>0</v>
      </c>
      <c r="U214" s="21">
        <v>0</v>
      </c>
      <c r="V214" s="21">
        <v>0</v>
      </c>
      <c r="W214" s="21">
        <f t="shared" ref="W214:W259" si="559">U214+V214</f>
        <v>0</v>
      </c>
      <c r="X214" s="21">
        <f>C214+J214+Q214</f>
        <v>40</v>
      </c>
      <c r="Y214" s="21">
        <f t="shared" si="553"/>
        <v>24</v>
      </c>
      <c r="Z214" s="21">
        <f t="shared" si="554"/>
        <v>31</v>
      </c>
      <c r="AA214" s="21">
        <f t="shared" si="555"/>
        <v>50</v>
      </c>
      <c r="AB214" s="21">
        <f t="shared" si="556"/>
        <v>7</v>
      </c>
      <c r="AC214" s="21">
        <f t="shared" si="556"/>
        <v>18</v>
      </c>
      <c r="AD214" s="21">
        <f t="shared" ref="AD214:AD259" si="560">AB214+AC214</f>
        <v>25</v>
      </c>
      <c r="AE214" s="7">
        <f t="shared" si="548"/>
        <v>7</v>
      </c>
      <c r="AF214" s="7">
        <f t="shared" si="549"/>
        <v>18</v>
      </c>
      <c r="AG214" s="7">
        <f t="shared" ref="AG214:AG259" si="561">AE214+AF214</f>
        <v>25</v>
      </c>
      <c r="AH214" s="79">
        <v>2</v>
      </c>
      <c r="AI214" s="7" t="str">
        <f t="shared" ref="AI214:AI259" si="562">IF(AH214=1,AE214,"0")</f>
        <v>0</v>
      </c>
      <c r="AJ214" s="7" t="str">
        <f t="shared" ref="AJ214:AJ259" si="563">IF(AH214=1,AF214,"0")</f>
        <v>0</v>
      </c>
      <c r="AK214" s="7">
        <f t="shared" ref="AK214:AK259" si="564">AI214+AJ214</f>
        <v>0</v>
      </c>
      <c r="AL214" s="7">
        <f t="shared" ref="AL214:AL259" si="565">IF(AH214=2,AE214,"0")</f>
        <v>7</v>
      </c>
      <c r="AM214" s="7">
        <f t="shared" ref="AM214:AM259" si="566">IF(AH214=2,AF214,"0")</f>
        <v>18</v>
      </c>
      <c r="AN214" s="7">
        <f t="shared" ref="AN214:AN259" si="567">AL214+AM214</f>
        <v>25</v>
      </c>
    </row>
    <row r="215" spans="1:40" ht="24.95" customHeight="1" x14ac:dyDescent="0.45">
      <c r="A215" s="45"/>
      <c r="B215" s="6" t="s">
        <v>39</v>
      </c>
      <c r="C215" s="21">
        <v>15</v>
      </c>
      <c r="D215" s="21">
        <v>7</v>
      </c>
      <c r="E215" s="21">
        <v>9</v>
      </c>
      <c r="F215" s="21">
        <f t="shared" si="552"/>
        <v>16</v>
      </c>
      <c r="G215" s="21">
        <v>3</v>
      </c>
      <c r="H215" s="21">
        <v>7</v>
      </c>
      <c r="I215" s="21">
        <f t="shared" si="524"/>
        <v>10</v>
      </c>
      <c r="J215" s="21">
        <v>25</v>
      </c>
      <c r="K215" s="21">
        <v>59</v>
      </c>
      <c r="L215" s="21">
        <v>42</v>
      </c>
      <c r="M215" s="21">
        <f t="shared" si="525"/>
        <v>101</v>
      </c>
      <c r="N215" s="21">
        <v>23</v>
      </c>
      <c r="O215" s="21">
        <v>14</v>
      </c>
      <c r="P215" s="21">
        <f t="shared" si="557"/>
        <v>37</v>
      </c>
      <c r="Q215" s="21">
        <v>0</v>
      </c>
      <c r="R215" s="21">
        <v>0</v>
      </c>
      <c r="S215" s="21">
        <v>0</v>
      </c>
      <c r="T215" s="21">
        <f t="shared" si="558"/>
        <v>0</v>
      </c>
      <c r="U215" s="21">
        <v>0</v>
      </c>
      <c r="V215" s="21">
        <v>0</v>
      </c>
      <c r="W215" s="21">
        <f t="shared" si="559"/>
        <v>0</v>
      </c>
      <c r="X215" s="21">
        <f>C215+J215+Q215</f>
        <v>40</v>
      </c>
      <c r="Y215" s="21">
        <f t="shared" si="553"/>
        <v>75</v>
      </c>
      <c r="Z215" s="21">
        <f t="shared" si="554"/>
        <v>51</v>
      </c>
      <c r="AA215" s="21">
        <f t="shared" si="555"/>
        <v>117</v>
      </c>
      <c r="AB215" s="21">
        <f t="shared" si="556"/>
        <v>26</v>
      </c>
      <c r="AC215" s="21">
        <f t="shared" si="556"/>
        <v>21</v>
      </c>
      <c r="AD215" s="21">
        <f t="shared" si="560"/>
        <v>47</v>
      </c>
      <c r="AE215" s="7">
        <f t="shared" si="548"/>
        <v>26</v>
      </c>
      <c r="AF215" s="7">
        <f t="shared" si="549"/>
        <v>21</v>
      </c>
      <c r="AG215" s="7">
        <f t="shared" si="561"/>
        <v>47</v>
      </c>
      <c r="AH215" s="79">
        <v>2</v>
      </c>
      <c r="AI215" s="7" t="str">
        <f t="shared" si="562"/>
        <v>0</v>
      </c>
      <c r="AJ215" s="7" t="str">
        <f t="shared" si="563"/>
        <v>0</v>
      </c>
      <c r="AK215" s="7">
        <f t="shared" si="564"/>
        <v>0</v>
      </c>
      <c r="AL215" s="7">
        <f t="shared" si="565"/>
        <v>26</v>
      </c>
      <c r="AM215" s="7">
        <f t="shared" si="566"/>
        <v>21</v>
      </c>
      <c r="AN215" s="7">
        <f t="shared" si="567"/>
        <v>47</v>
      </c>
    </row>
    <row r="216" spans="1:40" s="13" customFormat="1" ht="24.95" customHeight="1" x14ac:dyDescent="0.45">
      <c r="A216" s="55"/>
      <c r="B216" s="11" t="s">
        <v>63</v>
      </c>
      <c r="C216" s="24">
        <f>SUM(C213:C215)</f>
        <v>40</v>
      </c>
      <c r="D216" s="24">
        <f t="shared" ref="D216:Q216" si="568">SUM(D213:D215)</f>
        <v>12</v>
      </c>
      <c r="E216" s="24">
        <f t="shared" si="568"/>
        <v>19</v>
      </c>
      <c r="F216" s="24">
        <f t="shared" si="568"/>
        <v>31</v>
      </c>
      <c r="G216" s="24">
        <f t="shared" si="568"/>
        <v>5</v>
      </c>
      <c r="H216" s="24">
        <f t="shared" si="568"/>
        <v>10</v>
      </c>
      <c r="I216" s="24">
        <f t="shared" si="568"/>
        <v>15</v>
      </c>
      <c r="J216" s="24">
        <f t="shared" si="568"/>
        <v>80</v>
      </c>
      <c r="K216" s="24">
        <f t="shared" si="568"/>
        <v>113</v>
      </c>
      <c r="L216" s="24">
        <f t="shared" si="568"/>
        <v>84</v>
      </c>
      <c r="M216" s="24">
        <f t="shared" si="568"/>
        <v>197</v>
      </c>
      <c r="N216" s="24">
        <f t="shared" si="568"/>
        <v>56</v>
      </c>
      <c r="O216" s="24">
        <f t="shared" si="568"/>
        <v>36</v>
      </c>
      <c r="P216" s="24">
        <f t="shared" si="568"/>
        <v>92</v>
      </c>
      <c r="Q216" s="24">
        <f t="shared" si="568"/>
        <v>0</v>
      </c>
      <c r="R216" s="24">
        <f>SUM(R213:R215)</f>
        <v>0</v>
      </c>
      <c r="S216" s="24">
        <f t="shared" ref="S216:AN216" si="569">SUM(S213:S215)</f>
        <v>0</v>
      </c>
      <c r="T216" s="24">
        <f t="shared" si="569"/>
        <v>0</v>
      </c>
      <c r="U216" s="24">
        <f t="shared" si="569"/>
        <v>0</v>
      </c>
      <c r="V216" s="24">
        <f t="shared" si="569"/>
        <v>0</v>
      </c>
      <c r="W216" s="24">
        <f t="shared" si="569"/>
        <v>0</v>
      </c>
      <c r="X216" s="24">
        <f t="shared" si="569"/>
        <v>120</v>
      </c>
      <c r="Y216" s="24">
        <f t="shared" si="569"/>
        <v>144</v>
      </c>
      <c r="Z216" s="24">
        <f t="shared" si="569"/>
        <v>103</v>
      </c>
      <c r="AA216" s="24">
        <f t="shared" si="569"/>
        <v>228</v>
      </c>
      <c r="AB216" s="24">
        <f t="shared" si="569"/>
        <v>61</v>
      </c>
      <c r="AC216" s="24">
        <f t="shared" si="569"/>
        <v>46</v>
      </c>
      <c r="AD216" s="24">
        <f t="shared" si="569"/>
        <v>107</v>
      </c>
      <c r="AE216" s="24">
        <f t="shared" si="569"/>
        <v>61</v>
      </c>
      <c r="AF216" s="24">
        <f t="shared" si="569"/>
        <v>46</v>
      </c>
      <c r="AG216" s="24">
        <f t="shared" si="569"/>
        <v>107</v>
      </c>
      <c r="AH216" s="24">
        <f t="shared" si="569"/>
        <v>6</v>
      </c>
      <c r="AI216" s="24">
        <f t="shared" si="569"/>
        <v>0</v>
      </c>
      <c r="AJ216" s="24">
        <f t="shared" si="569"/>
        <v>0</v>
      </c>
      <c r="AK216" s="24">
        <f t="shared" si="569"/>
        <v>0</v>
      </c>
      <c r="AL216" s="24">
        <f t="shared" si="569"/>
        <v>61</v>
      </c>
      <c r="AM216" s="24">
        <f t="shared" si="569"/>
        <v>46</v>
      </c>
      <c r="AN216" s="25">
        <f t="shared" si="569"/>
        <v>107</v>
      </c>
    </row>
    <row r="217" spans="1:40" s="13" customFormat="1" ht="24.95" customHeight="1" x14ac:dyDescent="0.45">
      <c r="A217" s="55"/>
      <c r="B217" s="11" t="s">
        <v>65</v>
      </c>
      <c r="C217" s="24">
        <f>C211+C216</f>
        <v>180</v>
      </c>
      <c r="D217" s="24">
        <f t="shared" ref="D217:R217" si="570">D211+D216</f>
        <v>99</v>
      </c>
      <c r="E217" s="24">
        <f t="shared" si="570"/>
        <v>165</v>
      </c>
      <c r="F217" s="24">
        <f t="shared" si="570"/>
        <v>264</v>
      </c>
      <c r="G217" s="24">
        <f t="shared" si="570"/>
        <v>33</v>
      </c>
      <c r="H217" s="24">
        <f t="shared" si="570"/>
        <v>53</v>
      </c>
      <c r="I217" s="24">
        <f t="shared" si="570"/>
        <v>86</v>
      </c>
      <c r="J217" s="24">
        <f t="shared" si="570"/>
        <v>300</v>
      </c>
      <c r="K217" s="24">
        <f>K211+K216</f>
        <v>1322</v>
      </c>
      <c r="L217" s="24">
        <f t="shared" si="570"/>
        <v>1178</v>
      </c>
      <c r="M217" s="24">
        <f t="shared" si="570"/>
        <v>2500</v>
      </c>
      <c r="N217" s="24">
        <f t="shared" si="570"/>
        <v>208</v>
      </c>
      <c r="O217" s="24">
        <f t="shared" si="570"/>
        <v>115</v>
      </c>
      <c r="P217" s="24">
        <f t="shared" si="570"/>
        <v>323</v>
      </c>
      <c r="Q217" s="24">
        <f t="shared" si="570"/>
        <v>60</v>
      </c>
      <c r="R217" s="24">
        <f t="shared" si="570"/>
        <v>42</v>
      </c>
      <c r="S217" s="24">
        <f t="shared" ref="S217:AN217" si="571">S211+S216</f>
        <v>78</v>
      </c>
      <c r="T217" s="24">
        <f t="shared" si="571"/>
        <v>120</v>
      </c>
      <c r="U217" s="24">
        <f t="shared" si="571"/>
        <v>29</v>
      </c>
      <c r="V217" s="24">
        <f t="shared" si="571"/>
        <v>52</v>
      </c>
      <c r="W217" s="24">
        <f t="shared" si="571"/>
        <v>81</v>
      </c>
      <c r="X217" s="24">
        <f t="shared" si="571"/>
        <v>540</v>
      </c>
      <c r="Y217" s="24">
        <f t="shared" si="571"/>
        <v>1628</v>
      </c>
      <c r="Z217" s="24">
        <f t="shared" si="571"/>
        <v>1421</v>
      </c>
      <c r="AA217" s="24">
        <f t="shared" si="571"/>
        <v>2884</v>
      </c>
      <c r="AB217" s="24">
        <f t="shared" si="571"/>
        <v>270</v>
      </c>
      <c r="AC217" s="24">
        <f t="shared" si="571"/>
        <v>220</v>
      </c>
      <c r="AD217" s="24">
        <f t="shared" si="571"/>
        <v>490</v>
      </c>
      <c r="AE217" s="24">
        <f t="shared" si="571"/>
        <v>270</v>
      </c>
      <c r="AF217" s="24">
        <f t="shared" si="571"/>
        <v>220</v>
      </c>
      <c r="AG217" s="24">
        <f t="shared" si="571"/>
        <v>490</v>
      </c>
      <c r="AH217" s="24">
        <f t="shared" si="571"/>
        <v>6</v>
      </c>
      <c r="AI217" s="24">
        <f t="shared" si="571"/>
        <v>0</v>
      </c>
      <c r="AJ217" s="24">
        <f t="shared" si="571"/>
        <v>0</v>
      </c>
      <c r="AK217" s="24">
        <f t="shared" si="571"/>
        <v>0</v>
      </c>
      <c r="AL217" s="24">
        <f t="shared" si="571"/>
        <v>270</v>
      </c>
      <c r="AM217" s="24">
        <f t="shared" si="571"/>
        <v>220</v>
      </c>
      <c r="AN217" s="25">
        <f t="shared" si="571"/>
        <v>490</v>
      </c>
    </row>
    <row r="218" spans="1:40" ht="24.95" customHeight="1" x14ac:dyDescent="0.45">
      <c r="A218" s="50"/>
      <c r="B218" s="17" t="s">
        <v>84</v>
      </c>
      <c r="C218" s="26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9"/>
      <c r="AF218" s="9"/>
      <c r="AG218" s="9"/>
      <c r="AH218" s="83"/>
      <c r="AI218" s="9"/>
      <c r="AJ218" s="9"/>
      <c r="AK218" s="9"/>
      <c r="AL218" s="9"/>
      <c r="AM218" s="9"/>
      <c r="AN218" s="10"/>
    </row>
    <row r="219" spans="1:40" ht="24.95" customHeight="1" x14ac:dyDescent="0.45">
      <c r="A219" s="45"/>
      <c r="B219" s="3" t="s">
        <v>73</v>
      </c>
      <c r="C219" s="54"/>
      <c r="D219" s="31"/>
      <c r="E219" s="31"/>
      <c r="F219" s="32"/>
      <c r="G219" s="31"/>
      <c r="H219" s="31"/>
      <c r="I219" s="32"/>
      <c r="J219" s="31"/>
      <c r="K219" s="31"/>
      <c r="L219" s="31"/>
      <c r="M219" s="32"/>
      <c r="N219" s="31"/>
      <c r="O219" s="31"/>
      <c r="P219" s="32"/>
      <c r="Q219" s="31"/>
      <c r="R219" s="31"/>
      <c r="S219" s="31"/>
      <c r="T219" s="32"/>
      <c r="U219" s="31"/>
      <c r="V219" s="31"/>
      <c r="W219" s="32"/>
      <c r="X219" s="32"/>
      <c r="Y219" s="32"/>
      <c r="Z219" s="32"/>
      <c r="AA219" s="32"/>
      <c r="AB219" s="32"/>
      <c r="AC219" s="32"/>
      <c r="AD219" s="32"/>
      <c r="AE219" s="9"/>
      <c r="AF219" s="9"/>
      <c r="AG219" s="9"/>
      <c r="AH219" s="84"/>
      <c r="AI219" s="9"/>
      <c r="AJ219" s="9"/>
      <c r="AK219" s="9"/>
      <c r="AL219" s="9"/>
      <c r="AM219" s="9"/>
      <c r="AN219" s="10"/>
    </row>
    <row r="220" spans="1:40" ht="24.95" customHeight="1" x14ac:dyDescent="0.45">
      <c r="A220" s="50"/>
      <c r="B220" s="12" t="s">
        <v>103</v>
      </c>
      <c r="C220" s="21">
        <v>0</v>
      </c>
      <c r="D220" s="21">
        <v>0</v>
      </c>
      <c r="E220" s="21">
        <v>0</v>
      </c>
      <c r="F220" s="21">
        <f t="shared" ref="F220:F223" si="572">D220+E220</f>
        <v>0</v>
      </c>
      <c r="G220" s="21">
        <v>0</v>
      </c>
      <c r="H220" s="21">
        <v>0</v>
      </c>
      <c r="I220" s="21">
        <f t="shared" si="524"/>
        <v>0</v>
      </c>
      <c r="J220" s="21">
        <v>40</v>
      </c>
      <c r="K220" s="21">
        <v>3</v>
      </c>
      <c r="L220" s="21">
        <v>7</v>
      </c>
      <c r="M220" s="21">
        <f t="shared" si="525"/>
        <v>10</v>
      </c>
      <c r="N220" s="21">
        <v>17</v>
      </c>
      <c r="O220" s="21">
        <v>18</v>
      </c>
      <c r="P220" s="21">
        <f t="shared" si="557"/>
        <v>35</v>
      </c>
      <c r="Q220" s="21">
        <v>0</v>
      </c>
      <c r="R220" s="21">
        <v>0</v>
      </c>
      <c r="S220" s="21">
        <v>0</v>
      </c>
      <c r="T220" s="21">
        <f t="shared" si="558"/>
        <v>0</v>
      </c>
      <c r="U220" s="21">
        <v>0</v>
      </c>
      <c r="V220" s="21">
        <v>0</v>
      </c>
      <c r="W220" s="21">
        <f t="shared" si="559"/>
        <v>0</v>
      </c>
      <c r="X220" s="21">
        <f>C220+J220+Q220</f>
        <v>40</v>
      </c>
      <c r="Y220" s="21">
        <f t="shared" ref="Y220:Y223" si="573">F220+K220+R220</f>
        <v>3</v>
      </c>
      <c r="Z220" s="21">
        <f t="shared" ref="Z220:Z223" si="574">+L220+S220+E220</f>
        <v>7</v>
      </c>
      <c r="AA220" s="21">
        <f t="shared" ref="AA220:AA223" si="575">+M220+T220+F220</f>
        <v>10</v>
      </c>
      <c r="AB220" s="21">
        <f t="shared" ref="AB220:AC223" si="576">G220+N220+U220</f>
        <v>17</v>
      </c>
      <c r="AC220" s="21">
        <f t="shared" si="576"/>
        <v>18</v>
      </c>
      <c r="AD220" s="21">
        <f t="shared" si="560"/>
        <v>35</v>
      </c>
      <c r="AE220" s="7">
        <f t="shared" si="548"/>
        <v>17</v>
      </c>
      <c r="AF220" s="7">
        <f t="shared" si="549"/>
        <v>18</v>
      </c>
      <c r="AG220" s="7">
        <f t="shared" si="561"/>
        <v>35</v>
      </c>
      <c r="AH220" s="79">
        <v>2</v>
      </c>
      <c r="AI220" s="7" t="str">
        <f t="shared" si="562"/>
        <v>0</v>
      </c>
      <c r="AJ220" s="7" t="str">
        <f t="shared" si="563"/>
        <v>0</v>
      </c>
      <c r="AK220" s="7">
        <f t="shared" si="564"/>
        <v>0</v>
      </c>
      <c r="AL220" s="7">
        <f t="shared" si="565"/>
        <v>17</v>
      </c>
      <c r="AM220" s="7">
        <f t="shared" si="566"/>
        <v>18</v>
      </c>
      <c r="AN220" s="7">
        <f t="shared" si="567"/>
        <v>35</v>
      </c>
    </row>
    <row r="221" spans="1:40" ht="24.95" customHeight="1" x14ac:dyDescent="0.45">
      <c r="A221" s="50"/>
      <c r="B221" s="6" t="s">
        <v>77</v>
      </c>
      <c r="C221" s="21">
        <v>0</v>
      </c>
      <c r="D221" s="21">
        <v>0</v>
      </c>
      <c r="E221" s="21">
        <v>0</v>
      </c>
      <c r="F221" s="21">
        <f t="shared" si="572"/>
        <v>0</v>
      </c>
      <c r="G221" s="21">
        <v>0</v>
      </c>
      <c r="H221" s="21">
        <v>0</v>
      </c>
      <c r="I221" s="21">
        <f t="shared" si="524"/>
        <v>0</v>
      </c>
      <c r="J221" s="21">
        <v>40</v>
      </c>
      <c r="K221" s="21">
        <v>12</v>
      </c>
      <c r="L221" s="21">
        <v>12</v>
      </c>
      <c r="M221" s="21">
        <f t="shared" si="525"/>
        <v>24</v>
      </c>
      <c r="N221" s="21">
        <v>20</v>
      </c>
      <c r="O221" s="21">
        <v>14</v>
      </c>
      <c r="P221" s="21">
        <f t="shared" si="557"/>
        <v>34</v>
      </c>
      <c r="Q221" s="21">
        <v>0</v>
      </c>
      <c r="R221" s="21">
        <v>0</v>
      </c>
      <c r="S221" s="21">
        <v>0</v>
      </c>
      <c r="T221" s="21">
        <f t="shared" si="558"/>
        <v>0</v>
      </c>
      <c r="U221" s="21">
        <v>0</v>
      </c>
      <c r="V221" s="21">
        <v>0</v>
      </c>
      <c r="W221" s="21">
        <f t="shared" si="559"/>
        <v>0</v>
      </c>
      <c r="X221" s="21">
        <f>C221+J221+Q221</f>
        <v>40</v>
      </c>
      <c r="Y221" s="21">
        <f t="shared" si="573"/>
        <v>12</v>
      </c>
      <c r="Z221" s="21">
        <f t="shared" si="574"/>
        <v>12</v>
      </c>
      <c r="AA221" s="21">
        <f t="shared" si="575"/>
        <v>24</v>
      </c>
      <c r="AB221" s="21">
        <f t="shared" si="576"/>
        <v>20</v>
      </c>
      <c r="AC221" s="21">
        <f t="shared" si="576"/>
        <v>14</v>
      </c>
      <c r="AD221" s="21">
        <f t="shared" si="560"/>
        <v>34</v>
      </c>
      <c r="AE221" s="7">
        <f t="shared" si="548"/>
        <v>20</v>
      </c>
      <c r="AF221" s="7">
        <f t="shared" si="549"/>
        <v>14</v>
      </c>
      <c r="AG221" s="7">
        <f t="shared" si="561"/>
        <v>34</v>
      </c>
      <c r="AH221" s="79">
        <v>2</v>
      </c>
      <c r="AI221" s="7" t="str">
        <f t="shared" si="562"/>
        <v>0</v>
      </c>
      <c r="AJ221" s="7" t="str">
        <f t="shared" si="563"/>
        <v>0</v>
      </c>
      <c r="AK221" s="7">
        <f t="shared" si="564"/>
        <v>0</v>
      </c>
      <c r="AL221" s="7">
        <f t="shared" si="565"/>
        <v>20</v>
      </c>
      <c r="AM221" s="7">
        <f t="shared" si="566"/>
        <v>14</v>
      </c>
      <c r="AN221" s="7">
        <f t="shared" si="567"/>
        <v>34</v>
      </c>
    </row>
    <row r="222" spans="1:40" ht="24.95" customHeight="1" x14ac:dyDescent="0.45">
      <c r="A222" s="50"/>
      <c r="B222" s="6" t="s">
        <v>38</v>
      </c>
      <c r="C222" s="21">
        <v>0</v>
      </c>
      <c r="D222" s="21">
        <v>0</v>
      </c>
      <c r="E222" s="21">
        <v>0</v>
      </c>
      <c r="F222" s="21">
        <f t="shared" si="572"/>
        <v>0</v>
      </c>
      <c r="G222" s="21">
        <v>0</v>
      </c>
      <c r="H222" s="21">
        <v>0</v>
      </c>
      <c r="I222" s="21">
        <f t="shared" si="524"/>
        <v>0</v>
      </c>
      <c r="J222" s="21">
        <v>40</v>
      </c>
      <c r="K222" s="21">
        <v>14</v>
      </c>
      <c r="L222" s="21">
        <v>7</v>
      </c>
      <c r="M222" s="21">
        <f t="shared" si="525"/>
        <v>21</v>
      </c>
      <c r="N222" s="21">
        <v>24</v>
      </c>
      <c r="O222" s="21">
        <v>11</v>
      </c>
      <c r="P222" s="21">
        <f t="shared" si="557"/>
        <v>35</v>
      </c>
      <c r="Q222" s="21">
        <v>0</v>
      </c>
      <c r="R222" s="21">
        <v>0</v>
      </c>
      <c r="S222" s="21">
        <v>0</v>
      </c>
      <c r="T222" s="21">
        <f t="shared" si="558"/>
        <v>0</v>
      </c>
      <c r="U222" s="21">
        <v>0</v>
      </c>
      <c r="V222" s="21">
        <v>0</v>
      </c>
      <c r="W222" s="21">
        <f t="shared" si="559"/>
        <v>0</v>
      </c>
      <c r="X222" s="21">
        <f>C222+J222+Q222</f>
        <v>40</v>
      </c>
      <c r="Y222" s="21">
        <f t="shared" si="573"/>
        <v>14</v>
      </c>
      <c r="Z222" s="21">
        <f t="shared" si="574"/>
        <v>7</v>
      </c>
      <c r="AA222" s="21">
        <f t="shared" si="575"/>
        <v>21</v>
      </c>
      <c r="AB222" s="21">
        <f t="shared" si="576"/>
        <v>24</v>
      </c>
      <c r="AC222" s="21">
        <f t="shared" si="576"/>
        <v>11</v>
      </c>
      <c r="AD222" s="21">
        <f t="shared" si="560"/>
        <v>35</v>
      </c>
      <c r="AE222" s="7">
        <f t="shared" si="548"/>
        <v>24</v>
      </c>
      <c r="AF222" s="7">
        <f t="shared" si="549"/>
        <v>11</v>
      </c>
      <c r="AG222" s="7">
        <f t="shared" si="561"/>
        <v>35</v>
      </c>
      <c r="AH222" s="79">
        <v>2</v>
      </c>
      <c r="AI222" s="7" t="str">
        <f t="shared" si="562"/>
        <v>0</v>
      </c>
      <c r="AJ222" s="7" t="str">
        <f t="shared" si="563"/>
        <v>0</v>
      </c>
      <c r="AK222" s="7">
        <f t="shared" si="564"/>
        <v>0</v>
      </c>
      <c r="AL222" s="7">
        <f t="shared" si="565"/>
        <v>24</v>
      </c>
      <c r="AM222" s="7">
        <f t="shared" si="566"/>
        <v>11</v>
      </c>
      <c r="AN222" s="7">
        <f t="shared" si="567"/>
        <v>35</v>
      </c>
    </row>
    <row r="223" spans="1:40" ht="24.95" customHeight="1" x14ac:dyDescent="0.45">
      <c r="A223" s="50"/>
      <c r="B223" s="6" t="s">
        <v>39</v>
      </c>
      <c r="C223" s="21">
        <v>0</v>
      </c>
      <c r="D223" s="21">
        <v>0</v>
      </c>
      <c r="E223" s="21">
        <v>0</v>
      </c>
      <c r="F223" s="21">
        <f t="shared" si="572"/>
        <v>0</v>
      </c>
      <c r="G223" s="21">
        <v>0</v>
      </c>
      <c r="H223" s="21">
        <v>0</v>
      </c>
      <c r="I223" s="21">
        <f t="shared" si="524"/>
        <v>0</v>
      </c>
      <c r="J223" s="21">
        <v>40</v>
      </c>
      <c r="K223" s="21">
        <v>16</v>
      </c>
      <c r="L223" s="21">
        <v>5</v>
      </c>
      <c r="M223" s="21">
        <f t="shared" si="525"/>
        <v>21</v>
      </c>
      <c r="N223" s="21">
        <v>22</v>
      </c>
      <c r="O223" s="21">
        <v>11</v>
      </c>
      <c r="P223" s="21">
        <f t="shared" si="557"/>
        <v>33</v>
      </c>
      <c r="Q223" s="21">
        <v>0</v>
      </c>
      <c r="R223" s="21">
        <v>0</v>
      </c>
      <c r="S223" s="21">
        <v>0</v>
      </c>
      <c r="T223" s="21">
        <f t="shared" si="558"/>
        <v>0</v>
      </c>
      <c r="U223" s="21">
        <v>0</v>
      </c>
      <c r="V223" s="21">
        <v>0</v>
      </c>
      <c r="W223" s="21">
        <f t="shared" si="559"/>
        <v>0</v>
      </c>
      <c r="X223" s="21">
        <f>C223+J223+Q223</f>
        <v>40</v>
      </c>
      <c r="Y223" s="21">
        <f t="shared" si="573"/>
        <v>16</v>
      </c>
      <c r="Z223" s="21">
        <f t="shared" si="574"/>
        <v>5</v>
      </c>
      <c r="AA223" s="21">
        <f t="shared" si="575"/>
        <v>21</v>
      </c>
      <c r="AB223" s="21">
        <f t="shared" si="576"/>
        <v>22</v>
      </c>
      <c r="AC223" s="21">
        <f t="shared" si="576"/>
        <v>11</v>
      </c>
      <c r="AD223" s="21">
        <f t="shared" si="560"/>
        <v>33</v>
      </c>
      <c r="AE223" s="7">
        <f t="shared" si="548"/>
        <v>22</v>
      </c>
      <c r="AF223" s="7">
        <f t="shared" si="549"/>
        <v>11</v>
      </c>
      <c r="AG223" s="7">
        <f t="shared" si="561"/>
        <v>33</v>
      </c>
      <c r="AH223" s="79">
        <v>2</v>
      </c>
      <c r="AI223" s="7" t="str">
        <f t="shared" si="562"/>
        <v>0</v>
      </c>
      <c r="AJ223" s="7" t="str">
        <f t="shared" si="563"/>
        <v>0</v>
      </c>
      <c r="AK223" s="7">
        <f t="shared" si="564"/>
        <v>0</v>
      </c>
      <c r="AL223" s="7">
        <f t="shared" si="565"/>
        <v>22</v>
      </c>
      <c r="AM223" s="7">
        <f t="shared" si="566"/>
        <v>11</v>
      </c>
      <c r="AN223" s="7">
        <f t="shared" si="567"/>
        <v>33</v>
      </c>
    </row>
    <row r="224" spans="1:40" s="13" customFormat="1" ht="24.95" customHeight="1" x14ac:dyDescent="0.45">
      <c r="A224" s="2"/>
      <c r="B224" s="11" t="s">
        <v>63</v>
      </c>
      <c r="C224" s="24">
        <f t="shared" ref="C224:AG224" si="577">SUM(C220:C223)</f>
        <v>0</v>
      </c>
      <c r="D224" s="24">
        <f t="shared" si="577"/>
        <v>0</v>
      </c>
      <c r="E224" s="24">
        <f t="shared" si="577"/>
        <v>0</v>
      </c>
      <c r="F224" s="24">
        <f t="shared" si="577"/>
        <v>0</v>
      </c>
      <c r="G224" s="24">
        <f t="shared" si="577"/>
        <v>0</v>
      </c>
      <c r="H224" s="24">
        <f t="shared" si="577"/>
        <v>0</v>
      </c>
      <c r="I224" s="24">
        <f t="shared" si="577"/>
        <v>0</v>
      </c>
      <c r="J224" s="24">
        <f t="shared" si="577"/>
        <v>160</v>
      </c>
      <c r="K224" s="24">
        <f t="shared" si="577"/>
        <v>45</v>
      </c>
      <c r="L224" s="24">
        <f t="shared" si="577"/>
        <v>31</v>
      </c>
      <c r="M224" s="24">
        <f t="shared" si="577"/>
        <v>76</v>
      </c>
      <c r="N224" s="24">
        <f t="shared" si="577"/>
        <v>83</v>
      </c>
      <c r="O224" s="24">
        <f t="shared" si="577"/>
        <v>54</v>
      </c>
      <c r="P224" s="24">
        <f t="shared" si="577"/>
        <v>137</v>
      </c>
      <c r="Q224" s="24">
        <f t="shared" si="577"/>
        <v>0</v>
      </c>
      <c r="R224" s="24">
        <f t="shared" si="577"/>
        <v>0</v>
      </c>
      <c r="S224" s="24">
        <f t="shared" si="577"/>
        <v>0</v>
      </c>
      <c r="T224" s="24">
        <f t="shared" si="577"/>
        <v>0</v>
      </c>
      <c r="U224" s="24">
        <f t="shared" si="577"/>
        <v>0</v>
      </c>
      <c r="V224" s="24">
        <f t="shared" si="577"/>
        <v>0</v>
      </c>
      <c r="W224" s="24">
        <f t="shared" si="577"/>
        <v>0</v>
      </c>
      <c r="X224" s="24">
        <f t="shared" si="577"/>
        <v>160</v>
      </c>
      <c r="Y224" s="24">
        <f t="shared" si="577"/>
        <v>45</v>
      </c>
      <c r="Z224" s="24">
        <f t="shared" si="577"/>
        <v>31</v>
      </c>
      <c r="AA224" s="24">
        <f t="shared" si="577"/>
        <v>76</v>
      </c>
      <c r="AB224" s="24">
        <f t="shared" si="577"/>
        <v>83</v>
      </c>
      <c r="AC224" s="24">
        <f t="shared" si="577"/>
        <v>54</v>
      </c>
      <c r="AD224" s="24">
        <f t="shared" si="577"/>
        <v>137</v>
      </c>
      <c r="AE224" s="24">
        <f t="shared" si="577"/>
        <v>83</v>
      </c>
      <c r="AF224" s="24">
        <f t="shared" si="577"/>
        <v>54</v>
      </c>
      <c r="AG224" s="24">
        <f t="shared" si="577"/>
        <v>137</v>
      </c>
      <c r="AH224" s="85"/>
      <c r="AI224" s="24">
        <f t="shared" ref="AI224:AN224" si="578">SUM(AI220:AI223)</f>
        <v>0</v>
      </c>
      <c r="AJ224" s="24">
        <f t="shared" si="578"/>
        <v>0</v>
      </c>
      <c r="AK224" s="24">
        <f t="shared" si="578"/>
        <v>0</v>
      </c>
      <c r="AL224" s="24">
        <f t="shared" si="578"/>
        <v>83</v>
      </c>
      <c r="AM224" s="24">
        <f t="shared" si="578"/>
        <v>54</v>
      </c>
      <c r="AN224" s="25">
        <f t="shared" si="578"/>
        <v>137</v>
      </c>
    </row>
    <row r="225" spans="1:40" s="13" customFormat="1" ht="24.95" customHeight="1" x14ac:dyDescent="0.45">
      <c r="A225" s="2"/>
      <c r="B225" s="11" t="s">
        <v>85</v>
      </c>
      <c r="C225" s="24">
        <f>C224</f>
        <v>0</v>
      </c>
      <c r="D225" s="24">
        <f t="shared" ref="D225:AN225" si="579">D224</f>
        <v>0</v>
      </c>
      <c r="E225" s="24">
        <f t="shared" si="579"/>
        <v>0</v>
      </c>
      <c r="F225" s="24">
        <f t="shared" si="579"/>
        <v>0</v>
      </c>
      <c r="G225" s="24">
        <f t="shared" si="579"/>
        <v>0</v>
      </c>
      <c r="H225" s="24">
        <f t="shared" si="579"/>
        <v>0</v>
      </c>
      <c r="I225" s="24">
        <f t="shared" si="579"/>
        <v>0</v>
      </c>
      <c r="J225" s="24">
        <f t="shared" si="579"/>
        <v>160</v>
      </c>
      <c r="K225" s="24">
        <f t="shared" si="579"/>
        <v>45</v>
      </c>
      <c r="L225" s="24">
        <f t="shared" si="579"/>
        <v>31</v>
      </c>
      <c r="M225" s="24">
        <f t="shared" si="579"/>
        <v>76</v>
      </c>
      <c r="N225" s="24">
        <f t="shared" si="579"/>
        <v>83</v>
      </c>
      <c r="O225" s="24">
        <f t="shared" si="579"/>
        <v>54</v>
      </c>
      <c r="P225" s="24">
        <f t="shared" si="579"/>
        <v>137</v>
      </c>
      <c r="Q225" s="24">
        <f t="shared" si="579"/>
        <v>0</v>
      </c>
      <c r="R225" s="24">
        <f t="shared" si="579"/>
        <v>0</v>
      </c>
      <c r="S225" s="24">
        <f t="shared" si="579"/>
        <v>0</v>
      </c>
      <c r="T225" s="24">
        <f t="shared" si="579"/>
        <v>0</v>
      </c>
      <c r="U225" s="24">
        <f t="shared" si="579"/>
        <v>0</v>
      </c>
      <c r="V225" s="24">
        <f t="shared" si="579"/>
        <v>0</v>
      </c>
      <c r="W225" s="24">
        <f t="shared" si="579"/>
        <v>0</v>
      </c>
      <c r="X225" s="24">
        <f t="shared" si="579"/>
        <v>160</v>
      </c>
      <c r="Y225" s="24">
        <f t="shared" si="579"/>
        <v>45</v>
      </c>
      <c r="Z225" s="24">
        <f t="shared" si="579"/>
        <v>31</v>
      </c>
      <c r="AA225" s="24">
        <f t="shared" si="579"/>
        <v>76</v>
      </c>
      <c r="AB225" s="24">
        <f t="shared" si="579"/>
        <v>83</v>
      </c>
      <c r="AC225" s="24">
        <f t="shared" si="579"/>
        <v>54</v>
      </c>
      <c r="AD225" s="24">
        <f t="shared" si="579"/>
        <v>137</v>
      </c>
      <c r="AE225" s="24">
        <f t="shared" si="579"/>
        <v>83</v>
      </c>
      <c r="AF225" s="24">
        <f t="shared" si="579"/>
        <v>54</v>
      </c>
      <c r="AG225" s="24">
        <f t="shared" si="579"/>
        <v>137</v>
      </c>
      <c r="AH225" s="24">
        <f t="shared" si="579"/>
        <v>0</v>
      </c>
      <c r="AI225" s="24">
        <f t="shared" si="579"/>
        <v>0</v>
      </c>
      <c r="AJ225" s="24">
        <f t="shared" si="579"/>
        <v>0</v>
      </c>
      <c r="AK225" s="24">
        <f t="shared" si="579"/>
        <v>0</v>
      </c>
      <c r="AL225" s="24">
        <f t="shared" si="579"/>
        <v>83</v>
      </c>
      <c r="AM225" s="24">
        <f t="shared" si="579"/>
        <v>54</v>
      </c>
      <c r="AN225" s="25">
        <f t="shared" si="579"/>
        <v>137</v>
      </c>
    </row>
    <row r="226" spans="1:40" s="22" customFormat="1" ht="24.95" customHeight="1" x14ac:dyDescent="0.2">
      <c r="A226" s="72"/>
      <c r="B226" s="73" t="s">
        <v>46</v>
      </c>
      <c r="C226" s="68">
        <f t="shared" ref="C226:AG226" si="580">C217+C225</f>
        <v>180</v>
      </c>
      <c r="D226" s="68">
        <f t="shared" si="580"/>
        <v>99</v>
      </c>
      <c r="E226" s="68">
        <f t="shared" si="580"/>
        <v>165</v>
      </c>
      <c r="F226" s="68">
        <f t="shared" si="580"/>
        <v>264</v>
      </c>
      <c r="G226" s="68">
        <f t="shared" si="580"/>
        <v>33</v>
      </c>
      <c r="H226" s="68">
        <f t="shared" si="580"/>
        <v>53</v>
      </c>
      <c r="I226" s="68">
        <f t="shared" si="580"/>
        <v>86</v>
      </c>
      <c r="J226" s="68">
        <f t="shared" si="580"/>
        <v>460</v>
      </c>
      <c r="K226" s="68">
        <f t="shared" si="580"/>
        <v>1367</v>
      </c>
      <c r="L226" s="68">
        <f t="shared" si="580"/>
        <v>1209</v>
      </c>
      <c r="M226" s="68">
        <f t="shared" si="580"/>
        <v>2576</v>
      </c>
      <c r="N226" s="68">
        <f t="shared" si="580"/>
        <v>291</v>
      </c>
      <c r="O226" s="68">
        <f t="shared" si="580"/>
        <v>169</v>
      </c>
      <c r="P226" s="68">
        <f t="shared" si="580"/>
        <v>460</v>
      </c>
      <c r="Q226" s="68">
        <f t="shared" si="580"/>
        <v>60</v>
      </c>
      <c r="R226" s="68">
        <f t="shared" si="580"/>
        <v>42</v>
      </c>
      <c r="S226" s="68">
        <f t="shared" si="580"/>
        <v>78</v>
      </c>
      <c r="T226" s="68">
        <f t="shared" si="580"/>
        <v>120</v>
      </c>
      <c r="U226" s="68">
        <f t="shared" si="580"/>
        <v>29</v>
      </c>
      <c r="V226" s="68">
        <f t="shared" si="580"/>
        <v>52</v>
      </c>
      <c r="W226" s="68">
        <f t="shared" si="580"/>
        <v>81</v>
      </c>
      <c r="X226" s="68">
        <f t="shared" si="580"/>
        <v>700</v>
      </c>
      <c r="Y226" s="68">
        <f t="shared" si="580"/>
        <v>1673</v>
      </c>
      <c r="Z226" s="68">
        <f t="shared" si="580"/>
        <v>1452</v>
      </c>
      <c r="AA226" s="68">
        <f t="shared" si="580"/>
        <v>2960</v>
      </c>
      <c r="AB226" s="68">
        <f t="shared" si="580"/>
        <v>353</v>
      </c>
      <c r="AC226" s="68">
        <f t="shared" si="580"/>
        <v>274</v>
      </c>
      <c r="AD226" s="68">
        <f t="shared" si="580"/>
        <v>627</v>
      </c>
      <c r="AE226" s="68">
        <f t="shared" si="580"/>
        <v>353</v>
      </c>
      <c r="AF226" s="68">
        <f t="shared" si="580"/>
        <v>274</v>
      </c>
      <c r="AG226" s="68">
        <f t="shared" si="580"/>
        <v>627</v>
      </c>
      <c r="AH226" s="86"/>
      <c r="AI226" s="68">
        <f t="shared" ref="AI226:AN226" si="581">AI217+AI225</f>
        <v>0</v>
      </c>
      <c r="AJ226" s="68">
        <f t="shared" si="581"/>
        <v>0</v>
      </c>
      <c r="AK226" s="68">
        <f t="shared" si="581"/>
        <v>0</v>
      </c>
      <c r="AL226" s="66">
        <f t="shared" si="581"/>
        <v>353</v>
      </c>
      <c r="AM226" s="66">
        <f t="shared" si="581"/>
        <v>274</v>
      </c>
      <c r="AN226" s="66">
        <f t="shared" si="581"/>
        <v>627</v>
      </c>
    </row>
    <row r="227" spans="1:40" ht="24.95" customHeight="1" x14ac:dyDescent="0.45">
      <c r="A227" s="2" t="s">
        <v>57</v>
      </c>
      <c r="B227" s="6"/>
      <c r="C227" s="26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9"/>
      <c r="AF227" s="9"/>
      <c r="AG227" s="9"/>
      <c r="AH227" s="83"/>
      <c r="AI227" s="9"/>
      <c r="AJ227" s="9"/>
      <c r="AK227" s="9"/>
      <c r="AL227" s="9"/>
      <c r="AM227" s="9"/>
      <c r="AN227" s="10"/>
    </row>
    <row r="228" spans="1:40" ht="24.95" customHeight="1" x14ac:dyDescent="0.45">
      <c r="A228" s="2"/>
      <c r="B228" s="4" t="s">
        <v>64</v>
      </c>
      <c r="C228" s="26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9"/>
      <c r="AF228" s="9"/>
      <c r="AG228" s="9"/>
      <c r="AH228" s="83"/>
      <c r="AI228" s="9"/>
      <c r="AJ228" s="9"/>
      <c r="AK228" s="9"/>
      <c r="AL228" s="9"/>
      <c r="AM228" s="9"/>
      <c r="AN228" s="10"/>
    </row>
    <row r="229" spans="1:40" ht="24.95" customHeight="1" x14ac:dyDescent="0.45">
      <c r="A229" s="50"/>
      <c r="B229" s="3" t="s">
        <v>75</v>
      </c>
      <c r="C229" s="54"/>
      <c r="D229" s="31"/>
      <c r="E229" s="31"/>
      <c r="F229" s="32"/>
      <c r="G229" s="31"/>
      <c r="H229" s="31"/>
      <c r="I229" s="32"/>
      <c r="J229" s="31"/>
      <c r="K229" s="31"/>
      <c r="L229" s="31"/>
      <c r="M229" s="32"/>
      <c r="N229" s="31"/>
      <c r="O229" s="31"/>
      <c r="P229" s="32"/>
      <c r="Q229" s="31"/>
      <c r="R229" s="31"/>
      <c r="S229" s="31"/>
      <c r="T229" s="32"/>
      <c r="U229" s="31"/>
      <c r="V229" s="31"/>
      <c r="W229" s="32"/>
      <c r="X229" s="32"/>
      <c r="Y229" s="32"/>
      <c r="Z229" s="32"/>
      <c r="AA229" s="32"/>
      <c r="AB229" s="32"/>
      <c r="AC229" s="32"/>
      <c r="AD229" s="32"/>
      <c r="AE229" s="9"/>
      <c r="AF229" s="9"/>
      <c r="AG229" s="9"/>
      <c r="AH229" s="84"/>
      <c r="AI229" s="9"/>
      <c r="AJ229" s="9"/>
      <c r="AK229" s="9"/>
      <c r="AL229" s="9"/>
      <c r="AM229" s="9"/>
      <c r="AN229" s="10"/>
    </row>
    <row r="230" spans="1:40" ht="24.95" customHeight="1" x14ac:dyDescent="0.45">
      <c r="A230" s="50"/>
      <c r="B230" s="12" t="s">
        <v>41</v>
      </c>
      <c r="C230" s="21">
        <v>5</v>
      </c>
      <c r="D230" s="21">
        <v>11</v>
      </c>
      <c r="E230" s="21">
        <v>43</v>
      </c>
      <c r="F230" s="21">
        <f t="shared" ref="F230:F236" si="582">D230+E230</f>
        <v>54</v>
      </c>
      <c r="G230" s="21">
        <v>4</v>
      </c>
      <c r="H230" s="21">
        <v>4</v>
      </c>
      <c r="I230" s="21">
        <f t="shared" si="524"/>
        <v>8</v>
      </c>
      <c r="J230" s="21">
        <v>15</v>
      </c>
      <c r="K230" s="21">
        <v>21</v>
      </c>
      <c r="L230" s="21">
        <v>33</v>
      </c>
      <c r="M230" s="21">
        <f t="shared" si="525"/>
        <v>54</v>
      </c>
      <c r="N230" s="21">
        <v>8</v>
      </c>
      <c r="O230" s="21">
        <v>14</v>
      </c>
      <c r="P230" s="21">
        <f t="shared" si="557"/>
        <v>22</v>
      </c>
      <c r="Q230" s="21">
        <v>15</v>
      </c>
      <c r="R230" s="21">
        <v>3</v>
      </c>
      <c r="S230" s="21">
        <v>15</v>
      </c>
      <c r="T230" s="21">
        <f t="shared" si="558"/>
        <v>18</v>
      </c>
      <c r="U230" s="21">
        <v>0</v>
      </c>
      <c r="V230" s="21">
        <v>7</v>
      </c>
      <c r="W230" s="21">
        <f t="shared" si="559"/>
        <v>7</v>
      </c>
      <c r="X230" s="21">
        <f t="shared" ref="X230:X236" si="583">C230+J230+Q230</f>
        <v>35</v>
      </c>
      <c r="Y230" s="21">
        <f t="shared" ref="Y230:Y236" si="584">F230+K230+R230</f>
        <v>78</v>
      </c>
      <c r="Z230" s="21">
        <f t="shared" ref="Z230:Z236" si="585">+L230+S230+E230</f>
        <v>91</v>
      </c>
      <c r="AA230" s="21">
        <f t="shared" ref="AA230:AA236" si="586">+M230+T230+F230</f>
        <v>126</v>
      </c>
      <c r="AB230" s="21">
        <f t="shared" ref="AB230:AC236" si="587">G230+N230+U230</f>
        <v>12</v>
      </c>
      <c r="AC230" s="21">
        <f t="shared" si="587"/>
        <v>25</v>
      </c>
      <c r="AD230" s="21">
        <f t="shared" si="560"/>
        <v>37</v>
      </c>
      <c r="AE230" s="7">
        <f t="shared" si="548"/>
        <v>12</v>
      </c>
      <c r="AF230" s="7">
        <f t="shared" si="549"/>
        <v>25</v>
      </c>
      <c r="AG230" s="7">
        <f t="shared" si="561"/>
        <v>37</v>
      </c>
      <c r="AH230" s="79">
        <v>2</v>
      </c>
      <c r="AI230" s="7" t="str">
        <f t="shared" si="562"/>
        <v>0</v>
      </c>
      <c r="AJ230" s="7" t="str">
        <f t="shared" si="563"/>
        <v>0</v>
      </c>
      <c r="AK230" s="7">
        <f t="shared" si="564"/>
        <v>0</v>
      </c>
      <c r="AL230" s="7">
        <f t="shared" si="565"/>
        <v>12</v>
      </c>
      <c r="AM230" s="7">
        <f t="shared" si="566"/>
        <v>25</v>
      </c>
      <c r="AN230" s="7">
        <f t="shared" si="567"/>
        <v>37</v>
      </c>
    </row>
    <row r="231" spans="1:40" ht="24.95" customHeight="1" x14ac:dyDescent="0.45">
      <c r="A231" s="50"/>
      <c r="B231" s="12" t="s">
        <v>40</v>
      </c>
      <c r="C231" s="21">
        <v>10</v>
      </c>
      <c r="D231" s="21">
        <v>9</v>
      </c>
      <c r="E231" s="21">
        <v>42</v>
      </c>
      <c r="F231" s="21">
        <f t="shared" si="582"/>
        <v>51</v>
      </c>
      <c r="G231" s="21">
        <v>3</v>
      </c>
      <c r="H231" s="21">
        <v>9</v>
      </c>
      <c r="I231" s="21">
        <f t="shared" si="524"/>
        <v>12</v>
      </c>
      <c r="J231" s="21">
        <v>30</v>
      </c>
      <c r="K231" s="21">
        <v>23</v>
      </c>
      <c r="L231" s="21">
        <v>75</v>
      </c>
      <c r="M231" s="21">
        <f t="shared" si="525"/>
        <v>98</v>
      </c>
      <c r="N231" s="21">
        <v>6</v>
      </c>
      <c r="O231" s="21">
        <v>12</v>
      </c>
      <c r="P231" s="21">
        <f t="shared" si="557"/>
        <v>18</v>
      </c>
      <c r="Q231" s="21">
        <v>20</v>
      </c>
      <c r="R231" s="21">
        <v>1</v>
      </c>
      <c r="S231" s="21">
        <v>22</v>
      </c>
      <c r="T231" s="21">
        <f t="shared" si="558"/>
        <v>23</v>
      </c>
      <c r="U231" s="21">
        <v>1</v>
      </c>
      <c r="V231" s="21">
        <v>13</v>
      </c>
      <c r="W231" s="21">
        <f t="shared" si="559"/>
        <v>14</v>
      </c>
      <c r="X231" s="21">
        <f t="shared" si="583"/>
        <v>60</v>
      </c>
      <c r="Y231" s="21">
        <f t="shared" si="584"/>
        <v>75</v>
      </c>
      <c r="Z231" s="21">
        <f t="shared" si="585"/>
        <v>139</v>
      </c>
      <c r="AA231" s="21">
        <f t="shared" si="586"/>
        <v>172</v>
      </c>
      <c r="AB231" s="21">
        <f t="shared" si="587"/>
        <v>10</v>
      </c>
      <c r="AC231" s="21">
        <f t="shared" si="587"/>
        <v>34</v>
      </c>
      <c r="AD231" s="21">
        <f t="shared" si="560"/>
        <v>44</v>
      </c>
      <c r="AE231" s="7">
        <f t="shared" si="548"/>
        <v>10</v>
      </c>
      <c r="AF231" s="7">
        <f t="shared" si="549"/>
        <v>34</v>
      </c>
      <c r="AG231" s="7">
        <f t="shared" si="561"/>
        <v>44</v>
      </c>
      <c r="AH231" s="79">
        <v>2</v>
      </c>
      <c r="AI231" s="7" t="str">
        <f t="shared" si="562"/>
        <v>0</v>
      </c>
      <c r="AJ231" s="7" t="str">
        <f t="shared" si="563"/>
        <v>0</v>
      </c>
      <c r="AK231" s="7">
        <f t="shared" si="564"/>
        <v>0</v>
      </c>
      <c r="AL231" s="7">
        <f t="shared" si="565"/>
        <v>10</v>
      </c>
      <c r="AM231" s="7">
        <f t="shared" si="566"/>
        <v>34</v>
      </c>
      <c r="AN231" s="7">
        <f t="shared" si="567"/>
        <v>44</v>
      </c>
    </row>
    <row r="232" spans="1:40" ht="24.95" customHeight="1" x14ac:dyDescent="0.45">
      <c r="A232" s="50"/>
      <c r="B232" s="12" t="s">
        <v>138</v>
      </c>
      <c r="C232" s="21">
        <v>10</v>
      </c>
      <c r="D232" s="21">
        <v>7</v>
      </c>
      <c r="E232" s="21">
        <v>76</v>
      </c>
      <c r="F232" s="21">
        <f t="shared" si="582"/>
        <v>83</v>
      </c>
      <c r="G232" s="21">
        <v>0</v>
      </c>
      <c r="H232" s="21">
        <v>6</v>
      </c>
      <c r="I232" s="21">
        <f t="shared" si="524"/>
        <v>6</v>
      </c>
      <c r="J232" s="21">
        <v>20</v>
      </c>
      <c r="K232" s="21">
        <v>11</v>
      </c>
      <c r="L232" s="21">
        <v>112</v>
      </c>
      <c r="M232" s="21">
        <f t="shared" si="525"/>
        <v>123</v>
      </c>
      <c r="N232" s="21">
        <v>1</v>
      </c>
      <c r="O232" s="21">
        <v>27</v>
      </c>
      <c r="P232" s="21">
        <f t="shared" si="557"/>
        <v>28</v>
      </c>
      <c r="Q232" s="21">
        <v>20</v>
      </c>
      <c r="R232" s="21">
        <v>3</v>
      </c>
      <c r="S232" s="21">
        <v>30</v>
      </c>
      <c r="T232" s="21">
        <f t="shared" si="558"/>
        <v>33</v>
      </c>
      <c r="U232" s="21">
        <v>0</v>
      </c>
      <c r="V232" s="21">
        <v>16</v>
      </c>
      <c r="W232" s="21">
        <f t="shared" si="559"/>
        <v>16</v>
      </c>
      <c r="X232" s="21">
        <f t="shared" si="583"/>
        <v>50</v>
      </c>
      <c r="Y232" s="21">
        <f t="shared" si="584"/>
        <v>97</v>
      </c>
      <c r="Z232" s="21">
        <f t="shared" si="585"/>
        <v>218</v>
      </c>
      <c r="AA232" s="21">
        <f t="shared" si="586"/>
        <v>239</v>
      </c>
      <c r="AB232" s="21">
        <f t="shared" si="587"/>
        <v>1</v>
      </c>
      <c r="AC232" s="21">
        <f t="shared" si="587"/>
        <v>49</v>
      </c>
      <c r="AD232" s="21">
        <f t="shared" si="560"/>
        <v>50</v>
      </c>
      <c r="AE232" s="7">
        <f t="shared" si="548"/>
        <v>1</v>
      </c>
      <c r="AF232" s="7">
        <f t="shared" si="549"/>
        <v>49</v>
      </c>
      <c r="AG232" s="7">
        <f t="shared" si="561"/>
        <v>50</v>
      </c>
      <c r="AH232" s="79">
        <v>2</v>
      </c>
      <c r="AI232" s="7" t="str">
        <f t="shared" si="562"/>
        <v>0</v>
      </c>
      <c r="AJ232" s="7" t="str">
        <f t="shared" si="563"/>
        <v>0</v>
      </c>
      <c r="AK232" s="7">
        <f t="shared" si="564"/>
        <v>0</v>
      </c>
      <c r="AL232" s="7">
        <f t="shared" si="565"/>
        <v>1</v>
      </c>
      <c r="AM232" s="7">
        <f t="shared" si="566"/>
        <v>49</v>
      </c>
      <c r="AN232" s="7">
        <f t="shared" si="567"/>
        <v>50</v>
      </c>
    </row>
    <row r="233" spans="1:40" s="13" customFormat="1" ht="24.95" customHeight="1" x14ac:dyDescent="0.45">
      <c r="A233" s="2"/>
      <c r="B233" s="12" t="s">
        <v>78</v>
      </c>
      <c r="C233" s="21">
        <v>10</v>
      </c>
      <c r="D233" s="21">
        <v>14</v>
      </c>
      <c r="E233" s="21">
        <v>14</v>
      </c>
      <c r="F233" s="21">
        <f t="shared" si="582"/>
        <v>28</v>
      </c>
      <c r="G233" s="21">
        <v>7</v>
      </c>
      <c r="H233" s="21">
        <v>10</v>
      </c>
      <c r="I233" s="21">
        <f t="shared" si="524"/>
        <v>17</v>
      </c>
      <c r="J233" s="21">
        <v>25</v>
      </c>
      <c r="K233" s="21">
        <v>120</v>
      </c>
      <c r="L233" s="21">
        <v>35</v>
      </c>
      <c r="M233" s="21">
        <f t="shared" si="525"/>
        <v>155</v>
      </c>
      <c r="N233" s="21">
        <v>24</v>
      </c>
      <c r="O233" s="21">
        <v>5</v>
      </c>
      <c r="P233" s="21">
        <f t="shared" si="557"/>
        <v>29</v>
      </c>
      <c r="Q233" s="21">
        <v>30</v>
      </c>
      <c r="R233" s="21">
        <v>28</v>
      </c>
      <c r="S233" s="21">
        <v>7</v>
      </c>
      <c r="T233" s="21">
        <f t="shared" si="558"/>
        <v>35</v>
      </c>
      <c r="U233" s="21">
        <v>21</v>
      </c>
      <c r="V233" s="21">
        <v>4</v>
      </c>
      <c r="W233" s="21">
        <f t="shared" si="559"/>
        <v>25</v>
      </c>
      <c r="X233" s="21">
        <f t="shared" si="583"/>
        <v>65</v>
      </c>
      <c r="Y233" s="21">
        <f t="shared" si="584"/>
        <v>176</v>
      </c>
      <c r="Z233" s="21">
        <f t="shared" si="585"/>
        <v>56</v>
      </c>
      <c r="AA233" s="21">
        <f t="shared" si="586"/>
        <v>218</v>
      </c>
      <c r="AB233" s="21">
        <f t="shared" si="587"/>
        <v>52</v>
      </c>
      <c r="AC233" s="21">
        <f t="shared" si="587"/>
        <v>19</v>
      </c>
      <c r="AD233" s="21">
        <f t="shared" si="560"/>
        <v>71</v>
      </c>
      <c r="AE233" s="7">
        <f t="shared" si="548"/>
        <v>52</v>
      </c>
      <c r="AF233" s="7">
        <f t="shared" si="549"/>
        <v>19</v>
      </c>
      <c r="AG233" s="7">
        <f t="shared" si="561"/>
        <v>71</v>
      </c>
      <c r="AH233" s="79">
        <v>2</v>
      </c>
      <c r="AI233" s="7" t="str">
        <f t="shared" si="562"/>
        <v>0</v>
      </c>
      <c r="AJ233" s="7" t="str">
        <f t="shared" si="563"/>
        <v>0</v>
      </c>
      <c r="AK233" s="7">
        <f t="shared" si="564"/>
        <v>0</v>
      </c>
      <c r="AL233" s="7">
        <f t="shared" si="565"/>
        <v>52</v>
      </c>
      <c r="AM233" s="7">
        <f t="shared" si="566"/>
        <v>19</v>
      </c>
      <c r="AN233" s="7">
        <f t="shared" si="567"/>
        <v>71</v>
      </c>
    </row>
    <row r="234" spans="1:40" ht="24.95" customHeight="1" x14ac:dyDescent="0.45">
      <c r="A234" s="50"/>
      <c r="B234" s="12" t="s">
        <v>42</v>
      </c>
      <c r="C234" s="21">
        <v>5</v>
      </c>
      <c r="D234" s="21">
        <v>1</v>
      </c>
      <c r="E234" s="21">
        <v>7</v>
      </c>
      <c r="F234" s="21">
        <f t="shared" si="582"/>
        <v>8</v>
      </c>
      <c r="G234" s="21">
        <v>0</v>
      </c>
      <c r="H234" s="21">
        <v>2</v>
      </c>
      <c r="I234" s="21">
        <f t="shared" si="524"/>
        <v>2</v>
      </c>
      <c r="J234" s="21">
        <v>10</v>
      </c>
      <c r="K234" s="21">
        <v>11</v>
      </c>
      <c r="L234" s="21">
        <v>6</v>
      </c>
      <c r="M234" s="21">
        <f t="shared" si="525"/>
        <v>17</v>
      </c>
      <c r="N234" s="21">
        <v>6</v>
      </c>
      <c r="O234" s="21">
        <v>8</v>
      </c>
      <c r="P234" s="21">
        <f t="shared" si="557"/>
        <v>14</v>
      </c>
      <c r="Q234" s="21">
        <v>30</v>
      </c>
      <c r="R234" s="21">
        <v>12</v>
      </c>
      <c r="S234" s="21">
        <v>12</v>
      </c>
      <c r="T234" s="21">
        <f t="shared" si="558"/>
        <v>24</v>
      </c>
      <c r="U234" s="21">
        <v>6</v>
      </c>
      <c r="V234" s="21">
        <v>3</v>
      </c>
      <c r="W234" s="21">
        <f t="shared" si="559"/>
        <v>9</v>
      </c>
      <c r="X234" s="21">
        <f t="shared" si="583"/>
        <v>45</v>
      </c>
      <c r="Y234" s="21">
        <f t="shared" si="584"/>
        <v>31</v>
      </c>
      <c r="Z234" s="21">
        <f t="shared" si="585"/>
        <v>25</v>
      </c>
      <c r="AA234" s="21">
        <f t="shared" si="586"/>
        <v>49</v>
      </c>
      <c r="AB234" s="21">
        <f t="shared" si="587"/>
        <v>12</v>
      </c>
      <c r="AC234" s="21">
        <f t="shared" si="587"/>
        <v>13</v>
      </c>
      <c r="AD234" s="21">
        <f t="shared" si="560"/>
        <v>25</v>
      </c>
      <c r="AE234" s="7">
        <f t="shared" si="548"/>
        <v>12</v>
      </c>
      <c r="AF234" s="7">
        <f t="shared" si="549"/>
        <v>13</v>
      </c>
      <c r="AG234" s="7">
        <f t="shared" si="561"/>
        <v>25</v>
      </c>
      <c r="AH234" s="79">
        <v>2</v>
      </c>
      <c r="AI234" s="7" t="str">
        <f t="shared" si="562"/>
        <v>0</v>
      </c>
      <c r="AJ234" s="7" t="str">
        <f t="shared" si="563"/>
        <v>0</v>
      </c>
      <c r="AK234" s="7">
        <f t="shared" si="564"/>
        <v>0</v>
      </c>
      <c r="AL234" s="7">
        <f t="shared" si="565"/>
        <v>12</v>
      </c>
      <c r="AM234" s="7">
        <f t="shared" si="566"/>
        <v>13</v>
      </c>
      <c r="AN234" s="7">
        <f t="shared" si="567"/>
        <v>25</v>
      </c>
    </row>
    <row r="235" spans="1:40" ht="24.95" customHeight="1" x14ac:dyDescent="0.45">
      <c r="A235" s="50"/>
      <c r="B235" s="12" t="s">
        <v>58</v>
      </c>
      <c r="C235" s="21">
        <v>10</v>
      </c>
      <c r="D235" s="21">
        <v>32</v>
      </c>
      <c r="E235" s="21">
        <v>13</v>
      </c>
      <c r="F235" s="21">
        <f t="shared" si="582"/>
        <v>45</v>
      </c>
      <c r="G235" s="21">
        <v>14</v>
      </c>
      <c r="H235" s="21">
        <v>2</v>
      </c>
      <c r="I235" s="21">
        <f t="shared" si="524"/>
        <v>16</v>
      </c>
      <c r="J235" s="21">
        <v>30</v>
      </c>
      <c r="K235" s="21">
        <v>159</v>
      </c>
      <c r="L235" s="21">
        <v>50</v>
      </c>
      <c r="M235" s="21">
        <f t="shared" si="525"/>
        <v>209</v>
      </c>
      <c r="N235" s="21">
        <v>21</v>
      </c>
      <c r="O235" s="21">
        <v>9</v>
      </c>
      <c r="P235" s="21">
        <f t="shared" si="557"/>
        <v>30</v>
      </c>
      <c r="Q235" s="21">
        <v>30</v>
      </c>
      <c r="R235" s="21">
        <v>31</v>
      </c>
      <c r="S235" s="21">
        <v>9</v>
      </c>
      <c r="T235" s="21">
        <f t="shared" si="558"/>
        <v>40</v>
      </c>
      <c r="U235" s="21">
        <v>25</v>
      </c>
      <c r="V235" s="21">
        <v>5</v>
      </c>
      <c r="W235" s="21">
        <f t="shared" si="559"/>
        <v>30</v>
      </c>
      <c r="X235" s="21">
        <f t="shared" si="583"/>
        <v>70</v>
      </c>
      <c r="Y235" s="21">
        <f t="shared" si="584"/>
        <v>235</v>
      </c>
      <c r="Z235" s="21">
        <f t="shared" si="585"/>
        <v>72</v>
      </c>
      <c r="AA235" s="21">
        <f t="shared" si="586"/>
        <v>294</v>
      </c>
      <c r="AB235" s="21">
        <f t="shared" si="587"/>
        <v>60</v>
      </c>
      <c r="AC235" s="21">
        <f t="shared" si="587"/>
        <v>16</v>
      </c>
      <c r="AD235" s="21">
        <f t="shared" si="560"/>
        <v>76</v>
      </c>
      <c r="AE235" s="7">
        <f t="shared" si="548"/>
        <v>60</v>
      </c>
      <c r="AF235" s="7">
        <f t="shared" si="549"/>
        <v>16</v>
      </c>
      <c r="AG235" s="7">
        <f t="shared" si="561"/>
        <v>76</v>
      </c>
      <c r="AH235" s="79">
        <v>2</v>
      </c>
      <c r="AI235" s="7" t="str">
        <f t="shared" si="562"/>
        <v>0</v>
      </c>
      <c r="AJ235" s="7" t="str">
        <f t="shared" si="563"/>
        <v>0</v>
      </c>
      <c r="AK235" s="7">
        <f t="shared" si="564"/>
        <v>0</v>
      </c>
      <c r="AL235" s="7">
        <f t="shared" si="565"/>
        <v>60</v>
      </c>
      <c r="AM235" s="7">
        <f t="shared" si="566"/>
        <v>16</v>
      </c>
      <c r="AN235" s="7">
        <f t="shared" si="567"/>
        <v>76</v>
      </c>
    </row>
    <row r="236" spans="1:40" ht="24.95" customHeight="1" x14ac:dyDescent="0.45">
      <c r="A236" s="50"/>
      <c r="B236" s="12" t="s">
        <v>143</v>
      </c>
      <c r="C236" s="21">
        <v>5</v>
      </c>
      <c r="D236" s="21">
        <v>3</v>
      </c>
      <c r="E236" s="21">
        <v>10</v>
      </c>
      <c r="F236" s="21">
        <f t="shared" si="582"/>
        <v>13</v>
      </c>
      <c r="G236" s="21">
        <v>1</v>
      </c>
      <c r="H236" s="21">
        <v>3</v>
      </c>
      <c r="I236" s="21">
        <f t="shared" si="524"/>
        <v>4</v>
      </c>
      <c r="J236" s="21">
        <v>5</v>
      </c>
      <c r="K236" s="21">
        <v>5</v>
      </c>
      <c r="L236" s="21">
        <v>8</v>
      </c>
      <c r="M236" s="21">
        <f t="shared" si="525"/>
        <v>13</v>
      </c>
      <c r="N236" s="21">
        <v>6</v>
      </c>
      <c r="O236" s="21">
        <v>16</v>
      </c>
      <c r="P236" s="21">
        <f t="shared" si="557"/>
        <v>22</v>
      </c>
      <c r="Q236" s="21">
        <v>60</v>
      </c>
      <c r="R236" s="21">
        <v>8</v>
      </c>
      <c r="S236" s="21">
        <v>19</v>
      </c>
      <c r="T236" s="21">
        <f t="shared" si="558"/>
        <v>27</v>
      </c>
      <c r="U236" s="21">
        <v>4</v>
      </c>
      <c r="V236" s="21">
        <v>10</v>
      </c>
      <c r="W236" s="21">
        <f t="shared" si="559"/>
        <v>14</v>
      </c>
      <c r="X236" s="21">
        <f t="shared" si="583"/>
        <v>70</v>
      </c>
      <c r="Y236" s="21">
        <f t="shared" si="584"/>
        <v>26</v>
      </c>
      <c r="Z236" s="21">
        <f t="shared" si="585"/>
        <v>37</v>
      </c>
      <c r="AA236" s="21">
        <f t="shared" si="586"/>
        <v>53</v>
      </c>
      <c r="AB236" s="21">
        <f t="shared" si="587"/>
        <v>11</v>
      </c>
      <c r="AC236" s="21">
        <f t="shared" si="587"/>
        <v>29</v>
      </c>
      <c r="AD236" s="21">
        <f t="shared" si="560"/>
        <v>40</v>
      </c>
      <c r="AE236" s="7">
        <f t="shared" si="548"/>
        <v>11</v>
      </c>
      <c r="AF236" s="7">
        <f t="shared" si="549"/>
        <v>29</v>
      </c>
      <c r="AG236" s="7">
        <f t="shared" si="561"/>
        <v>40</v>
      </c>
      <c r="AH236" s="79">
        <v>2</v>
      </c>
      <c r="AI236" s="7" t="str">
        <f t="shared" si="562"/>
        <v>0</v>
      </c>
      <c r="AJ236" s="7" t="str">
        <f t="shared" si="563"/>
        <v>0</v>
      </c>
      <c r="AK236" s="7">
        <f t="shared" si="564"/>
        <v>0</v>
      </c>
      <c r="AL236" s="7">
        <f t="shared" si="565"/>
        <v>11</v>
      </c>
      <c r="AM236" s="7">
        <f t="shared" si="566"/>
        <v>29</v>
      </c>
      <c r="AN236" s="7">
        <f t="shared" si="567"/>
        <v>40</v>
      </c>
    </row>
    <row r="237" spans="1:40" s="13" customFormat="1" ht="24.95" customHeight="1" x14ac:dyDescent="0.45">
      <c r="A237" s="2"/>
      <c r="B237" s="11" t="s">
        <v>63</v>
      </c>
      <c r="C237" s="25">
        <f>SUM(C230:C236)</f>
        <v>55</v>
      </c>
      <c r="D237" s="25">
        <f t="shared" ref="D237:F237" si="588">SUM(D230:D236)</f>
        <v>77</v>
      </c>
      <c r="E237" s="25">
        <f t="shared" si="588"/>
        <v>205</v>
      </c>
      <c r="F237" s="25">
        <f t="shared" si="588"/>
        <v>282</v>
      </c>
      <c r="G237" s="25">
        <f t="shared" ref="G237:AN237" si="589">SUM(G230:G236)</f>
        <v>29</v>
      </c>
      <c r="H237" s="25">
        <f t="shared" si="589"/>
        <v>36</v>
      </c>
      <c r="I237" s="25">
        <f t="shared" si="589"/>
        <v>65</v>
      </c>
      <c r="J237" s="25">
        <f t="shared" si="589"/>
        <v>135</v>
      </c>
      <c r="K237" s="25">
        <f t="shared" si="589"/>
        <v>350</v>
      </c>
      <c r="L237" s="25">
        <f t="shared" si="589"/>
        <v>319</v>
      </c>
      <c r="M237" s="25">
        <f t="shared" si="589"/>
        <v>669</v>
      </c>
      <c r="N237" s="25">
        <f t="shared" si="589"/>
        <v>72</v>
      </c>
      <c r="O237" s="25">
        <f t="shared" si="589"/>
        <v>91</v>
      </c>
      <c r="P237" s="25">
        <f t="shared" si="589"/>
        <v>163</v>
      </c>
      <c r="Q237" s="25">
        <f t="shared" si="589"/>
        <v>205</v>
      </c>
      <c r="R237" s="25">
        <f t="shared" si="589"/>
        <v>86</v>
      </c>
      <c r="S237" s="25">
        <f t="shared" si="589"/>
        <v>114</v>
      </c>
      <c r="T237" s="25">
        <f t="shared" si="589"/>
        <v>200</v>
      </c>
      <c r="U237" s="25">
        <f t="shared" si="589"/>
        <v>57</v>
      </c>
      <c r="V237" s="25">
        <f t="shared" si="589"/>
        <v>58</v>
      </c>
      <c r="W237" s="25">
        <f t="shared" si="589"/>
        <v>115</v>
      </c>
      <c r="X237" s="25">
        <f t="shared" si="589"/>
        <v>395</v>
      </c>
      <c r="Y237" s="25">
        <f t="shared" ref="Y237:AC237" si="590">SUM(Y230:Y236)</f>
        <v>718</v>
      </c>
      <c r="Z237" s="25">
        <f t="shared" si="590"/>
        <v>638</v>
      </c>
      <c r="AA237" s="25">
        <f t="shared" si="590"/>
        <v>1151</v>
      </c>
      <c r="AB237" s="25">
        <f t="shared" si="590"/>
        <v>158</v>
      </c>
      <c r="AC237" s="25">
        <f t="shared" si="590"/>
        <v>185</v>
      </c>
      <c r="AD237" s="25">
        <f t="shared" si="589"/>
        <v>343</v>
      </c>
      <c r="AE237" s="25">
        <f t="shared" si="589"/>
        <v>158</v>
      </c>
      <c r="AF237" s="25">
        <f t="shared" si="589"/>
        <v>185</v>
      </c>
      <c r="AG237" s="25">
        <f t="shared" si="589"/>
        <v>343</v>
      </c>
      <c r="AH237" s="80"/>
      <c r="AI237" s="25">
        <f t="shared" si="589"/>
        <v>0</v>
      </c>
      <c r="AJ237" s="25">
        <f t="shared" si="589"/>
        <v>0</v>
      </c>
      <c r="AK237" s="25">
        <f t="shared" si="589"/>
        <v>0</v>
      </c>
      <c r="AL237" s="25">
        <f t="shared" si="589"/>
        <v>158</v>
      </c>
      <c r="AM237" s="25">
        <f t="shared" si="589"/>
        <v>185</v>
      </c>
      <c r="AN237" s="25">
        <f t="shared" si="589"/>
        <v>343</v>
      </c>
    </row>
    <row r="238" spans="1:40" s="13" customFormat="1" ht="24.95" customHeight="1" x14ac:dyDescent="0.45">
      <c r="A238" s="2"/>
      <c r="B238" s="11" t="s">
        <v>65</v>
      </c>
      <c r="C238" s="24">
        <f>C237</f>
        <v>55</v>
      </c>
      <c r="D238" s="24">
        <f t="shared" ref="D238:F238" si="591">D237</f>
        <v>77</v>
      </c>
      <c r="E238" s="24">
        <f t="shared" si="591"/>
        <v>205</v>
      </c>
      <c r="F238" s="24">
        <f t="shared" si="591"/>
        <v>282</v>
      </c>
      <c r="G238" s="24">
        <f t="shared" ref="G238:AN238" si="592">G237</f>
        <v>29</v>
      </c>
      <c r="H238" s="24">
        <f t="shared" si="592"/>
        <v>36</v>
      </c>
      <c r="I238" s="24">
        <f t="shared" si="592"/>
        <v>65</v>
      </c>
      <c r="J238" s="24">
        <f t="shared" si="592"/>
        <v>135</v>
      </c>
      <c r="K238" s="24">
        <f t="shared" si="592"/>
        <v>350</v>
      </c>
      <c r="L238" s="24">
        <f t="shared" si="592"/>
        <v>319</v>
      </c>
      <c r="M238" s="24">
        <f t="shared" si="592"/>
        <v>669</v>
      </c>
      <c r="N238" s="24">
        <f t="shared" si="592"/>
        <v>72</v>
      </c>
      <c r="O238" s="24">
        <f t="shared" si="592"/>
        <v>91</v>
      </c>
      <c r="P238" s="24">
        <f t="shared" si="592"/>
        <v>163</v>
      </c>
      <c r="Q238" s="24">
        <f t="shared" si="592"/>
        <v>205</v>
      </c>
      <c r="R238" s="24">
        <f t="shared" si="592"/>
        <v>86</v>
      </c>
      <c r="S238" s="24">
        <f t="shared" si="592"/>
        <v>114</v>
      </c>
      <c r="T238" s="24">
        <f t="shared" si="592"/>
        <v>200</v>
      </c>
      <c r="U238" s="24">
        <f t="shared" si="592"/>
        <v>57</v>
      </c>
      <c r="V238" s="24">
        <f t="shared" si="592"/>
        <v>58</v>
      </c>
      <c r="W238" s="24">
        <f t="shared" si="592"/>
        <v>115</v>
      </c>
      <c r="X238" s="24">
        <f t="shared" si="592"/>
        <v>395</v>
      </c>
      <c r="Y238" s="24">
        <f t="shared" ref="Y238:AC238" si="593">Y237</f>
        <v>718</v>
      </c>
      <c r="Z238" s="24">
        <f t="shared" si="593"/>
        <v>638</v>
      </c>
      <c r="AA238" s="24">
        <f t="shared" si="593"/>
        <v>1151</v>
      </c>
      <c r="AB238" s="24">
        <f t="shared" si="593"/>
        <v>158</v>
      </c>
      <c r="AC238" s="24">
        <f t="shared" si="593"/>
        <v>185</v>
      </c>
      <c r="AD238" s="24">
        <f t="shared" si="592"/>
        <v>343</v>
      </c>
      <c r="AE238" s="24">
        <f t="shared" si="592"/>
        <v>158</v>
      </c>
      <c r="AF238" s="24">
        <f t="shared" si="592"/>
        <v>185</v>
      </c>
      <c r="AG238" s="24">
        <f t="shared" si="592"/>
        <v>343</v>
      </c>
      <c r="AH238" s="85"/>
      <c r="AI238" s="24">
        <f t="shared" si="592"/>
        <v>0</v>
      </c>
      <c r="AJ238" s="24">
        <f t="shared" si="592"/>
        <v>0</v>
      </c>
      <c r="AK238" s="24">
        <f t="shared" si="592"/>
        <v>0</v>
      </c>
      <c r="AL238" s="24">
        <f t="shared" si="592"/>
        <v>158</v>
      </c>
      <c r="AM238" s="24">
        <f t="shared" si="592"/>
        <v>185</v>
      </c>
      <c r="AN238" s="25">
        <f t="shared" si="592"/>
        <v>343</v>
      </c>
    </row>
    <row r="239" spans="1:40" s="13" customFormat="1" ht="24.95" customHeight="1" x14ac:dyDescent="0.45">
      <c r="A239" s="2"/>
      <c r="B239" s="17" t="s">
        <v>84</v>
      </c>
      <c r="C239" s="26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9"/>
      <c r="AF239" s="9"/>
      <c r="AG239" s="9"/>
      <c r="AH239" s="83"/>
      <c r="AI239" s="9"/>
      <c r="AJ239" s="9"/>
      <c r="AK239" s="9"/>
      <c r="AL239" s="9"/>
      <c r="AM239" s="9"/>
      <c r="AN239" s="10"/>
    </row>
    <row r="240" spans="1:40" s="13" customFormat="1" ht="24.95" customHeight="1" x14ac:dyDescent="0.45">
      <c r="A240" s="2"/>
      <c r="B240" s="3" t="s">
        <v>75</v>
      </c>
      <c r="C240" s="29"/>
      <c r="D240" s="30"/>
      <c r="E240" s="30"/>
      <c r="F240" s="32"/>
      <c r="G240" s="30"/>
      <c r="H240" s="30"/>
      <c r="I240" s="32"/>
      <c r="J240" s="30"/>
      <c r="K240" s="30"/>
      <c r="L240" s="30"/>
      <c r="M240" s="32"/>
      <c r="N240" s="31"/>
      <c r="O240" s="31"/>
      <c r="P240" s="32"/>
      <c r="Q240" s="30"/>
      <c r="R240" s="30"/>
      <c r="S240" s="30"/>
      <c r="T240" s="32"/>
      <c r="U240" s="30"/>
      <c r="V240" s="30"/>
      <c r="W240" s="32"/>
      <c r="X240" s="32"/>
      <c r="Y240" s="32"/>
      <c r="Z240" s="32"/>
      <c r="AA240" s="32"/>
      <c r="AB240" s="32"/>
      <c r="AC240" s="32"/>
      <c r="AD240" s="32"/>
      <c r="AE240" s="9"/>
      <c r="AF240" s="9"/>
      <c r="AG240" s="9"/>
      <c r="AH240" s="84"/>
      <c r="AI240" s="9"/>
      <c r="AJ240" s="9"/>
      <c r="AK240" s="9"/>
      <c r="AL240" s="9"/>
      <c r="AM240" s="9"/>
      <c r="AN240" s="10"/>
    </row>
    <row r="241" spans="1:40" s="19" customFormat="1" ht="24.95" customHeight="1" x14ac:dyDescent="0.45">
      <c r="A241" s="18"/>
      <c r="B241" s="12" t="s">
        <v>78</v>
      </c>
      <c r="C241" s="36">
        <v>0</v>
      </c>
      <c r="D241" s="36">
        <v>0</v>
      </c>
      <c r="E241" s="36">
        <v>0</v>
      </c>
      <c r="F241" s="21">
        <f t="shared" ref="F241" si="594">D241+E241</f>
        <v>0</v>
      </c>
      <c r="G241" s="36">
        <v>0</v>
      </c>
      <c r="H241" s="36">
        <v>0</v>
      </c>
      <c r="I241" s="21">
        <f t="shared" si="524"/>
        <v>0</v>
      </c>
      <c r="J241" s="36">
        <v>30</v>
      </c>
      <c r="K241" s="36">
        <v>7</v>
      </c>
      <c r="L241" s="36">
        <v>0</v>
      </c>
      <c r="M241" s="21">
        <f t="shared" si="525"/>
        <v>7</v>
      </c>
      <c r="N241" s="21">
        <v>27</v>
      </c>
      <c r="O241" s="21">
        <v>9</v>
      </c>
      <c r="P241" s="21">
        <f t="shared" si="557"/>
        <v>36</v>
      </c>
      <c r="Q241" s="21">
        <v>0</v>
      </c>
      <c r="R241" s="21">
        <v>0</v>
      </c>
      <c r="S241" s="21">
        <v>0</v>
      </c>
      <c r="T241" s="21">
        <f t="shared" si="558"/>
        <v>0</v>
      </c>
      <c r="U241" s="21">
        <v>0</v>
      </c>
      <c r="V241" s="21">
        <v>0</v>
      </c>
      <c r="W241" s="21">
        <f t="shared" si="559"/>
        <v>0</v>
      </c>
      <c r="X241" s="21">
        <f>C241+J241+Q241</f>
        <v>30</v>
      </c>
      <c r="Y241" s="21">
        <f t="shared" ref="Y241:Y242" si="595">F241+K241+R241</f>
        <v>7</v>
      </c>
      <c r="Z241" s="21">
        <f t="shared" ref="Z241:Z242" si="596">+L241+S241+E241</f>
        <v>0</v>
      </c>
      <c r="AA241" s="21">
        <f t="shared" ref="AA241:AA242" si="597">+M241+T241+F241</f>
        <v>7</v>
      </c>
      <c r="AB241" s="21">
        <f>G241+N241+U241</f>
        <v>27</v>
      </c>
      <c r="AC241" s="21">
        <f>H241+O241+V241</f>
        <v>9</v>
      </c>
      <c r="AD241" s="21">
        <f t="shared" si="560"/>
        <v>36</v>
      </c>
      <c r="AE241" s="7">
        <f t="shared" si="548"/>
        <v>27</v>
      </c>
      <c r="AF241" s="7">
        <f t="shared" si="549"/>
        <v>9</v>
      </c>
      <c r="AG241" s="7">
        <f t="shared" si="561"/>
        <v>36</v>
      </c>
      <c r="AH241" s="79">
        <v>2</v>
      </c>
      <c r="AI241" s="7" t="str">
        <f t="shared" si="562"/>
        <v>0</v>
      </c>
      <c r="AJ241" s="7" t="str">
        <f t="shared" si="563"/>
        <v>0</v>
      </c>
      <c r="AK241" s="7">
        <f t="shared" si="564"/>
        <v>0</v>
      </c>
      <c r="AL241" s="7">
        <f t="shared" si="565"/>
        <v>27</v>
      </c>
      <c r="AM241" s="7">
        <f t="shared" si="566"/>
        <v>9</v>
      </c>
      <c r="AN241" s="7">
        <f t="shared" si="567"/>
        <v>36</v>
      </c>
    </row>
    <row r="242" spans="1:40" s="20" customFormat="1" ht="24.95" customHeight="1" x14ac:dyDescent="0.45">
      <c r="A242" s="5"/>
      <c r="B242" s="11" t="s">
        <v>63</v>
      </c>
      <c r="C242" s="29">
        <f t="shared" ref="C242:X242" si="598">SUM(C241:C241)</f>
        <v>0</v>
      </c>
      <c r="D242" s="29">
        <f t="shared" si="598"/>
        <v>0</v>
      </c>
      <c r="E242" s="29">
        <f t="shared" si="598"/>
        <v>0</v>
      </c>
      <c r="F242" s="29">
        <f t="shared" si="598"/>
        <v>0</v>
      </c>
      <c r="G242" s="29">
        <f t="shared" si="598"/>
        <v>0</v>
      </c>
      <c r="H242" s="29">
        <f t="shared" si="598"/>
        <v>0</v>
      </c>
      <c r="I242" s="29">
        <f t="shared" si="598"/>
        <v>0</v>
      </c>
      <c r="J242" s="29">
        <f t="shared" si="598"/>
        <v>30</v>
      </c>
      <c r="K242" s="29">
        <f t="shared" si="598"/>
        <v>7</v>
      </c>
      <c r="L242" s="29">
        <f t="shared" si="598"/>
        <v>0</v>
      </c>
      <c r="M242" s="29">
        <f t="shared" si="598"/>
        <v>7</v>
      </c>
      <c r="N242" s="29">
        <f t="shared" si="598"/>
        <v>27</v>
      </c>
      <c r="O242" s="29">
        <f t="shared" si="598"/>
        <v>9</v>
      </c>
      <c r="P242" s="29">
        <f t="shared" si="598"/>
        <v>36</v>
      </c>
      <c r="Q242" s="29">
        <f t="shared" si="598"/>
        <v>0</v>
      </c>
      <c r="R242" s="29">
        <f t="shared" si="598"/>
        <v>0</v>
      </c>
      <c r="S242" s="29">
        <f t="shared" si="598"/>
        <v>0</v>
      </c>
      <c r="T242" s="29">
        <f t="shared" si="598"/>
        <v>0</v>
      </c>
      <c r="U242" s="29">
        <f t="shared" si="598"/>
        <v>0</v>
      </c>
      <c r="V242" s="29">
        <f t="shared" si="598"/>
        <v>0</v>
      </c>
      <c r="W242" s="29">
        <f t="shared" si="598"/>
        <v>0</v>
      </c>
      <c r="X242" s="29">
        <f t="shared" si="598"/>
        <v>30</v>
      </c>
      <c r="Y242" s="29">
        <f t="shared" si="595"/>
        <v>7</v>
      </c>
      <c r="Z242" s="29">
        <f t="shared" si="596"/>
        <v>0</v>
      </c>
      <c r="AA242" s="29">
        <f t="shared" si="597"/>
        <v>7</v>
      </c>
      <c r="AB242" s="29">
        <f t="shared" ref="AB242:AG242" si="599">SUM(AB241:AB241)</f>
        <v>27</v>
      </c>
      <c r="AC242" s="29">
        <f t="shared" si="599"/>
        <v>9</v>
      </c>
      <c r="AD242" s="29">
        <f t="shared" si="599"/>
        <v>36</v>
      </c>
      <c r="AE242" s="29">
        <f t="shared" si="599"/>
        <v>27</v>
      </c>
      <c r="AF242" s="29">
        <f t="shared" si="599"/>
        <v>9</v>
      </c>
      <c r="AG242" s="29">
        <f t="shared" si="599"/>
        <v>36</v>
      </c>
      <c r="AH242" s="91"/>
      <c r="AI242" s="29">
        <f t="shared" ref="AI242:AN242" si="600">SUM(AI241:AI241)</f>
        <v>0</v>
      </c>
      <c r="AJ242" s="29">
        <f t="shared" si="600"/>
        <v>0</v>
      </c>
      <c r="AK242" s="29">
        <f t="shared" si="600"/>
        <v>0</v>
      </c>
      <c r="AL242" s="29">
        <f t="shared" si="600"/>
        <v>27</v>
      </c>
      <c r="AM242" s="29">
        <f t="shared" si="600"/>
        <v>9</v>
      </c>
      <c r="AN242" s="37">
        <f t="shared" si="600"/>
        <v>36</v>
      </c>
    </row>
    <row r="243" spans="1:40" s="20" customFormat="1" ht="24.95" customHeight="1" x14ac:dyDescent="0.45">
      <c r="A243" s="5"/>
      <c r="B243" s="11" t="s">
        <v>85</v>
      </c>
      <c r="C243" s="29">
        <f>C242</f>
        <v>0</v>
      </c>
      <c r="D243" s="29">
        <f t="shared" ref="D243:F243" si="601">D242</f>
        <v>0</v>
      </c>
      <c r="E243" s="29">
        <f t="shared" si="601"/>
        <v>0</v>
      </c>
      <c r="F243" s="29">
        <f t="shared" si="601"/>
        <v>0</v>
      </c>
      <c r="G243" s="29">
        <f t="shared" ref="G243:AN243" si="602">G242</f>
        <v>0</v>
      </c>
      <c r="H243" s="29">
        <f t="shared" si="602"/>
        <v>0</v>
      </c>
      <c r="I243" s="29">
        <f t="shared" si="602"/>
        <v>0</v>
      </c>
      <c r="J243" s="29">
        <f t="shared" si="602"/>
        <v>30</v>
      </c>
      <c r="K243" s="29">
        <f t="shared" si="602"/>
        <v>7</v>
      </c>
      <c r="L243" s="29">
        <f t="shared" si="602"/>
        <v>0</v>
      </c>
      <c r="M243" s="29">
        <f t="shared" si="602"/>
        <v>7</v>
      </c>
      <c r="N243" s="29">
        <f t="shared" si="602"/>
        <v>27</v>
      </c>
      <c r="O243" s="29">
        <f t="shared" si="602"/>
        <v>9</v>
      </c>
      <c r="P243" s="29">
        <f t="shared" si="602"/>
        <v>36</v>
      </c>
      <c r="Q243" s="29">
        <f t="shared" si="602"/>
        <v>0</v>
      </c>
      <c r="R243" s="29">
        <f t="shared" si="602"/>
        <v>0</v>
      </c>
      <c r="S243" s="29">
        <f t="shared" si="602"/>
        <v>0</v>
      </c>
      <c r="T243" s="29">
        <f t="shared" si="602"/>
        <v>0</v>
      </c>
      <c r="U243" s="29">
        <f t="shared" si="602"/>
        <v>0</v>
      </c>
      <c r="V243" s="29">
        <f t="shared" si="602"/>
        <v>0</v>
      </c>
      <c r="W243" s="29">
        <f t="shared" si="602"/>
        <v>0</v>
      </c>
      <c r="X243" s="29">
        <f t="shared" si="602"/>
        <v>30</v>
      </c>
      <c r="Y243" s="29">
        <f t="shared" ref="Y243:AC243" si="603">Y242</f>
        <v>7</v>
      </c>
      <c r="Z243" s="29">
        <f t="shared" si="603"/>
        <v>0</v>
      </c>
      <c r="AA243" s="29">
        <f t="shared" si="603"/>
        <v>7</v>
      </c>
      <c r="AB243" s="29">
        <f t="shared" si="603"/>
        <v>27</v>
      </c>
      <c r="AC243" s="29">
        <f t="shared" si="603"/>
        <v>9</v>
      </c>
      <c r="AD243" s="29">
        <f t="shared" si="602"/>
        <v>36</v>
      </c>
      <c r="AE243" s="29">
        <f t="shared" si="602"/>
        <v>27</v>
      </c>
      <c r="AF243" s="29">
        <f t="shared" si="602"/>
        <v>9</v>
      </c>
      <c r="AG243" s="29">
        <f t="shared" si="602"/>
        <v>36</v>
      </c>
      <c r="AH243" s="91"/>
      <c r="AI243" s="29">
        <f t="shared" si="602"/>
        <v>0</v>
      </c>
      <c r="AJ243" s="29">
        <f t="shared" si="602"/>
        <v>0</v>
      </c>
      <c r="AK243" s="29">
        <f t="shared" si="602"/>
        <v>0</v>
      </c>
      <c r="AL243" s="29">
        <f t="shared" si="602"/>
        <v>27</v>
      </c>
      <c r="AM243" s="29">
        <f t="shared" si="602"/>
        <v>9</v>
      </c>
      <c r="AN243" s="37">
        <f t="shared" si="602"/>
        <v>36</v>
      </c>
    </row>
    <row r="244" spans="1:40" s="20" customFormat="1" ht="24.95" customHeight="1" x14ac:dyDescent="0.45">
      <c r="A244" s="109"/>
      <c r="B244" s="110" t="s">
        <v>46</v>
      </c>
      <c r="C244" s="111">
        <f t="shared" ref="C244:AG244" si="604">C238+C243</f>
        <v>55</v>
      </c>
      <c r="D244" s="111">
        <f t="shared" si="604"/>
        <v>77</v>
      </c>
      <c r="E244" s="111">
        <f t="shared" si="604"/>
        <v>205</v>
      </c>
      <c r="F244" s="111">
        <f t="shared" si="604"/>
        <v>282</v>
      </c>
      <c r="G244" s="111">
        <f t="shared" si="604"/>
        <v>29</v>
      </c>
      <c r="H244" s="111">
        <f t="shared" si="604"/>
        <v>36</v>
      </c>
      <c r="I244" s="111">
        <f t="shared" si="604"/>
        <v>65</v>
      </c>
      <c r="J244" s="111">
        <f t="shared" si="604"/>
        <v>165</v>
      </c>
      <c r="K244" s="111">
        <f t="shared" si="604"/>
        <v>357</v>
      </c>
      <c r="L244" s="111">
        <f t="shared" si="604"/>
        <v>319</v>
      </c>
      <c r="M244" s="111">
        <f t="shared" si="604"/>
        <v>676</v>
      </c>
      <c r="N244" s="111">
        <f t="shared" si="604"/>
        <v>99</v>
      </c>
      <c r="O244" s="111">
        <f t="shared" si="604"/>
        <v>100</v>
      </c>
      <c r="P244" s="111">
        <f t="shared" si="604"/>
        <v>199</v>
      </c>
      <c r="Q244" s="111">
        <f t="shared" si="604"/>
        <v>205</v>
      </c>
      <c r="R244" s="111">
        <f t="shared" si="604"/>
        <v>86</v>
      </c>
      <c r="S244" s="111">
        <f t="shared" si="604"/>
        <v>114</v>
      </c>
      <c r="T244" s="111">
        <f t="shared" si="604"/>
        <v>200</v>
      </c>
      <c r="U244" s="111">
        <f t="shared" si="604"/>
        <v>57</v>
      </c>
      <c r="V244" s="111">
        <f t="shared" si="604"/>
        <v>58</v>
      </c>
      <c r="W244" s="111">
        <f t="shared" si="604"/>
        <v>115</v>
      </c>
      <c r="X244" s="111">
        <f t="shared" si="604"/>
        <v>425</v>
      </c>
      <c r="Y244" s="111">
        <f t="shared" si="604"/>
        <v>725</v>
      </c>
      <c r="Z244" s="111">
        <f t="shared" si="604"/>
        <v>638</v>
      </c>
      <c r="AA244" s="111">
        <f t="shared" si="604"/>
        <v>1158</v>
      </c>
      <c r="AB244" s="111">
        <f t="shared" si="604"/>
        <v>185</v>
      </c>
      <c r="AC244" s="111">
        <f t="shared" si="604"/>
        <v>194</v>
      </c>
      <c r="AD244" s="111">
        <f t="shared" si="604"/>
        <v>379</v>
      </c>
      <c r="AE244" s="111">
        <f t="shared" si="604"/>
        <v>185</v>
      </c>
      <c r="AF244" s="111">
        <f t="shared" si="604"/>
        <v>194</v>
      </c>
      <c r="AG244" s="111">
        <f t="shared" si="604"/>
        <v>379</v>
      </c>
      <c r="AH244" s="112"/>
      <c r="AI244" s="111">
        <f t="shared" ref="AI244:AN244" si="605">AI238+AI243</f>
        <v>0</v>
      </c>
      <c r="AJ244" s="111">
        <f t="shared" si="605"/>
        <v>0</v>
      </c>
      <c r="AK244" s="111">
        <f t="shared" si="605"/>
        <v>0</v>
      </c>
      <c r="AL244" s="111">
        <f t="shared" si="605"/>
        <v>185</v>
      </c>
      <c r="AM244" s="111">
        <f t="shared" si="605"/>
        <v>194</v>
      </c>
      <c r="AN244" s="113">
        <f t="shared" si="605"/>
        <v>379</v>
      </c>
    </row>
    <row r="245" spans="1:40" ht="24.95" customHeight="1" x14ac:dyDescent="0.45">
      <c r="A245" s="2" t="s">
        <v>59</v>
      </c>
      <c r="B245" s="6"/>
      <c r="C245" s="26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9"/>
      <c r="AF245" s="9"/>
      <c r="AG245" s="9"/>
      <c r="AH245" s="83"/>
      <c r="AI245" s="9"/>
      <c r="AJ245" s="9"/>
      <c r="AK245" s="9"/>
      <c r="AL245" s="9"/>
      <c r="AM245" s="9"/>
      <c r="AN245" s="10"/>
    </row>
    <row r="246" spans="1:40" ht="24.95" customHeight="1" x14ac:dyDescent="0.45">
      <c r="A246" s="2"/>
      <c r="B246" s="4" t="s">
        <v>64</v>
      </c>
      <c r="C246" s="26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9"/>
      <c r="AF246" s="9"/>
      <c r="AG246" s="9"/>
      <c r="AH246" s="83"/>
      <c r="AI246" s="9"/>
      <c r="AJ246" s="9"/>
      <c r="AK246" s="9"/>
      <c r="AL246" s="9"/>
      <c r="AM246" s="9"/>
      <c r="AN246" s="10"/>
    </row>
    <row r="247" spans="1:40" ht="24.95" customHeight="1" x14ac:dyDescent="0.45">
      <c r="A247" s="2"/>
      <c r="B247" s="3" t="s">
        <v>139</v>
      </c>
      <c r="C247" s="29"/>
      <c r="D247" s="30"/>
      <c r="E247" s="30"/>
      <c r="F247" s="32"/>
      <c r="G247" s="30"/>
      <c r="H247" s="30"/>
      <c r="I247" s="32"/>
      <c r="J247" s="30"/>
      <c r="K247" s="30"/>
      <c r="L247" s="30"/>
      <c r="M247" s="32"/>
      <c r="N247" s="31"/>
      <c r="O247" s="31"/>
      <c r="P247" s="32"/>
      <c r="Q247" s="30"/>
      <c r="R247" s="30"/>
      <c r="S247" s="30"/>
      <c r="T247" s="32"/>
      <c r="U247" s="30"/>
      <c r="V247" s="30"/>
      <c r="W247" s="32"/>
      <c r="X247" s="32"/>
      <c r="Y247" s="32"/>
      <c r="Z247" s="32"/>
      <c r="AA247" s="32"/>
      <c r="AB247" s="32"/>
      <c r="AC247" s="32"/>
      <c r="AD247" s="32"/>
      <c r="AE247" s="9"/>
      <c r="AF247" s="9"/>
      <c r="AG247" s="9"/>
      <c r="AH247" s="84"/>
      <c r="AI247" s="9"/>
      <c r="AJ247" s="9"/>
      <c r="AK247" s="9"/>
      <c r="AL247" s="9"/>
      <c r="AM247" s="9"/>
      <c r="AN247" s="10"/>
    </row>
    <row r="248" spans="1:40" s="13" customFormat="1" ht="24.95" customHeight="1" x14ac:dyDescent="0.45">
      <c r="A248" s="2"/>
      <c r="B248" s="12" t="s">
        <v>95</v>
      </c>
      <c r="C248" s="21">
        <v>22</v>
      </c>
      <c r="D248" s="21">
        <v>23</v>
      </c>
      <c r="E248" s="21">
        <v>26</v>
      </c>
      <c r="F248" s="21">
        <f t="shared" ref="F248:F249" si="606">D248+E248</f>
        <v>49</v>
      </c>
      <c r="G248" s="21">
        <v>14</v>
      </c>
      <c r="H248" s="21">
        <v>17</v>
      </c>
      <c r="I248" s="21">
        <f t="shared" si="524"/>
        <v>31</v>
      </c>
      <c r="J248" s="21">
        <v>50</v>
      </c>
      <c r="K248" s="21">
        <v>377</v>
      </c>
      <c r="L248" s="21">
        <v>369</v>
      </c>
      <c r="M248" s="21">
        <f t="shared" si="525"/>
        <v>746</v>
      </c>
      <c r="N248" s="21">
        <v>21</v>
      </c>
      <c r="O248" s="21">
        <v>28</v>
      </c>
      <c r="P248" s="21">
        <f t="shared" si="557"/>
        <v>49</v>
      </c>
      <c r="Q248" s="21">
        <v>20</v>
      </c>
      <c r="R248" s="21">
        <v>11</v>
      </c>
      <c r="S248" s="21">
        <v>9</v>
      </c>
      <c r="T248" s="21">
        <f t="shared" si="558"/>
        <v>20</v>
      </c>
      <c r="U248" s="21">
        <v>10</v>
      </c>
      <c r="V248" s="21">
        <v>8</v>
      </c>
      <c r="W248" s="21">
        <f t="shared" si="559"/>
        <v>18</v>
      </c>
      <c r="X248" s="21">
        <f>C248+J248+Q248</f>
        <v>92</v>
      </c>
      <c r="Y248" s="21">
        <f t="shared" ref="Y248:Y250" si="607">F248+K248+R248</f>
        <v>437</v>
      </c>
      <c r="Z248" s="21">
        <f t="shared" ref="Z248:Z250" si="608">+L248+S248+E248</f>
        <v>404</v>
      </c>
      <c r="AA248" s="21">
        <f t="shared" ref="AA248:AA250" si="609">+M248+T248+F248</f>
        <v>815</v>
      </c>
      <c r="AB248" s="21">
        <f>G248+N248+U248</f>
        <v>45</v>
      </c>
      <c r="AC248" s="21">
        <f>H248+O248+V248</f>
        <v>53</v>
      </c>
      <c r="AD248" s="21">
        <f t="shared" si="560"/>
        <v>98</v>
      </c>
      <c r="AE248" s="7">
        <f t="shared" ref="AE248:AE259" si="610">AB248</f>
        <v>45</v>
      </c>
      <c r="AF248" s="7">
        <f t="shared" ref="AF248:AF259" si="611">AC248</f>
        <v>53</v>
      </c>
      <c r="AG248" s="7">
        <f t="shared" si="561"/>
        <v>98</v>
      </c>
      <c r="AH248" s="79">
        <v>2</v>
      </c>
      <c r="AI248" s="7" t="str">
        <f t="shared" si="562"/>
        <v>0</v>
      </c>
      <c r="AJ248" s="7" t="str">
        <f t="shared" si="563"/>
        <v>0</v>
      </c>
      <c r="AK248" s="7">
        <f t="shared" si="564"/>
        <v>0</v>
      </c>
      <c r="AL248" s="7">
        <f t="shared" si="565"/>
        <v>45</v>
      </c>
      <c r="AM248" s="7">
        <f t="shared" si="566"/>
        <v>53</v>
      </c>
      <c r="AN248" s="7">
        <f t="shared" si="567"/>
        <v>98</v>
      </c>
    </row>
    <row r="249" spans="1:40" ht="24.95" customHeight="1" x14ac:dyDescent="0.45">
      <c r="A249" s="50"/>
      <c r="B249" s="12" t="s">
        <v>43</v>
      </c>
      <c r="C249" s="21">
        <v>12</v>
      </c>
      <c r="D249" s="21">
        <v>6</v>
      </c>
      <c r="E249" s="21">
        <v>11</v>
      </c>
      <c r="F249" s="21">
        <f t="shared" si="606"/>
        <v>17</v>
      </c>
      <c r="G249" s="21">
        <v>3</v>
      </c>
      <c r="H249" s="21">
        <v>7</v>
      </c>
      <c r="I249" s="21">
        <f t="shared" si="524"/>
        <v>10</v>
      </c>
      <c r="J249" s="21">
        <v>25</v>
      </c>
      <c r="K249" s="21">
        <v>142</v>
      </c>
      <c r="L249" s="21">
        <v>189</v>
      </c>
      <c r="M249" s="21">
        <f t="shared" si="525"/>
        <v>331</v>
      </c>
      <c r="N249" s="21">
        <v>14</v>
      </c>
      <c r="O249" s="21">
        <v>17</v>
      </c>
      <c r="P249" s="21">
        <f t="shared" si="557"/>
        <v>31</v>
      </c>
      <c r="Q249" s="21">
        <v>10</v>
      </c>
      <c r="R249" s="21">
        <v>1</v>
      </c>
      <c r="S249" s="21">
        <v>9</v>
      </c>
      <c r="T249" s="21">
        <f t="shared" si="558"/>
        <v>10</v>
      </c>
      <c r="U249" s="21">
        <v>1</v>
      </c>
      <c r="V249" s="21">
        <v>5</v>
      </c>
      <c r="W249" s="21">
        <f t="shared" si="559"/>
        <v>6</v>
      </c>
      <c r="X249" s="21">
        <f>C249+J249+Q249</f>
        <v>47</v>
      </c>
      <c r="Y249" s="21">
        <f t="shared" si="607"/>
        <v>160</v>
      </c>
      <c r="Z249" s="21">
        <f t="shared" si="608"/>
        <v>209</v>
      </c>
      <c r="AA249" s="21">
        <f t="shared" si="609"/>
        <v>358</v>
      </c>
      <c r="AB249" s="21">
        <f>G249+N249+U249</f>
        <v>18</v>
      </c>
      <c r="AC249" s="21">
        <f>H249+O249+V249</f>
        <v>29</v>
      </c>
      <c r="AD249" s="21">
        <f t="shared" si="560"/>
        <v>47</v>
      </c>
      <c r="AE249" s="7">
        <f t="shared" si="610"/>
        <v>18</v>
      </c>
      <c r="AF249" s="7">
        <f t="shared" si="611"/>
        <v>29</v>
      </c>
      <c r="AG249" s="7">
        <f t="shared" si="561"/>
        <v>47</v>
      </c>
      <c r="AH249" s="79">
        <v>2</v>
      </c>
      <c r="AI249" s="7" t="str">
        <f t="shared" si="562"/>
        <v>0</v>
      </c>
      <c r="AJ249" s="7" t="str">
        <f t="shared" si="563"/>
        <v>0</v>
      </c>
      <c r="AK249" s="7">
        <f t="shared" si="564"/>
        <v>0</v>
      </c>
      <c r="AL249" s="7">
        <f t="shared" si="565"/>
        <v>18</v>
      </c>
      <c r="AM249" s="7">
        <f t="shared" si="566"/>
        <v>29</v>
      </c>
      <c r="AN249" s="7">
        <f t="shared" si="567"/>
        <v>47</v>
      </c>
    </row>
    <row r="250" spans="1:40" s="13" customFormat="1" ht="24.95" customHeight="1" x14ac:dyDescent="0.45">
      <c r="A250" s="2"/>
      <c r="B250" s="11" t="s">
        <v>63</v>
      </c>
      <c r="C250" s="24">
        <f>SUM(C248:C249)</f>
        <v>34</v>
      </c>
      <c r="D250" s="24">
        <f t="shared" ref="D250:F250" si="612">SUM(D248:D249)</f>
        <v>29</v>
      </c>
      <c r="E250" s="24">
        <f t="shared" si="612"/>
        <v>37</v>
      </c>
      <c r="F250" s="24">
        <f t="shared" si="612"/>
        <v>66</v>
      </c>
      <c r="G250" s="24">
        <f t="shared" ref="G250:AN250" si="613">SUM(G248:G249)</f>
        <v>17</v>
      </c>
      <c r="H250" s="24">
        <f t="shared" si="613"/>
        <v>24</v>
      </c>
      <c r="I250" s="24">
        <f t="shared" si="613"/>
        <v>41</v>
      </c>
      <c r="J250" s="24">
        <f t="shared" si="613"/>
        <v>75</v>
      </c>
      <c r="K250" s="24">
        <f t="shared" si="613"/>
        <v>519</v>
      </c>
      <c r="L250" s="24">
        <f t="shared" si="613"/>
        <v>558</v>
      </c>
      <c r="M250" s="24">
        <f t="shared" si="613"/>
        <v>1077</v>
      </c>
      <c r="N250" s="24">
        <f t="shared" si="613"/>
        <v>35</v>
      </c>
      <c r="O250" s="24">
        <f t="shared" si="613"/>
        <v>45</v>
      </c>
      <c r="P250" s="24">
        <f t="shared" si="613"/>
        <v>80</v>
      </c>
      <c r="Q250" s="24">
        <f t="shared" si="613"/>
        <v>30</v>
      </c>
      <c r="R250" s="24">
        <f t="shared" si="613"/>
        <v>12</v>
      </c>
      <c r="S250" s="24">
        <f t="shared" si="613"/>
        <v>18</v>
      </c>
      <c r="T250" s="24">
        <f t="shared" si="613"/>
        <v>30</v>
      </c>
      <c r="U250" s="24">
        <f t="shared" si="613"/>
        <v>11</v>
      </c>
      <c r="V250" s="24">
        <f t="shared" si="613"/>
        <v>13</v>
      </c>
      <c r="W250" s="24">
        <f t="shared" si="613"/>
        <v>24</v>
      </c>
      <c r="X250" s="24">
        <f t="shared" si="613"/>
        <v>139</v>
      </c>
      <c r="Y250" s="24">
        <f t="shared" si="607"/>
        <v>597</v>
      </c>
      <c r="Z250" s="24">
        <f t="shared" si="608"/>
        <v>613</v>
      </c>
      <c r="AA250" s="24">
        <f t="shared" si="609"/>
        <v>1173</v>
      </c>
      <c r="AB250" s="24">
        <f t="shared" ref="AB250:AE250" si="614">SUM(AB248:AB249)</f>
        <v>63</v>
      </c>
      <c r="AC250" s="24">
        <f t="shared" si="614"/>
        <v>82</v>
      </c>
      <c r="AD250" s="24">
        <f t="shared" si="614"/>
        <v>145</v>
      </c>
      <c r="AE250" s="24">
        <f t="shared" si="614"/>
        <v>63</v>
      </c>
      <c r="AF250" s="24">
        <f t="shared" si="613"/>
        <v>82</v>
      </c>
      <c r="AG250" s="24">
        <f t="shared" si="613"/>
        <v>145</v>
      </c>
      <c r="AH250" s="85"/>
      <c r="AI250" s="24">
        <f t="shared" si="613"/>
        <v>0</v>
      </c>
      <c r="AJ250" s="24">
        <f t="shared" si="613"/>
        <v>0</v>
      </c>
      <c r="AK250" s="24">
        <f t="shared" si="613"/>
        <v>0</v>
      </c>
      <c r="AL250" s="24">
        <f t="shared" si="613"/>
        <v>63</v>
      </c>
      <c r="AM250" s="24">
        <f t="shared" si="613"/>
        <v>82</v>
      </c>
      <c r="AN250" s="25">
        <f t="shared" si="613"/>
        <v>145</v>
      </c>
    </row>
    <row r="251" spans="1:40" s="13" customFormat="1" ht="24.95" customHeight="1" x14ac:dyDescent="0.45">
      <c r="A251" s="2"/>
      <c r="B251" s="11" t="s">
        <v>65</v>
      </c>
      <c r="C251" s="24">
        <f>C250</f>
        <v>34</v>
      </c>
      <c r="D251" s="24">
        <f t="shared" ref="D251:F251" si="615">D250</f>
        <v>29</v>
      </c>
      <c r="E251" s="24">
        <f t="shared" si="615"/>
        <v>37</v>
      </c>
      <c r="F251" s="24">
        <f t="shared" si="615"/>
        <v>66</v>
      </c>
      <c r="G251" s="24">
        <f t="shared" ref="G251:AN252" si="616">G250</f>
        <v>17</v>
      </c>
      <c r="H251" s="24">
        <f t="shared" si="616"/>
        <v>24</v>
      </c>
      <c r="I251" s="24">
        <f t="shared" si="616"/>
        <v>41</v>
      </c>
      <c r="J251" s="24">
        <f t="shared" si="616"/>
        <v>75</v>
      </c>
      <c r="K251" s="24">
        <f t="shared" si="616"/>
        <v>519</v>
      </c>
      <c r="L251" s="24">
        <f t="shared" si="616"/>
        <v>558</v>
      </c>
      <c r="M251" s="24">
        <f t="shared" si="616"/>
        <v>1077</v>
      </c>
      <c r="N251" s="24">
        <f t="shared" si="616"/>
        <v>35</v>
      </c>
      <c r="O251" s="24">
        <f t="shared" si="616"/>
        <v>45</v>
      </c>
      <c r="P251" s="24">
        <f t="shared" si="616"/>
        <v>80</v>
      </c>
      <c r="Q251" s="24">
        <f t="shared" si="616"/>
        <v>30</v>
      </c>
      <c r="R251" s="24">
        <f t="shared" si="616"/>
        <v>12</v>
      </c>
      <c r="S251" s="24">
        <f t="shared" si="616"/>
        <v>18</v>
      </c>
      <c r="T251" s="24">
        <f t="shared" si="616"/>
        <v>30</v>
      </c>
      <c r="U251" s="24">
        <f t="shared" si="616"/>
        <v>11</v>
      </c>
      <c r="V251" s="24">
        <f t="shared" si="616"/>
        <v>13</v>
      </c>
      <c r="W251" s="24">
        <f t="shared" si="616"/>
        <v>24</v>
      </c>
      <c r="X251" s="24">
        <f t="shared" si="616"/>
        <v>139</v>
      </c>
      <c r="Y251" s="24">
        <f t="shared" ref="Y251:AE251" si="617">Y250</f>
        <v>597</v>
      </c>
      <c r="Z251" s="24">
        <f t="shared" si="617"/>
        <v>613</v>
      </c>
      <c r="AA251" s="24">
        <f t="shared" si="617"/>
        <v>1173</v>
      </c>
      <c r="AB251" s="24">
        <f t="shared" si="617"/>
        <v>63</v>
      </c>
      <c r="AC251" s="24">
        <f t="shared" si="617"/>
        <v>82</v>
      </c>
      <c r="AD251" s="24">
        <f t="shared" si="617"/>
        <v>145</v>
      </c>
      <c r="AE251" s="24">
        <f t="shared" si="617"/>
        <v>63</v>
      </c>
      <c r="AF251" s="24">
        <f t="shared" si="616"/>
        <v>82</v>
      </c>
      <c r="AG251" s="24">
        <f t="shared" si="616"/>
        <v>145</v>
      </c>
      <c r="AH251" s="85"/>
      <c r="AI251" s="24">
        <f t="shared" si="616"/>
        <v>0</v>
      </c>
      <c r="AJ251" s="24">
        <f t="shared" si="616"/>
        <v>0</v>
      </c>
      <c r="AK251" s="24">
        <f t="shared" si="616"/>
        <v>0</v>
      </c>
      <c r="AL251" s="24">
        <f t="shared" si="616"/>
        <v>63</v>
      </c>
      <c r="AM251" s="24">
        <f t="shared" si="616"/>
        <v>82</v>
      </c>
      <c r="AN251" s="25">
        <f t="shared" si="616"/>
        <v>145</v>
      </c>
    </row>
    <row r="252" spans="1:40" s="13" customFormat="1" ht="24.95" customHeight="1" x14ac:dyDescent="0.45">
      <c r="A252" s="64"/>
      <c r="B252" s="65" t="s">
        <v>46</v>
      </c>
      <c r="C252" s="68">
        <f>C251</f>
        <v>34</v>
      </c>
      <c r="D252" s="68">
        <f t="shared" ref="D252:F252" si="618">D251</f>
        <v>29</v>
      </c>
      <c r="E252" s="68">
        <f t="shared" si="618"/>
        <v>37</v>
      </c>
      <c r="F252" s="68">
        <f t="shared" si="618"/>
        <v>66</v>
      </c>
      <c r="G252" s="68">
        <f t="shared" si="616"/>
        <v>17</v>
      </c>
      <c r="H252" s="68">
        <f t="shared" si="616"/>
        <v>24</v>
      </c>
      <c r="I252" s="68">
        <f t="shared" si="616"/>
        <v>41</v>
      </c>
      <c r="J252" s="68">
        <f t="shared" si="616"/>
        <v>75</v>
      </c>
      <c r="K252" s="68">
        <f t="shared" si="616"/>
        <v>519</v>
      </c>
      <c r="L252" s="68">
        <f t="shared" si="616"/>
        <v>558</v>
      </c>
      <c r="M252" s="68">
        <f t="shared" si="616"/>
        <v>1077</v>
      </c>
      <c r="N252" s="68">
        <f t="shared" si="616"/>
        <v>35</v>
      </c>
      <c r="O252" s="68">
        <f t="shared" si="616"/>
        <v>45</v>
      </c>
      <c r="P252" s="68">
        <f t="shared" si="616"/>
        <v>80</v>
      </c>
      <c r="Q252" s="68">
        <f t="shared" si="616"/>
        <v>30</v>
      </c>
      <c r="R252" s="68">
        <f t="shared" si="616"/>
        <v>12</v>
      </c>
      <c r="S252" s="68">
        <f t="shared" si="616"/>
        <v>18</v>
      </c>
      <c r="T252" s="68">
        <f t="shared" si="616"/>
        <v>30</v>
      </c>
      <c r="U252" s="68">
        <f t="shared" si="616"/>
        <v>11</v>
      </c>
      <c r="V252" s="68">
        <f t="shared" si="616"/>
        <v>13</v>
      </c>
      <c r="W252" s="68">
        <f t="shared" si="616"/>
        <v>24</v>
      </c>
      <c r="X252" s="68">
        <f t="shared" si="616"/>
        <v>139</v>
      </c>
      <c r="Y252" s="68">
        <f t="shared" ref="Y252:AE252" si="619">Y251</f>
        <v>597</v>
      </c>
      <c r="Z252" s="68">
        <f t="shared" si="619"/>
        <v>613</v>
      </c>
      <c r="AA252" s="68">
        <f t="shared" si="619"/>
        <v>1173</v>
      </c>
      <c r="AB252" s="68">
        <f t="shared" si="619"/>
        <v>63</v>
      </c>
      <c r="AC252" s="68">
        <f t="shared" si="619"/>
        <v>82</v>
      </c>
      <c r="AD252" s="68">
        <f t="shared" si="619"/>
        <v>145</v>
      </c>
      <c r="AE252" s="68">
        <f t="shared" si="619"/>
        <v>63</v>
      </c>
      <c r="AF252" s="68">
        <f t="shared" si="616"/>
        <v>82</v>
      </c>
      <c r="AG252" s="68">
        <f t="shared" si="616"/>
        <v>145</v>
      </c>
      <c r="AH252" s="86"/>
      <c r="AI252" s="68">
        <f t="shared" si="616"/>
        <v>0</v>
      </c>
      <c r="AJ252" s="68">
        <f t="shared" si="616"/>
        <v>0</v>
      </c>
      <c r="AK252" s="68">
        <f t="shared" si="616"/>
        <v>0</v>
      </c>
      <c r="AL252" s="68">
        <f t="shared" si="616"/>
        <v>63</v>
      </c>
      <c r="AM252" s="68">
        <f t="shared" si="616"/>
        <v>82</v>
      </c>
      <c r="AN252" s="66">
        <f t="shared" si="616"/>
        <v>145</v>
      </c>
    </row>
    <row r="253" spans="1:40" s="13" customFormat="1" ht="24.95" customHeight="1" x14ac:dyDescent="0.45">
      <c r="A253" s="2" t="s">
        <v>44</v>
      </c>
      <c r="B253" s="11"/>
      <c r="C253" s="26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9"/>
      <c r="AF253" s="9"/>
      <c r="AG253" s="9"/>
      <c r="AH253" s="83"/>
      <c r="AI253" s="9"/>
      <c r="AJ253" s="9"/>
      <c r="AK253" s="9"/>
      <c r="AL253" s="9"/>
      <c r="AM253" s="9"/>
      <c r="AN253" s="10"/>
    </row>
    <row r="254" spans="1:40" s="13" customFormat="1" ht="24.95" customHeight="1" x14ac:dyDescent="0.45">
      <c r="A254" s="2"/>
      <c r="B254" s="17" t="s">
        <v>64</v>
      </c>
      <c r="C254" s="26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9"/>
      <c r="AF254" s="9"/>
      <c r="AG254" s="9"/>
      <c r="AH254" s="83"/>
      <c r="AI254" s="9"/>
      <c r="AJ254" s="9"/>
      <c r="AK254" s="9"/>
      <c r="AL254" s="9"/>
      <c r="AM254" s="9"/>
      <c r="AN254" s="10"/>
    </row>
    <row r="255" spans="1:40" ht="24.95" customHeight="1" x14ac:dyDescent="0.45">
      <c r="A255" s="2"/>
      <c r="B255" s="3" t="s">
        <v>74</v>
      </c>
      <c r="C255" s="54"/>
      <c r="D255" s="31"/>
      <c r="E255" s="31"/>
      <c r="F255" s="32"/>
      <c r="G255" s="31"/>
      <c r="H255" s="31"/>
      <c r="I255" s="32"/>
      <c r="J255" s="31"/>
      <c r="K255" s="31"/>
      <c r="L255" s="31"/>
      <c r="M255" s="32"/>
      <c r="N255" s="31"/>
      <c r="O255" s="31"/>
      <c r="P255" s="32"/>
      <c r="Q255" s="31"/>
      <c r="R255" s="31"/>
      <c r="S255" s="31"/>
      <c r="T255" s="32"/>
      <c r="U255" s="31"/>
      <c r="V255" s="31"/>
      <c r="W255" s="32"/>
      <c r="X255" s="32"/>
      <c r="Y255" s="32"/>
      <c r="Z255" s="32"/>
      <c r="AA255" s="32"/>
      <c r="AB255" s="32"/>
      <c r="AC255" s="32"/>
      <c r="AD255" s="32"/>
      <c r="AE255" s="9"/>
      <c r="AF255" s="9"/>
      <c r="AG255" s="9"/>
      <c r="AH255" s="84"/>
      <c r="AI255" s="9"/>
      <c r="AJ255" s="9"/>
      <c r="AK255" s="9"/>
      <c r="AL255" s="9"/>
      <c r="AM255" s="9"/>
      <c r="AN255" s="10"/>
    </row>
    <row r="256" spans="1:40" ht="24.95" customHeight="1" x14ac:dyDescent="0.45">
      <c r="A256" s="45"/>
      <c r="B256" s="12" t="s">
        <v>110</v>
      </c>
      <c r="C256" s="21">
        <v>25</v>
      </c>
      <c r="D256" s="21">
        <v>12</v>
      </c>
      <c r="E256" s="21">
        <v>105</v>
      </c>
      <c r="F256" s="21">
        <f t="shared" ref="F256" si="620">D256+E256</f>
        <v>117</v>
      </c>
      <c r="G256" s="21">
        <v>0</v>
      </c>
      <c r="H256" s="21">
        <v>11</v>
      </c>
      <c r="I256" s="21">
        <f t="shared" ref="I256:I259" si="621">G256+H256</f>
        <v>11</v>
      </c>
      <c r="J256" s="21">
        <v>25</v>
      </c>
      <c r="K256" s="21">
        <v>34</v>
      </c>
      <c r="L256" s="21">
        <v>296</v>
      </c>
      <c r="M256" s="21">
        <f t="shared" ref="M256:M259" si="622">K256+L256</f>
        <v>330</v>
      </c>
      <c r="N256" s="21">
        <v>3</v>
      </c>
      <c r="O256" s="21">
        <v>16</v>
      </c>
      <c r="P256" s="21">
        <f t="shared" si="557"/>
        <v>19</v>
      </c>
      <c r="Q256" s="21">
        <v>10</v>
      </c>
      <c r="R256" s="21">
        <v>3</v>
      </c>
      <c r="S256" s="21">
        <v>17</v>
      </c>
      <c r="T256" s="21">
        <f t="shared" si="558"/>
        <v>20</v>
      </c>
      <c r="U256" s="21">
        <v>2</v>
      </c>
      <c r="V256" s="21">
        <v>10</v>
      </c>
      <c r="W256" s="21">
        <f t="shared" si="559"/>
        <v>12</v>
      </c>
      <c r="X256" s="21">
        <f>C256+J256+Q256</f>
        <v>60</v>
      </c>
      <c r="Y256" s="21">
        <f t="shared" ref="Y256" si="623">F256+K256+R256</f>
        <v>154</v>
      </c>
      <c r="Z256" s="21">
        <f t="shared" ref="Z256" si="624">+L256+S256+E256</f>
        <v>418</v>
      </c>
      <c r="AA256" s="21">
        <f t="shared" ref="AA256" si="625">+M256+T256+F256</f>
        <v>467</v>
      </c>
      <c r="AB256" s="21">
        <f>G256+N256+U256</f>
        <v>5</v>
      </c>
      <c r="AC256" s="21">
        <f>H256+O256+V256</f>
        <v>37</v>
      </c>
      <c r="AD256" s="21">
        <f t="shared" si="560"/>
        <v>42</v>
      </c>
      <c r="AE256" s="7">
        <f t="shared" si="610"/>
        <v>5</v>
      </c>
      <c r="AF256" s="7">
        <f t="shared" si="611"/>
        <v>37</v>
      </c>
      <c r="AG256" s="7">
        <f t="shared" si="561"/>
        <v>42</v>
      </c>
      <c r="AH256" s="79">
        <v>2</v>
      </c>
      <c r="AI256" s="7" t="str">
        <f t="shared" si="562"/>
        <v>0</v>
      </c>
      <c r="AJ256" s="7" t="str">
        <f t="shared" si="563"/>
        <v>0</v>
      </c>
      <c r="AK256" s="7">
        <f t="shared" si="564"/>
        <v>0</v>
      </c>
      <c r="AL256" s="7">
        <f t="shared" si="565"/>
        <v>5</v>
      </c>
      <c r="AM256" s="7">
        <f t="shared" si="566"/>
        <v>37</v>
      </c>
      <c r="AN256" s="7">
        <f t="shared" si="567"/>
        <v>42</v>
      </c>
    </row>
    <row r="257" spans="1:40" s="13" customFormat="1" ht="24.95" customHeight="1" x14ac:dyDescent="0.45">
      <c r="A257" s="55"/>
      <c r="B257" s="11" t="s">
        <v>63</v>
      </c>
      <c r="C257" s="24">
        <f>SUM(C256)</f>
        <v>25</v>
      </c>
      <c r="D257" s="24">
        <f t="shared" ref="D257:F257" si="626">SUM(D256)</f>
        <v>12</v>
      </c>
      <c r="E257" s="24">
        <f t="shared" si="626"/>
        <v>105</v>
      </c>
      <c r="F257" s="24">
        <f t="shared" si="626"/>
        <v>117</v>
      </c>
      <c r="G257" s="24">
        <f t="shared" ref="G257:AN257" si="627">SUM(G256)</f>
        <v>0</v>
      </c>
      <c r="H257" s="24">
        <f t="shared" si="627"/>
        <v>11</v>
      </c>
      <c r="I257" s="24">
        <f t="shared" si="627"/>
        <v>11</v>
      </c>
      <c r="J257" s="24">
        <f t="shared" si="627"/>
        <v>25</v>
      </c>
      <c r="K257" s="24">
        <f t="shared" si="627"/>
        <v>34</v>
      </c>
      <c r="L257" s="24">
        <f t="shared" si="627"/>
        <v>296</v>
      </c>
      <c r="M257" s="24">
        <f t="shared" si="627"/>
        <v>330</v>
      </c>
      <c r="N257" s="24">
        <f t="shared" si="627"/>
        <v>3</v>
      </c>
      <c r="O257" s="24">
        <f t="shared" si="627"/>
        <v>16</v>
      </c>
      <c r="P257" s="24">
        <f t="shared" si="627"/>
        <v>19</v>
      </c>
      <c r="Q257" s="24">
        <f t="shared" si="627"/>
        <v>10</v>
      </c>
      <c r="R257" s="24">
        <f t="shared" si="627"/>
        <v>3</v>
      </c>
      <c r="S257" s="24">
        <f t="shared" si="627"/>
        <v>17</v>
      </c>
      <c r="T257" s="24">
        <f t="shared" si="627"/>
        <v>20</v>
      </c>
      <c r="U257" s="24">
        <f t="shared" si="627"/>
        <v>2</v>
      </c>
      <c r="V257" s="24">
        <f t="shared" si="627"/>
        <v>10</v>
      </c>
      <c r="W257" s="24">
        <f t="shared" si="627"/>
        <v>12</v>
      </c>
      <c r="X257" s="24">
        <f t="shared" ref="X257:AC257" si="628">SUM(X256)</f>
        <v>60</v>
      </c>
      <c r="Y257" s="24">
        <f t="shared" si="628"/>
        <v>154</v>
      </c>
      <c r="Z257" s="24">
        <f t="shared" si="628"/>
        <v>418</v>
      </c>
      <c r="AA257" s="24">
        <f t="shared" si="628"/>
        <v>467</v>
      </c>
      <c r="AB257" s="24">
        <f t="shared" si="628"/>
        <v>5</v>
      </c>
      <c r="AC257" s="24">
        <f t="shared" si="628"/>
        <v>37</v>
      </c>
      <c r="AD257" s="24">
        <f t="shared" si="627"/>
        <v>42</v>
      </c>
      <c r="AE257" s="24">
        <f t="shared" si="627"/>
        <v>5</v>
      </c>
      <c r="AF257" s="24">
        <f t="shared" si="627"/>
        <v>37</v>
      </c>
      <c r="AG257" s="24">
        <f t="shared" si="627"/>
        <v>42</v>
      </c>
      <c r="AH257" s="85">
        <f t="shared" si="627"/>
        <v>2</v>
      </c>
      <c r="AI257" s="24">
        <f t="shared" si="627"/>
        <v>0</v>
      </c>
      <c r="AJ257" s="24">
        <f t="shared" si="627"/>
        <v>0</v>
      </c>
      <c r="AK257" s="24">
        <f t="shared" si="627"/>
        <v>0</v>
      </c>
      <c r="AL257" s="25">
        <f t="shared" si="627"/>
        <v>5</v>
      </c>
      <c r="AM257" s="25">
        <f t="shared" si="627"/>
        <v>37</v>
      </c>
      <c r="AN257" s="25">
        <f t="shared" si="627"/>
        <v>42</v>
      </c>
    </row>
    <row r="258" spans="1:40" ht="24.95" customHeight="1" x14ac:dyDescent="0.45">
      <c r="A258" s="50"/>
      <c r="B258" s="3" t="s">
        <v>75</v>
      </c>
      <c r="C258" s="29"/>
      <c r="D258" s="30"/>
      <c r="E258" s="30"/>
      <c r="F258" s="32"/>
      <c r="G258" s="30"/>
      <c r="H258" s="30"/>
      <c r="I258" s="32"/>
      <c r="J258" s="30"/>
      <c r="K258" s="30"/>
      <c r="L258" s="30"/>
      <c r="M258" s="32"/>
      <c r="N258" s="31"/>
      <c r="O258" s="31"/>
      <c r="P258" s="32"/>
      <c r="Q258" s="30"/>
      <c r="R258" s="30"/>
      <c r="S258" s="30"/>
      <c r="T258" s="32"/>
      <c r="U258" s="30"/>
      <c r="V258" s="30"/>
      <c r="W258" s="32"/>
      <c r="X258" s="32"/>
      <c r="Y258" s="32"/>
      <c r="Z258" s="32"/>
      <c r="AA258" s="32"/>
      <c r="AB258" s="32"/>
      <c r="AC258" s="32"/>
      <c r="AD258" s="32"/>
      <c r="AE258" s="9"/>
      <c r="AF258" s="9"/>
      <c r="AG258" s="9"/>
      <c r="AH258" s="84"/>
      <c r="AI258" s="9"/>
      <c r="AJ258" s="9"/>
      <c r="AK258" s="9"/>
      <c r="AL258" s="9"/>
      <c r="AM258" s="9"/>
      <c r="AN258" s="10"/>
    </row>
    <row r="259" spans="1:40" ht="24.95" customHeight="1" x14ac:dyDescent="0.45">
      <c r="A259" s="50"/>
      <c r="B259" s="6" t="s">
        <v>153</v>
      </c>
      <c r="C259" s="21">
        <v>35</v>
      </c>
      <c r="D259" s="21">
        <v>1</v>
      </c>
      <c r="E259" s="21">
        <v>34</v>
      </c>
      <c r="F259" s="21">
        <f t="shared" ref="F259" si="629">D259+E259</f>
        <v>35</v>
      </c>
      <c r="G259" s="21">
        <v>1</v>
      </c>
      <c r="H259" s="21">
        <v>7</v>
      </c>
      <c r="I259" s="21">
        <f t="shared" si="621"/>
        <v>8</v>
      </c>
      <c r="J259" s="21">
        <v>30</v>
      </c>
      <c r="K259" s="21">
        <v>5</v>
      </c>
      <c r="L259" s="21">
        <v>57</v>
      </c>
      <c r="M259" s="21">
        <f t="shared" si="622"/>
        <v>62</v>
      </c>
      <c r="N259" s="21">
        <v>0</v>
      </c>
      <c r="O259" s="21">
        <v>21</v>
      </c>
      <c r="P259" s="21">
        <f t="shared" si="557"/>
        <v>21</v>
      </c>
      <c r="Q259" s="21">
        <v>10</v>
      </c>
      <c r="R259" s="21">
        <v>3</v>
      </c>
      <c r="S259" s="21">
        <v>36</v>
      </c>
      <c r="T259" s="21">
        <f t="shared" si="558"/>
        <v>39</v>
      </c>
      <c r="U259" s="21">
        <v>1</v>
      </c>
      <c r="V259" s="21">
        <v>16</v>
      </c>
      <c r="W259" s="21">
        <f t="shared" si="559"/>
        <v>17</v>
      </c>
      <c r="X259" s="21">
        <f>C259+J259+Q259</f>
        <v>75</v>
      </c>
      <c r="Y259" s="21">
        <f t="shared" ref="Y259:Y260" si="630">F259+K259+R259</f>
        <v>43</v>
      </c>
      <c r="Z259" s="21">
        <f t="shared" ref="Z259:Z260" si="631">+L259+S259+E259</f>
        <v>127</v>
      </c>
      <c r="AA259" s="21">
        <f t="shared" ref="AA259:AA260" si="632">+M259+T259+F259</f>
        <v>136</v>
      </c>
      <c r="AB259" s="21">
        <f>G259+N259+U259</f>
        <v>2</v>
      </c>
      <c r="AC259" s="21">
        <f>H259+O259+V259</f>
        <v>44</v>
      </c>
      <c r="AD259" s="21">
        <f t="shared" si="560"/>
        <v>46</v>
      </c>
      <c r="AE259" s="7">
        <f t="shared" si="610"/>
        <v>2</v>
      </c>
      <c r="AF259" s="7">
        <f t="shared" si="611"/>
        <v>44</v>
      </c>
      <c r="AG259" s="7">
        <f t="shared" si="561"/>
        <v>46</v>
      </c>
      <c r="AH259" s="79">
        <v>2</v>
      </c>
      <c r="AI259" s="7" t="str">
        <f t="shared" si="562"/>
        <v>0</v>
      </c>
      <c r="AJ259" s="7" t="str">
        <f t="shared" si="563"/>
        <v>0</v>
      </c>
      <c r="AK259" s="7">
        <f t="shared" si="564"/>
        <v>0</v>
      </c>
      <c r="AL259" s="7">
        <f t="shared" si="565"/>
        <v>2</v>
      </c>
      <c r="AM259" s="7">
        <f t="shared" si="566"/>
        <v>44</v>
      </c>
      <c r="AN259" s="7">
        <f t="shared" si="567"/>
        <v>46</v>
      </c>
    </row>
    <row r="260" spans="1:40" s="13" customFormat="1" ht="24.95" customHeight="1" x14ac:dyDescent="0.45">
      <c r="A260" s="2"/>
      <c r="B260" s="56" t="s">
        <v>63</v>
      </c>
      <c r="C260" s="25">
        <f>SUM(C259)</f>
        <v>35</v>
      </c>
      <c r="D260" s="25">
        <f t="shared" ref="D260:F260" si="633">SUM(D259)</f>
        <v>1</v>
      </c>
      <c r="E260" s="25">
        <f t="shared" si="633"/>
        <v>34</v>
      </c>
      <c r="F260" s="25">
        <f t="shared" si="633"/>
        <v>35</v>
      </c>
      <c r="G260" s="25">
        <f t="shared" ref="G260:AN260" si="634">SUM(G259)</f>
        <v>1</v>
      </c>
      <c r="H260" s="25">
        <f t="shared" si="634"/>
        <v>7</v>
      </c>
      <c r="I260" s="25">
        <f t="shared" si="634"/>
        <v>8</v>
      </c>
      <c r="J260" s="25">
        <f t="shared" si="634"/>
        <v>30</v>
      </c>
      <c r="K260" s="25">
        <f t="shared" si="634"/>
        <v>5</v>
      </c>
      <c r="L260" s="25">
        <f t="shared" si="634"/>
        <v>57</v>
      </c>
      <c r="M260" s="25">
        <f t="shared" si="634"/>
        <v>62</v>
      </c>
      <c r="N260" s="25">
        <f t="shared" si="634"/>
        <v>0</v>
      </c>
      <c r="O260" s="25">
        <f t="shared" si="634"/>
        <v>21</v>
      </c>
      <c r="P260" s="25">
        <f t="shared" si="634"/>
        <v>21</v>
      </c>
      <c r="Q260" s="25">
        <f t="shared" si="634"/>
        <v>10</v>
      </c>
      <c r="R260" s="25">
        <f t="shared" si="634"/>
        <v>3</v>
      </c>
      <c r="S260" s="25">
        <f t="shared" si="634"/>
        <v>36</v>
      </c>
      <c r="T260" s="25">
        <f t="shared" si="634"/>
        <v>39</v>
      </c>
      <c r="U260" s="25">
        <f t="shared" si="634"/>
        <v>1</v>
      </c>
      <c r="V260" s="25">
        <f t="shared" si="634"/>
        <v>16</v>
      </c>
      <c r="W260" s="25">
        <f t="shared" si="634"/>
        <v>17</v>
      </c>
      <c r="X260" s="25">
        <f t="shared" ref="X260:AC260" si="635">SUM(X259)</f>
        <v>75</v>
      </c>
      <c r="Y260" s="25">
        <f t="shared" si="630"/>
        <v>43</v>
      </c>
      <c r="Z260" s="25">
        <f t="shared" si="631"/>
        <v>127</v>
      </c>
      <c r="AA260" s="25">
        <f t="shared" si="632"/>
        <v>136</v>
      </c>
      <c r="AB260" s="25">
        <f t="shared" si="635"/>
        <v>2</v>
      </c>
      <c r="AC260" s="25">
        <f t="shared" si="635"/>
        <v>44</v>
      </c>
      <c r="AD260" s="25">
        <f t="shared" si="634"/>
        <v>46</v>
      </c>
      <c r="AE260" s="25">
        <f t="shared" si="634"/>
        <v>2</v>
      </c>
      <c r="AF260" s="25">
        <f t="shared" si="634"/>
        <v>44</v>
      </c>
      <c r="AG260" s="25">
        <f t="shared" si="634"/>
        <v>46</v>
      </c>
      <c r="AH260" s="80">
        <f t="shared" si="634"/>
        <v>2</v>
      </c>
      <c r="AI260" s="25">
        <f t="shared" si="634"/>
        <v>0</v>
      </c>
      <c r="AJ260" s="25">
        <f t="shared" si="634"/>
        <v>0</v>
      </c>
      <c r="AK260" s="25">
        <f t="shared" si="634"/>
        <v>0</v>
      </c>
      <c r="AL260" s="25">
        <f t="shared" si="634"/>
        <v>2</v>
      </c>
      <c r="AM260" s="25">
        <f t="shared" si="634"/>
        <v>44</v>
      </c>
      <c r="AN260" s="25">
        <f t="shared" si="634"/>
        <v>46</v>
      </c>
    </row>
    <row r="261" spans="1:40" s="13" customFormat="1" ht="24.95" customHeight="1" x14ac:dyDescent="0.45">
      <c r="A261" s="2"/>
      <c r="B261" s="56" t="s">
        <v>65</v>
      </c>
      <c r="C261" s="25">
        <f>C257+C260</f>
        <v>60</v>
      </c>
      <c r="D261" s="25">
        <f t="shared" ref="D261:F261" si="636">D257+D260</f>
        <v>13</v>
      </c>
      <c r="E261" s="25">
        <f t="shared" si="636"/>
        <v>139</v>
      </c>
      <c r="F261" s="25">
        <f t="shared" si="636"/>
        <v>152</v>
      </c>
      <c r="G261" s="25">
        <f t="shared" ref="G261:AN261" si="637">G257+G260</f>
        <v>1</v>
      </c>
      <c r="H261" s="25">
        <f t="shared" si="637"/>
        <v>18</v>
      </c>
      <c r="I261" s="25">
        <f t="shared" si="637"/>
        <v>19</v>
      </c>
      <c r="J261" s="25">
        <f t="shared" si="637"/>
        <v>55</v>
      </c>
      <c r="K261" s="25">
        <f t="shared" si="637"/>
        <v>39</v>
      </c>
      <c r="L261" s="25">
        <f t="shared" si="637"/>
        <v>353</v>
      </c>
      <c r="M261" s="25">
        <f t="shared" si="637"/>
        <v>392</v>
      </c>
      <c r="N261" s="25">
        <f t="shared" si="637"/>
        <v>3</v>
      </c>
      <c r="O261" s="25">
        <f t="shared" si="637"/>
        <v>37</v>
      </c>
      <c r="P261" s="25">
        <f t="shared" si="637"/>
        <v>40</v>
      </c>
      <c r="Q261" s="25">
        <f t="shared" si="637"/>
        <v>20</v>
      </c>
      <c r="R261" s="25">
        <f t="shared" si="637"/>
        <v>6</v>
      </c>
      <c r="S261" s="25">
        <f t="shared" si="637"/>
        <v>53</v>
      </c>
      <c r="T261" s="25">
        <f t="shared" si="637"/>
        <v>59</v>
      </c>
      <c r="U261" s="25">
        <f t="shared" si="637"/>
        <v>3</v>
      </c>
      <c r="V261" s="25">
        <f t="shared" si="637"/>
        <v>26</v>
      </c>
      <c r="W261" s="25">
        <f t="shared" si="637"/>
        <v>29</v>
      </c>
      <c r="X261" s="25">
        <f t="shared" ref="X261:AC261" si="638">X257+X260</f>
        <v>135</v>
      </c>
      <c r="Y261" s="25">
        <f t="shared" si="638"/>
        <v>197</v>
      </c>
      <c r="Z261" s="25">
        <f t="shared" si="638"/>
        <v>545</v>
      </c>
      <c r="AA261" s="25">
        <f t="shared" si="638"/>
        <v>603</v>
      </c>
      <c r="AB261" s="25">
        <f t="shared" si="638"/>
        <v>7</v>
      </c>
      <c r="AC261" s="25">
        <f t="shared" si="638"/>
        <v>81</v>
      </c>
      <c r="AD261" s="25">
        <f t="shared" si="637"/>
        <v>88</v>
      </c>
      <c r="AE261" s="25">
        <f t="shared" si="637"/>
        <v>7</v>
      </c>
      <c r="AF261" s="25">
        <f t="shared" si="637"/>
        <v>81</v>
      </c>
      <c r="AG261" s="25">
        <f t="shared" si="637"/>
        <v>88</v>
      </c>
      <c r="AH261" s="80"/>
      <c r="AI261" s="25">
        <f t="shared" si="637"/>
        <v>0</v>
      </c>
      <c r="AJ261" s="25">
        <f t="shared" si="637"/>
        <v>0</v>
      </c>
      <c r="AK261" s="25">
        <f t="shared" si="637"/>
        <v>0</v>
      </c>
      <c r="AL261" s="25">
        <f t="shared" si="637"/>
        <v>7</v>
      </c>
      <c r="AM261" s="25">
        <f t="shared" si="637"/>
        <v>81</v>
      </c>
      <c r="AN261" s="25">
        <f t="shared" si="637"/>
        <v>88</v>
      </c>
    </row>
    <row r="262" spans="1:40" s="13" customFormat="1" ht="24.95" customHeight="1" x14ac:dyDescent="0.45">
      <c r="A262" s="64"/>
      <c r="B262" s="69" t="s">
        <v>46</v>
      </c>
      <c r="C262" s="66">
        <f>C261</f>
        <v>60</v>
      </c>
      <c r="D262" s="66">
        <f t="shared" ref="D262:F262" si="639">D261</f>
        <v>13</v>
      </c>
      <c r="E262" s="66">
        <f t="shared" si="639"/>
        <v>139</v>
      </c>
      <c r="F262" s="66">
        <f t="shared" si="639"/>
        <v>152</v>
      </c>
      <c r="G262" s="66">
        <f t="shared" ref="G262:AN262" si="640">G261</f>
        <v>1</v>
      </c>
      <c r="H262" s="66">
        <f t="shared" si="640"/>
        <v>18</v>
      </c>
      <c r="I262" s="66">
        <f t="shared" si="640"/>
        <v>19</v>
      </c>
      <c r="J262" s="66">
        <f t="shared" si="640"/>
        <v>55</v>
      </c>
      <c r="K262" s="66">
        <f t="shared" si="640"/>
        <v>39</v>
      </c>
      <c r="L262" s="66">
        <f t="shared" si="640"/>
        <v>353</v>
      </c>
      <c r="M262" s="66">
        <f t="shared" si="640"/>
        <v>392</v>
      </c>
      <c r="N262" s="66">
        <f t="shared" si="640"/>
        <v>3</v>
      </c>
      <c r="O262" s="66">
        <f t="shared" si="640"/>
        <v>37</v>
      </c>
      <c r="P262" s="66">
        <f t="shared" si="640"/>
        <v>40</v>
      </c>
      <c r="Q262" s="66">
        <f t="shared" si="640"/>
        <v>20</v>
      </c>
      <c r="R262" s="66">
        <f t="shared" si="640"/>
        <v>6</v>
      </c>
      <c r="S262" s="66">
        <f t="shared" si="640"/>
        <v>53</v>
      </c>
      <c r="T262" s="66">
        <f t="shared" si="640"/>
        <v>59</v>
      </c>
      <c r="U262" s="66">
        <f t="shared" si="640"/>
        <v>3</v>
      </c>
      <c r="V262" s="66">
        <f t="shared" si="640"/>
        <v>26</v>
      </c>
      <c r="W262" s="66">
        <f t="shared" si="640"/>
        <v>29</v>
      </c>
      <c r="X262" s="66">
        <f t="shared" ref="X262:AC262" si="641">X261</f>
        <v>135</v>
      </c>
      <c r="Y262" s="66">
        <f t="shared" si="641"/>
        <v>197</v>
      </c>
      <c r="Z262" s="66">
        <f t="shared" si="641"/>
        <v>545</v>
      </c>
      <c r="AA262" s="66">
        <f t="shared" si="641"/>
        <v>603</v>
      </c>
      <c r="AB262" s="66">
        <f t="shared" si="641"/>
        <v>7</v>
      </c>
      <c r="AC262" s="66">
        <f t="shared" si="641"/>
        <v>81</v>
      </c>
      <c r="AD262" s="66">
        <f t="shared" si="640"/>
        <v>88</v>
      </c>
      <c r="AE262" s="66">
        <f t="shared" si="640"/>
        <v>7</v>
      </c>
      <c r="AF262" s="66">
        <f t="shared" si="640"/>
        <v>81</v>
      </c>
      <c r="AG262" s="66">
        <f t="shared" si="640"/>
        <v>88</v>
      </c>
      <c r="AH262" s="82"/>
      <c r="AI262" s="66">
        <f t="shared" si="640"/>
        <v>0</v>
      </c>
      <c r="AJ262" s="66">
        <f t="shared" si="640"/>
        <v>0</v>
      </c>
      <c r="AK262" s="66">
        <f t="shared" si="640"/>
        <v>0</v>
      </c>
      <c r="AL262" s="66">
        <f t="shared" si="640"/>
        <v>7</v>
      </c>
      <c r="AM262" s="66">
        <f t="shared" si="640"/>
        <v>81</v>
      </c>
      <c r="AN262" s="66">
        <f t="shared" si="640"/>
        <v>88</v>
      </c>
    </row>
    <row r="263" spans="1:40" s="57" customFormat="1" ht="24.95" customHeight="1" x14ac:dyDescent="0.45">
      <c r="A263" s="70"/>
      <c r="B263" s="71" t="s">
        <v>1</v>
      </c>
      <c r="C263" s="67">
        <f t="shared" ref="C263:AA263" si="642">C262+C252+C244+C226+C201+C181+C163+C116+C67+C54+C23</f>
        <v>2009</v>
      </c>
      <c r="D263" s="67">
        <f t="shared" si="642"/>
        <v>1509</v>
      </c>
      <c r="E263" s="67">
        <f t="shared" si="642"/>
        <v>3495</v>
      </c>
      <c r="F263" s="67">
        <f t="shared" si="642"/>
        <v>5004</v>
      </c>
      <c r="G263" s="67">
        <f t="shared" si="642"/>
        <v>443</v>
      </c>
      <c r="H263" s="67">
        <f t="shared" si="642"/>
        <v>794</v>
      </c>
      <c r="I263" s="67">
        <f t="shared" si="642"/>
        <v>1237</v>
      </c>
      <c r="J263" s="67">
        <f t="shared" si="642"/>
        <v>4005</v>
      </c>
      <c r="K263" s="67">
        <f t="shared" si="642"/>
        <v>9303</v>
      </c>
      <c r="L263" s="67">
        <f t="shared" si="642"/>
        <v>11672</v>
      </c>
      <c r="M263" s="67">
        <f t="shared" si="642"/>
        <v>20975</v>
      </c>
      <c r="N263" s="67">
        <f t="shared" si="642"/>
        <v>2512</v>
      </c>
      <c r="O263" s="67">
        <f t="shared" si="642"/>
        <v>2221</v>
      </c>
      <c r="P263" s="67">
        <f t="shared" si="642"/>
        <v>4733</v>
      </c>
      <c r="Q263" s="67">
        <f t="shared" si="642"/>
        <v>1425</v>
      </c>
      <c r="R263" s="67">
        <f t="shared" si="642"/>
        <v>700</v>
      </c>
      <c r="S263" s="67">
        <f t="shared" si="642"/>
        <v>1178</v>
      </c>
      <c r="T263" s="67">
        <f t="shared" si="642"/>
        <v>1878</v>
      </c>
      <c r="U263" s="67">
        <f t="shared" si="642"/>
        <v>450</v>
      </c>
      <c r="V263" s="67">
        <f t="shared" si="642"/>
        <v>722</v>
      </c>
      <c r="W263" s="67">
        <f t="shared" si="642"/>
        <v>1172</v>
      </c>
      <c r="X263" s="67">
        <f t="shared" si="642"/>
        <v>7439</v>
      </c>
      <c r="Y263" s="67">
        <f t="shared" si="642"/>
        <v>15007</v>
      </c>
      <c r="Z263" s="67">
        <f t="shared" si="642"/>
        <v>16345</v>
      </c>
      <c r="AA263" s="67">
        <f t="shared" si="642"/>
        <v>27857</v>
      </c>
      <c r="AB263" s="67">
        <f>G263+N263+U263</f>
        <v>3405</v>
      </c>
      <c r="AC263" s="67">
        <f>H263+O263+V263</f>
        <v>3737</v>
      </c>
      <c r="AD263" s="67">
        <f>I263+P263+W263</f>
        <v>7142</v>
      </c>
      <c r="AE263" s="67">
        <f>AE262+AE252+AE244+AE226+AE201+AE181+AE163+AE116+AE67+AE54+AE23</f>
        <v>3405</v>
      </c>
      <c r="AF263" s="67">
        <f>AF262+AF252+AF244+AF226+AF201+AF181+AF163+AF116+AF67+AF54+AF23</f>
        <v>3737</v>
      </c>
      <c r="AG263" s="67">
        <f>AG262+AG252+AG244+AG226+AG201+AG181+AG163+AG116+AG67+AG54+AG23</f>
        <v>7142</v>
      </c>
      <c r="AH263" s="92"/>
      <c r="AI263" s="67">
        <f t="shared" ref="AI263:AN263" si="643">AI262+AI252+AI244+AI226+AI201+AI181+AI163+AI116+AI67+AI54+AI23</f>
        <v>457</v>
      </c>
      <c r="AJ263" s="67">
        <f t="shared" si="643"/>
        <v>1018</v>
      </c>
      <c r="AK263" s="67">
        <f t="shared" si="643"/>
        <v>1526</v>
      </c>
      <c r="AL263" s="67">
        <f t="shared" si="643"/>
        <v>2940</v>
      </c>
      <c r="AM263" s="67">
        <f t="shared" si="643"/>
        <v>2676</v>
      </c>
      <c r="AN263" s="67">
        <f t="shared" si="643"/>
        <v>5616</v>
      </c>
    </row>
    <row r="264" spans="1:40" s="13" customFormat="1" ht="24.95" customHeight="1" x14ac:dyDescent="0.45">
      <c r="A264" s="61"/>
      <c r="B264" s="61" t="s">
        <v>151</v>
      </c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20"/>
      <c r="AF264" s="20"/>
      <c r="AG264" s="20"/>
      <c r="AH264" s="93"/>
      <c r="AI264" s="20"/>
      <c r="AJ264" s="20"/>
      <c r="AK264" s="20"/>
      <c r="AL264" s="20"/>
      <c r="AM264" s="20"/>
      <c r="AN264" s="20"/>
    </row>
    <row r="265" spans="1:40" ht="24.95" customHeight="1" x14ac:dyDescent="0.45">
      <c r="B265" s="75" t="s">
        <v>149</v>
      </c>
    </row>
    <row r="266" spans="1:40" ht="24.95" customHeight="1" x14ac:dyDescent="0.45"/>
    <row r="267" spans="1:40" ht="24.95" customHeight="1" x14ac:dyDescent="0.45"/>
    <row r="268" spans="1:40" ht="24.95" customHeight="1" x14ac:dyDescent="0.45"/>
    <row r="269" spans="1:40" ht="24.95" customHeight="1" x14ac:dyDescent="0.45"/>
    <row r="270" spans="1:40" ht="24.95" customHeight="1" x14ac:dyDescent="0.45"/>
    <row r="271" spans="1:40" ht="24.95" customHeight="1" x14ac:dyDescent="0.45"/>
    <row r="272" spans="1:40" ht="24.95" customHeight="1" x14ac:dyDescent="0.45"/>
    <row r="273" ht="24.95" customHeight="1" x14ac:dyDescent="0.45"/>
    <row r="274" ht="24.95" customHeight="1" x14ac:dyDescent="0.45"/>
    <row r="275" ht="24.95" customHeight="1" x14ac:dyDescent="0.45"/>
  </sheetData>
  <sortState ref="B254:B255">
    <sortCondition ref="B254"/>
  </sortState>
  <mergeCells count="24">
    <mergeCell ref="R5:T5"/>
    <mergeCell ref="U5:W5"/>
    <mergeCell ref="AB5:AD5"/>
    <mergeCell ref="G5:I5"/>
    <mergeCell ref="J5:J6"/>
    <mergeCell ref="K5:M5"/>
    <mergeCell ref="N5:P5"/>
    <mergeCell ref="Q5:Q6"/>
    <mergeCell ref="A1:AN1"/>
    <mergeCell ref="A2:B6"/>
    <mergeCell ref="C2:AN2"/>
    <mergeCell ref="C3:AD3"/>
    <mergeCell ref="AE3:AG5"/>
    <mergeCell ref="AH3:AH5"/>
    <mergeCell ref="AI3:AK5"/>
    <mergeCell ref="X4:AD4"/>
    <mergeCell ref="X5:X6"/>
    <mergeCell ref="Y5:AA5"/>
    <mergeCell ref="AL3:AN5"/>
    <mergeCell ref="C4:I4"/>
    <mergeCell ref="J4:P4"/>
    <mergeCell ref="Q4:W4"/>
    <mergeCell ref="C5:C6"/>
    <mergeCell ref="D5:F5"/>
  </mergeCells>
  <pageMargins left="0.39370078740157483" right="0.19685039370078741" top="0.39370078740157483" bottom="0.39370078740157483" header="0.31496062992125984" footer="0.31496062992125984"/>
  <pageSetup paperSize="9" scale="57" orientation="landscape" r:id="rId1"/>
  <headerFooter>
    <oddFooter xml:space="preserve">&amp;Rหน้าที่ &amp;P จาก &amp;N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N12" sqref="N12"/>
    </sheetView>
  </sheetViews>
  <sheetFormatPr defaultRowHeight="23.25" x14ac:dyDescent="0.5"/>
  <cols>
    <col min="1" max="1" width="29.125" style="116" customWidth="1"/>
    <col min="2" max="16384" width="9" style="116"/>
  </cols>
  <sheetData>
    <row r="1" spans="1:2" x14ac:dyDescent="0.5">
      <c r="A1" s="116" t="str">
        <f>'นักศึกษาเข้าใหม่ 2559'!A7</f>
        <v>คณะศิลปศาสตร์</v>
      </c>
      <c r="B1" s="117">
        <f>'นักศึกษาเข้าใหม่ 2559'!AG23</f>
        <v>531</v>
      </c>
    </row>
    <row r="2" spans="1:2" x14ac:dyDescent="0.5">
      <c r="A2" s="116" t="str">
        <f>'นักศึกษาเข้าใหม่ 2559'!A24</f>
        <v>คณะครุศาสตร์อุตสาหกรรม</v>
      </c>
      <c r="B2" s="117">
        <f>'นักศึกษาเข้าใหม่ 2559'!AG54</f>
        <v>719</v>
      </c>
    </row>
    <row r="3" spans="1:2" x14ac:dyDescent="0.5">
      <c r="A3" s="116" t="str">
        <f>'นักศึกษาเข้าใหม่ 2559'!A55</f>
        <v>คณะเทคโนโลยีการเกษตร</v>
      </c>
      <c r="B3" s="117">
        <f>'นักศึกษาเข้าใหม่ 2559'!AG67</f>
        <v>474</v>
      </c>
    </row>
    <row r="4" spans="1:2" x14ac:dyDescent="0.5">
      <c r="A4" s="116" t="str">
        <f>'นักศึกษาเข้าใหม่ 2559'!A68</f>
        <v>คณะวิศวกรรมศาสตร์</v>
      </c>
      <c r="B4" s="117">
        <f>'นักศึกษาเข้าใหม่ 2559'!AG116</f>
        <v>1603</v>
      </c>
    </row>
    <row r="5" spans="1:2" x14ac:dyDescent="0.5">
      <c r="A5" s="116" t="str">
        <f>'นักศึกษาเข้าใหม่ 2559'!A117</f>
        <v>คณะบริหารธุรกิจ</v>
      </c>
      <c r="B5" s="117">
        <f>'นักศึกษาเข้าใหม่ 2559'!AG163</f>
        <v>1785</v>
      </c>
    </row>
    <row r="6" spans="1:2" x14ac:dyDescent="0.5">
      <c r="A6" s="116" t="str">
        <f>'นักศึกษาเข้าใหม่ 2559'!A164</f>
        <v>คณะเทคโนโลยีคหกรรมศาสตร์</v>
      </c>
      <c r="B6" s="117">
        <f>'นักศึกษาเข้าใหม่ 2559'!AG181</f>
        <v>408</v>
      </c>
    </row>
    <row r="7" spans="1:2" x14ac:dyDescent="0.5">
      <c r="A7" s="116" t="str">
        <f>'นักศึกษาเข้าใหม่ 2559'!A182</f>
        <v>คณะศิลปกรรมศาสตร์</v>
      </c>
      <c r="B7" s="117">
        <f>'นักศึกษาเข้าใหม่ 2559'!AG201</f>
        <v>383</v>
      </c>
    </row>
    <row r="8" spans="1:2" x14ac:dyDescent="0.5">
      <c r="A8" s="116" t="str">
        <f>'นักศึกษาเข้าใหม่ 2559'!A202</f>
        <v>คณะเทคโนโลยีสื่อสารมวลชน</v>
      </c>
      <c r="B8" s="117">
        <f>'นักศึกษาเข้าใหม่ 2559'!AG226</f>
        <v>627</v>
      </c>
    </row>
    <row r="9" spans="1:2" x14ac:dyDescent="0.5">
      <c r="A9" s="116" t="str">
        <f>'นักศึกษาเข้าใหม่ 2559'!A227</f>
        <v>คณะวิทยาศาสตร์และเทคโนโลยี</v>
      </c>
      <c r="B9" s="117">
        <f>'นักศึกษาเข้าใหม่ 2559'!AG244</f>
        <v>379</v>
      </c>
    </row>
    <row r="10" spans="1:2" x14ac:dyDescent="0.5">
      <c r="A10" s="116" t="str">
        <f>'นักศึกษาเข้าใหม่ 2559'!A245</f>
        <v>คณะสถาปัตยกรรมศาสตร์</v>
      </c>
      <c r="B10" s="117">
        <f>'นักศึกษาเข้าใหม่ 2559'!AG252</f>
        <v>145</v>
      </c>
    </row>
    <row r="11" spans="1:2" x14ac:dyDescent="0.5">
      <c r="A11" s="116" t="str">
        <f>'นักศึกษาเข้าใหม่ 2559'!A253</f>
        <v>วิทยาลัยการแพทย์แผนไทย</v>
      </c>
      <c r="B11" s="117">
        <f>'นักศึกษาเข้าใหม่ 2559'!AG262</f>
        <v>88</v>
      </c>
    </row>
    <row r="12" spans="1:2" x14ac:dyDescent="0.5">
      <c r="B12" s="117">
        <f>SUM(B1:B11)</f>
        <v>7142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นักศึกษาเข้าใหม่ 2559</vt:lpstr>
      <vt:lpstr>กราฟ</vt:lpstr>
      <vt:lpstr>'นักศึกษาเข้าใหม่ 2559'!Print_Titles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ew</cp:lastModifiedBy>
  <cp:lastPrinted>2016-10-12T08:12:19Z</cp:lastPrinted>
  <dcterms:created xsi:type="dcterms:W3CDTF">2010-08-08T07:13:07Z</dcterms:created>
  <dcterms:modified xsi:type="dcterms:W3CDTF">2016-10-13T07:59:59Z</dcterms:modified>
</cp:coreProperties>
</file>