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15" windowWidth="18780" windowHeight="10680"/>
  </bookViews>
  <sheets>
    <sheet name="2556" sheetId="4" r:id="rId1"/>
  </sheets>
  <definedNames>
    <definedName name="_xlnm.Print_Titles" localSheetId="0">'2556'!$2:$4</definedName>
  </definedNames>
  <calcPr calcId="124519"/>
</workbook>
</file>

<file path=xl/calcChain.xml><?xml version="1.0" encoding="utf-8"?>
<calcChain xmlns="http://schemas.openxmlformats.org/spreadsheetml/2006/main">
  <c r="H287" i="4"/>
  <c r="I287"/>
  <c r="J287"/>
  <c r="K287"/>
  <c r="L287"/>
  <c r="M287"/>
  <c r="N287"/>
  <c r="O287"/>
  <c r="P287"/>
  <c r="Q287"/>
  <c r="R287"/>
  <c r="S287"/>
  <c r="T287"/>
  <c r="G287"/>
  <c r="I260"/>
  <c r="I261" s="1"/>
  <c r="J260"/>
  <c r="J261" s="1"/>
  <c r="L260"/>
  <c r="L261" s="1"/>
  <c r="M260"/>
  <c r="M261" s="1"/>
  <c r="O260"/>
  <c r="P260"/>
  <c r="O261"/>
  <c r="P261"/>
  <c r="I34"/>
  <c r="J34"/>
  <c r="L34"/>
  <c r="M34"/>
  <c r="O34"/>
  <c r="P34"/>
  <c r="S266"/>
  <c r="R266"/>
  <c r="AY68" l="1"/>
  <c r="AT68"/>
  <c r="O68"/>
  <c r="AT170"/>
  <c r="AV136"/>
  <c r="AV99"/>
  <c r="AY169" l="1"/>
  <c r="AR228" l="1"/>
  <c r="AR231"/>
  <c r="AR229"/>
  <c r="AR230"/>
  <c r="AQ229"/>
  <c r="AW284" l="1"/>
  <c r="AV284"/>
  <c r="AU284"/>
  <c r="AT284"/>
  <c r="AX274"/>
  <c r="AX273"/>
  <c r="AU207"/>
  <c r="AX112"/>
  <c r="AX83"/>
  <c r="V237" l="1"/>
  <c r="Q86" l="1"/>
  <c r="AX283" l="1"/>
  <c r="AX282"/>
  <c r="AZ282" s="1"/>
  <c r="AR283"/>
  <c r="AQ283"/>
  <c r="AR282"/>
  <c r="AQ282"/>
  <c r="AJ283"/>
  <c r="AG283"/>
  <c r="AG284" s="1"/>
  <c r="AD283"/>
  <c r="AD284" s="1"/>
  <c r="AJ282"/>
  <c r="AG282"/>
  <c r="AD282"/>
  <c r="AP283"/>
  <c r="AP284" s="1"/>
  <c r="AP282"/>
  <c r="AM282"/>
  <c r="AM283"/>
  <c r="AL284"/>
  <c r="AK284"/>
  <c r="AJ9"/>
  <c r="AQ9"/>
  <c r="AR279"/>
  <c r="AQ279"/>
  <c r="AP279"/>
  <c r="AM279"/>
  <c r="AJ279"/>
  <c r="AJ280" s="1"/>
  <c r="AG279"/>
  <c r="AD279"/>
  <c r="AR272"/>
  <c r="AQ272"/>
  <c r="AP272"/>
  <c r="AM272"/>
  <c r="AJ272"/>
  <c r="AG272"/>
  <c r="AD272"/>
  <c r="AR267"/>
  <c r="AQ267"/>
  <c r="AP267"/>
  <c r="AM267"/>
  <c r="AJ267"/>
  <c r="AG267"/>
  <c r="AD267"/>
  <c r="AR266"/>
  <c r="AQ266"/>
  <c r="AP266"/>
  <c r="AM266"/>
  <c r="AJ266"/>
  <c r="AG266"/>
  <c r="AD266"/>
  <c r="AR259"/>
  <c r="AQ259"/>
  <c r="AP259"/>
  <c r="AM259"/>
  <c r="AJ259"/>
  <c r="AG259"/>
  <c r="AD259"/>
  <c r="AR258"/>
  <c r="AQ258"/>
  <c r="AP258"/>
  <c r="AM258"/>
  <c r="AJ258"/>
  <c r="AG258"/>
  <c r="AD258"/>
  <c r="AR253"/>
  <c r="AQ253"/>
  <c r="AP253"/>
  <c r="AM253"/>
  <c r="AG253"/>
  <c r="AD253"/>
  <c r="AR252"/>
  <c r="AQ252"/>
  <c r="AP252"/>
  <c r="AM252"/>
  <c r="AJ252"/>
  <c r="AG252"/>
  <c r="AD252"/>
  <c r="AR251"/>
  <c r="AQ251"/>
  <c r="AP251"/>
  <c r="AM251"/>
  <c r="AJ251"/>
  <c r="AG251"/>
  <c r="AD251"/>
  <c r="AR250"/>
  <c r="AQ250"/>
  <c r="AP250"/>
  <c r="AM250"/>
  <c r="AJ250"/>
  <c r="AG250"/>
  <c r="AD250"/>
  <c r="AR249"/>
  <c r="AQ249"/>
  <c r="AP249"/>
  <c r="AM249"/>
  <c r="AJ249"/>
  <c r="AG249"/>
  <c r="AD249"/>
  <c r="AR248"/>
  <c r="AQ248"/>
  <c r="AP248"/>
  <c r="AM248"/>
  <c r="AJ248"/>
  <c r="AG248"/>
  <c r="AD248"/>
  <c r="AR247"/>
  <c r="AQ247"/>
  <c r="AP247"/>
  <c r="AM247"/>
  <c r="AJ247"/>
  <c r="AG247"/>
  <c r="AD247"/>
  <c r="AR240"/>
  <c r="AQ240"/>
  <c r="AP240"/>
  <c r="AM240"/>
  <c r="AJ240"/>
  <c r="AG240"/>
  <c r="AD240"/>
  <c r="AR239"/>
  <c r="AQ239"/>
  <c r="AP239"/>
  <c r="AM239"/>
  <c r="AJ239"/>
  <c r="AG239"/>
  <c r="AD239"/>
  <c r="AR238"/>
  <c r="AQ238"/>
  <c r="AP238"/>
  <c r="AM238"/>
  <c r="AJ238"/>
  <c r="AG238"/>
  <c r="AD238"/>
  <c r="AR237"/>
  <c r="AQ237"/>
  <c r="AP237"/>
  <c r="AM237"/>
  <c r="AJ237"/>
  <c r="AG237"/>
  <c r="AD237"/>
  <c r="AR236"/>
  <c r="AQ236"/>
  <c r="AP236"/>
  <c r="AM236"/>
  <c r="AJ236"/>
  <c r="AG236"/>
  <c r="AD236"/>
  <c r="AQ231"/>
  <c r="AS231" s="1"/>
  <c r="AP231"/>
  <c r="AM231"/>
  <c r="AJ231"/>
  <c r="AG231"/>
  <c r="AD231"/>
  <c r="AQ230"/>
  <c r="AP230"/>
  <c r="AM230"/>
  <c r="AJ230"/>
  <c r="AG230"/>
  <c r="AD230"/>
  <c r="AP229"/>
  <c r="AM229"/>
  <c r="AJ229"/>
  <c r="AG229"/>
  <c r="AD229"/>
  <c r="AQ228"/>
  <c r="AP228"/>
  <c r="AM228"/>
  <c r="AJ228"/>
  <c r="AG228"/>
  <c r="AD228"/>
  <c r="AR227"/>
  <c r="AQ227"/>
  <c r="AP227"/>
  <c r="AM227"/>
  <c r="AJ227"/>
  <c r="AG227"/>
  <c r="AD227"/>
  <c r="AR226"/>
  <c r="AQ226"/>
  <c r="AP226"/>
  <c r="AM226"/>
  <c r="AJ226"/>
  <c r="AG226"/>
  <c r="AD226"/>
  <c r="AR223"/>
  <c r="AQ223"/>
  <c r="AP223"/>
  <c r="AM223"/>
  <c r="AJ223"/>
  <c r="AG223"/>
  <c r="AD223"/>
  <c r="AR222"/>
  <c r="AQ222"/>
  <c r="AP222"/>
  <c r="AM222"/>
  <c r="AJ222"/>
  <c r="AG222"/>
  <c r="AD222"/>
  <c r="AR221"/>
  <c r="AQ221"/>
  <c r="AP221"/>
  <c r="AM221"/>
  <c r="AJ221"/>
  <c r="AG221"/>
  <c r="AD221"/>
  <c r="AR220"/>
  <c r="AQ220"/>
  <c r="AP220"/>
  <c r="AM220"/>
  <c r="AJ220"/>
  <c r="AG220"/>
  <c r="AD220"/>
  <c r="AR219"/>
  <c r="AQ219"/>
  <c r="AP219"/>
  <c r="AM219"/>
  <c r="AJ219"/>
  <c r="AG219"/>
  <c r="AD219"/>
  <c r="AR212"/>
  <c r="AQ212"/>
  <c r="AP212"/>
  <c r="AM212"/>
  <c r="AJ212"/>
  <c r="AG212"/>
  <c r="AD212"/>
  <c r="AR211"/>
  <c r="AQ211"/>
  <c r="AP211"/>
  <c r="AM211"/>
  <c r="AJ211"/>
  <c r="AG211"/>
  <c r="AD211"/>
  <c r="AR210"/>
  <c r="AQ210"/>
  <c r="AP210"/>
  <c r="AM210"/>
  <c r="AJ210"/>
  <c r="AG210"/>
  <c r="AD210"/>
  <c r="AR209"/>
  <c r="AQ209"/>
  <c r="AP209"/>
  <c r="AM209"/>
  <c r="AJ209"/>
  <c r="AG209"/>
  <c r="AD209"/>
  <c r="AR206"/>
  <c r="AQ206"/>
  <c r="AP206"/>
  <c r="AM206"/>
  <c r="AJ206"/>
  <c r="AG206"/>
  <c r="AD206"/>
  <c r="AR205"/>
  <c r="AQ205"/>
  <c r="AP205"/>
  <c r="AM205"/>
  <c r="AJ205"/>
  <c r="AG205"/>
  <c r="AD205"/>
  <c r="AR204"/>
  <c r="AQ204"/>
  <c r="AP204"/>
  <c r="AM204"/>
  <c r="AJ204"/>
  <c r="AG204"/>
  <c r="AD204"/>
  <c r="AR203"/>
  <c r="AQ203"/>
  <c r="AP203"/>
  <c r="AM203"/>
  <c r="AJ203"/>
  <c r="AG203"/>
  <c r="AD203"/>
  <c r="AR202"/>
  <c r="AQ202"/>
  <c r="AP202"/>
  <c r="AM202"/>
  <c r="AJ202"/>
  <c r="AG202"/>
  <c r="AD202"/>
  <c r="AR201"/>
  <c r="AQ201"/>
  <c r="AP201"/>
  <c r="AM201"/>
  <c r="AJ201"/>
  <c r="AG201"/>
  <c r="AD201"/>
  <c r="AR200"/>
  <c r="AQ200"/>
  <c r="AP200"/>
  <c r="AM200"/>
  <c r="AJ200"/>
  <c r="AG200"/>
  <c r="AD200"/>
  <c r="AR199"/>
  <c r="AQ199"/>
  <c r="AP199"/>
  <c r="AM199"/>
  <c r="AJ199"/>
  <c r="AG199"/>
  <c r="AD199"/>
  <c r="AR198"/>
  <c r="AQ198"/>
  <c r="AP198"/>
  <c r="AM198"/>
  <c r="AJ198"/>
  <c r="AG198"/>
  <c r="AD198"/>
  <c r="AR197"/>
  <c r="AQ197"/>
  <c r="AP197"/>
  <c r="AM197"/>
  <c r="AJ197"/>
  <c r="AG197"/>
  <c r="AD197"/>
  <c r="AR196"/>
  <c r="AQ196"/>
  <c r="AP196"/>
  <c r="AM196"/>
  <c r="AJ196"/>
  <c r="AG196"/>
  <c r="AD196"/>
  <c r="AR195"/>
  <c r="AQ195"/>
  <c r="AP195"/>
  <c r="AM195"/>
  <c r="AJ195"/>
  <c r="AG195"/>
  <c r="AD195"/>
  <c r="AR188"/>
  <c r="AQ188"/>
  <c r="AP188"/>
  <c r="AM188"/>
  <c r="AM189" s="1"/>
  <c r="AJ188"/>
  <c r="AJ189" s="1"/>
  <c r="AG188"/>
  <c r="AG189" s="1"/>
  <c r="AD188"/>
  <c r="AR185"/>
  <c r="AQ185"/>
  <c r="AP185"/>
  <c r="AM185"/>
  <c r="AJ185"/>
  <c r="AG185"/>
  <c r="AD185"/>
  <c r="AR184"/>
  <c r="AQ184"/>
  <c r="AP184"/>
  <c r="AM184"/>
  <c r="AJ184"/>
  <c r="AG184"/>
  <c r="AD184"/>
  <c r="AR183"/>
  <c r="AQ183"/>
  <c r="AP183"/>
  <c r="AM183"/>
  <c r="AJ183"/>
  <c r="AG183"/>
  <c r="AD183"/>
  <c r="AR180"/>
  <c r="AQ180"/>
  <c r="AP180"/>
  <c r="AM180"/>
  <c r="AJ180"/>
  <c r="AG180"/>
  <c r="AD180"/>
  <c r="AR179"/>
  <c r="AQ179"/>
  <c r="AP179"/>
  <c r="AM179"/>
  <c r="AJ179"/>
  <c r="AG179"/>
  <c r="AD179"/>
  <c r="AR178"/>
  <c r="AQ178"/>
  <c r="AP178"/>
  <c r="AM178"/>
  <c r="AJ178"/>
  <c r="AG178"/>
  <c r="AD178"/>
  <c r="AR177"/>
  <c r="AQ177"/>
  <c r="AP177"/>
  <c r="AM177"/>
  <c r="AJ177"/>
  <c r="AG177"/>
  <c r="AD177"/>
  <c r="AR176"/>
  <c r="AQ176"/>
  <c r="AP176"/>
  <c r="AM176"/>
  <c r="AJ176"/>
  <c r="AG176"/>
  <c r="AD176"/>
  <c r="AR169"/>
  <c r="AQ169"/>
  <c r="AP169"/>
  <c r="AM169"/>
  <c r="AJ169"/>
  <c r="AG169"/>
  <c r="AD169"/>
  <c r="AR168"/>
  <c r="AQ168"/>
  <c r="AP168"/>
  <c r="AM168"/>
  <c r="AJ168"/>
  <c r="AG168"/>
  <c r="AD168"/>
  <c r="AR167"/>
  <c r="AQ167"/>
  <c r="AP167"/>
  <c r="AM167"/>
  <c r="AJ167"/>
  <c r="AG167"/>
  <c r="AD167"/>
  <c r="AR166"/>
  <c r="AQ166"/>
  <c r="AP166"/>
  <c r="AM166"/>
  <c r="AJ166"/>
  <c r="AG166"/>
  <c r="AD166"/>
  <c r="AR165"/>
  <c r="AQ165"/>
  <c r="AP165"/>
  <c r="AM165"/>
  <c r="AJ165"/>
  <c r="AG165"/>
  <c r="AD165"/>
  <c r="AR164"/>
  <c r="AQ164"/>
  <c r="AP164"/>
  <c r="AM164"/>
  <c r="AJ164"/>
  <c r="AG164"/>
  <c r="AD164"/>
  <c r="AR163"/>
  <c r="AQ163"/>
  <c r="AP163"/>
  <c r="AM163"/>
  <c r="AJ163"/>
  <c r="AG163"/>
  <c r="AD163"/>
  <c r="AR160"/>
  <c r="AQ160"/>
  <c r="AP160"/>
  <c r="AP161" s="1"/>
  <c r="AM160"/>
  <c r="AJ160"/>
  <c r="AJ161" s="1"/>
  <c r="AG160"/>
  <c r="AD160"/>
  <c r="AM161"/>
  <c r="AR151"/>
  <c r="AQ151"/>
  <c r="AP151"/>
  <c r="AP152" s="1"/>
  <c r="AM151"/>
  <c r="AM152" s="1"/>
  <c r="AJ151"/>
  <c r="AJ152" s="1"/>
  <c r="AG151"/>
  <c r="AD151"/>
  <c r="AR148"/>
  <c r="AQ148"/>
  <c r="AP148"/>
  <c r="AP149" s="1"/>
  <c r="AM148"/>
  <c r="AJ148"/>
  <c r="AJ149" s="1"/>
  <c r="AG148"/>
  <c r="AG149" s="1"/>
  <c r="AD148"/>
  <c r="AD149" s="1"/>
  <c r="AR145"/>
  <c r="AQ145"/>
  <c r="AP145"/>
  <c r="AM145"/>
  <c r="AJ145"/>
  <c r="AG145"/>
  <c r="AD145"/>
  <c r="AR144"/>
  <c r="AQ144"/>
  <c r="AP144"/>
  <c r="AM144"/>
  <c r="AJ144"/>
  <c r="AG144"/>
  <c r="AD144"/>
  <c r="AR143"/>
  <c r="AQ143"/>
  <c r="AP143"/>
  <c r="AM143"/>
  <c r="AJ143"/>
  <c r="AG143"/>
  <c r="AD143"/>
  <c r="AR142"/>
  <c r="AQ142"/>
  <c r="AP142"/>
  <c r="AM142"/>
  <c r="AJ142"/>
  <c r="AG142"/>
  <c r="AD142"/>
  <c r="AR139"/>
  <c r="AQ139"/>
  <c r="AP139"/>
  <c r="AM139"/>
  <c r="AJ139"/>
  <c r="AG139"/>
  <c r="AD139"/>
  <c r="AR138"/>
  <c r="AQ138"/>
  <c r="AP138"/>
  <c r="AM138"/>
  <c r="AJ138"/>
  <c r="AG138"/>
  <c r="AD138"/>
  <c r="AR135"/>
  <c r="AQ135"/>
  <c r="AP135"/>
  <c r="AM135"/>
  <c r="AJ135"/>
  <c r="AG135"/>
  <c r="AD135"/>
  <c r="AR134"/>
  <c r="AQ134"/>
  <c r="AP134"/>
  <c r="AM134"/>
  <c r="AJ134"/>
  <c r="AG134"/>
  <c r="AD134"/>
  <c r="AR133"/>
  <c r="AQ133"/>
  <c r="AP133"/>
  <c r="AM133"/>
  <c r="AJ133"/>
  <c r="AG133"/>
  <c r="AD133"/>
  <c r="AR132"/>
  <c r="AQ132"/>
  <c r="AP132"/>
  <c r="AM132"/>
  <c r="AJ132"/>
  <c r="AG132"/>
  <c r="AD132"/>
  <c r="AR131"/>
  <c r="AQ131"/>
  <c r="AP131"/>
  <c r="AM131"/>
  <c r="AJ131"/>
  <c r="AG131"/>
  <c r="AD131"/>
  <c r="AR130"/>
  <c r="AQ130"/>
  <c r="AP130"/>
  <c r="AM130"/>
  <c r="AJ130"/>
  <c r="AG130"/>
  <c r="AD130"/>
  <c r="AR127"/>
  <c r="AQ127"/>
  <c r="AP127"/>
  <c r="AM127"/>
  <c r="AJ127"/>
  <c r="AG127"/>
  <c r="AD127"/>
  <c r="AR126"/>
  <c r="AQ126"/>
  <c r="AP126"/>
  <c r="AM126"/>
  <c r="AJ126"/>
  <c r="AG126"/>
  <c r="AD126"/>
  <c r="AR125"/>
  <c r="AQ125"/>
  <c r="AP125"/>
  <c r="AM125"/>
  <c r="AJ125"/>
  <c r="AG125"/>
  <c r="AD125"/>
  <c r="AR124"/>
  <c r="AQ124"/>
  <c r="AP124"/>
  <c r="AM124"/>
  <c r="AJ124"/>
  <c r="AG124"/>
  <c r="AD124"/>
  <c r="AR123"/>
  <c r="AQ123"/>
  <c r="AP123"/>
  <c r="AM123"/>
  <c r="AJ123"/>
  <c r="AG123"/>
  <c r="AD123"/>
  <c r="AR122"/>
  <c r="AQ122"/>
  <c r="AP122"/>
  <c r="AM122"/>
  <c r="AJ122"/>
  <c r="AG122"/>
  <c r="AD122"/>
  <c r="AR121"/>
  <c r="AQ121"/>
  <c r="AP121"/>
  <c r="AM121"/>
  <c r="AJ121"/>
  <c r="AG121"/>
  <c r="AD121"/>
  <c r="AR120"/>
  <c r="AQ120"/>
  <c r="AP120"/>
  <c r="AM120"/>
  <c r="AJ120"/>
  <c r="AG120"/>
  <c r="AD120"/>
  <c r="AR113"/>
  <c r="AQ113"/>
  <c r="AP113"/>
  <c r="AM113"/>
  <c r="AJ113"/>
  <c r="AG113"/>
  <c r="AD113"/>
  <c r="AR112"/>
  <c r="AQ112"/>
  <c r="AP112"/>
  <c r="AM112"/>
  <c r="AJ112"/>
  <c r="AG112"/>
  <c r="AD112"/>
  <c r="AR111"/>
  <c r="AQ111"/>
  <c r="AP111"/>
  <c r="AM111"/>
  <c r="AJ111"/>
  <c r="AG111"/>
  <c r="AD111"/>
  <c r="AR110"/>
  <c r="AQ110"/>
  <c r="AP110"/>
  <c r="AM110"/>
  <c r="AJ110"/>
  <c r="AG110"/>
  <c r="AD110"/>
  <c r="AR109"/>
  <c r="AQ109"/>
  <c r="AP109"/>
  <c r="AM109"/>
  <c r="AJ109"/>
  <c r="AG109"/>
  <c r="AD109"/>
  <c r="AR108"/>
  <c r="AQ108"/>
  <c r="AP108"/>
  <c r="AM108"/>
  <c r="AJ108"/>
  <c r="AG108"/>
  <c r="AD108"/>
  <c r="AR107"/>
  <c r="AQ107"/>
  <c r="AP107"/>
  <c r="AM107"/>
  <c r="AJ107"/>
  <c r="AG107"/>
  <c r="AD107"/>
  <c r="AR106"/>
  <c r="AQ106"/>
  <c r="AP106"/>
  <c r="AM106"/>
  <c r="AJ106"/>
  <c r="AG106"/>
  <c r="AD106"/>
  <c r="AR105"/>
  <c r="AQ105"/>
  <c r="AP105"/>
  <c r="AM105"/>
  <c r="AJ105"/>
  <c r="AG105"/>
  <c r="AD105"/>
  <c r="AR104"/>
  <c r="AQ104"/>
  <c r="AP104"/>
  <c r="AM104"/>
  <c r="AJ104"/>
  <c r="AG104"/>
  <c r="AD104"/>
  <c r="AR103"/>
  <c r="AQ103"/>
  <c r="AP103"/>
  <c r="AM103"/>
  <c r="AJ103"/>
  <c r="AG103"/>
  <c r="AD103"/>
  <c r="AR98"/>
  <c r="AQ98"/>
  <c r="AP98"/>
  <c r="AM98"/>
  <c r="AJ98"/>
  <c r="AG98"/>
  <c r="AD98"/>
  <c r="AR97"/>
  <c r="AQ97"/>
  <c r="AP97"/>
  <c r="AM97"/>
  <c r="AJ97"/>
  <c r="AG97"/>
  <c r="AD97"/>
  <c r="AR96"/>
  <c r="AQ96"/>
  <c r="AP96"/>
  <c r="AM96"/>
  <c r="AJ96"/>
  <c r="AG96"/>
  <c r="AD96"/>
  <c r="AR95"/>
  <c r="AQ95"/>
  <c r="AP95"/>
  <c r="AM95"/>
  <c r="AJ95"/>
  <c r="AG95"/>
  <c r="AD95"/>
  <c r="AR94"/>
  <c r="AQ94"/>
  <c r="AP94"/>
  <c r="AM94"/>
  <c r="AJ94"/>
  <c r="AG94"/>
  <c r="AD94"/>
  <c r="AR93"/>
  <c r="AQ93"/>
  <c r="AP93"/>
  <c r="AM93"/>
  <c r="AJ93"/>
  <c r="AG93"/>
  <c r="AD93"/>
  <c r="AR92"/>
  <c r="AQ92"/>
  <c r="AP92"/>
  <c r="AM92"/>
  <c r="AJ92"/>
  <c r="AG92"/>
  <c r="AD92"/>
  <c r="AR91"/>
  <c r="AQ91"/>
  <c r="AP91"/>
  <c r="AM91"/>
  <c r="AJ91"/>
  <c r="AG91"/>
  <c r="AD91"/>
  <c r="AR90"/>
  <c r="AQ90"/>
  <c r="AP90"/>
  <c r="AM90"/>
  <c r="AJ90"/>
  <c r="AG90"/>
  <c r="AD90"/>
  <c r="AR89"/>
  <c r="AQ89"/>
  <c r="AP89"/>
  <c r="AM89"/>
  <c r="AJ89"/>
  <c r="AG89"/>
  <c r="AD89"/>
  <c r="AR88"/>
  <c r="AQ88"/>
  <c r="AP88"/>
  <c r="AM88"/>
  <c r="AJ88"/>
  <c r="AG88"/>
  <c r="AD88"/>
  <c r="AR87"/>
  <c r="AQ87"/>
  <c r="AP87"/>
  <c r="AM87"/>
  <c r="AJ87"/>
  <c r="AG87"/>
  <c r="AD87"/>
  <c r="AR86"/>
  <c r="AQ86"/>
  <c r="AP86"/>
  <c r="AM86"/>
  <c r="AJ86"/>
  <c r="AG86"/>
  <c r="AD86"/>
  <c r="AR83"/>
  <c r="AQ83"/>
  <c r="AP83"/>
  <c r="AM83"/>
  <c r="AJ83"/>
  <c r="AG83"/>
  <c r="AD83"/>
  <c r="AR82"/>
  <c r="AQ82"/>
  <c r="AP82"/>
  <c r="AM82"/>
  <c r="AJ82"/>
  <c r="AG82"/>
  <c r="AD82"/>
  <c r="AR81"/>
  <c r="AQ81"/>
  <c r="AP81"/>
  <c r="AM81"/>
  <c r="AJ81"/>
  <c r="AG81"/>
  <c r="AD81"/>
  <c r="AR80"/>
  <c r="AQ80"/>
  <c r="AP80"/>
  <c r="AM80"/>
  <c r="AJ80"/>
  <c r="AG80"/>
  <c r="AD80"/>
  <c r="AR79"/>
  <c r="AQ79"/>
  <c r="AP79"/>
  <c r="AM79"/>
  <c r="AJ79"/>
  <c r="AG79"/>
  <c r="AD79"/>
  <c r="AR78"/>
  <c r="AQ78"/>
  <c r="AP78"/>
  <c r="AM78"/>
  <c r="AJ78"/>
  <c r="AG78"/>
  <c r="AD78"/>
  <c r="AR77"/>
  <c r="AQ77"/>
  <c r="AP77"/>
  <c r="AM77"/>
  <c r="AJ77"/>
  <c r="AG77"/>
  <c r="AD77"/>
  <c r="AR76"/>
  <c r="AQ76"/>
  <c r="AP76"/>
  <c r="AM76"/>
  <c r="AJ76"/>
  <c r="AG76"/>
  <c r="AD76"/>
  <c r="AR75"/>
  <c r="AQ75"/>
  <c r="AP75"/>
  <c r="AM75"/>
  <c r="AJ75"/>
  <c r="AG75"/>
  <c r="AD75"/>
  <c r="AR74"/>
  <c r="AQ74"/>
  <c r="AP74"/>
  <c r="AM74"/>
  <c r="AJ74"/>
  <c r="AG74"/>
  <c r="AD74"/>
  <c r="AR73"/>
  <c r="AQ73"/>
  <c r="AP73"/>
  <c r="AM73"/>
  <c r="AJ73"/>
  <c r="AG73"/>
  <c r="AD73"/>
  <c r="AR72"/>
  <c r="AQ72"/>
  <c r="AP72"/>
  <c r="AM72"/>
  <c r="AJ72"/>
  <c r="AG72"/>
  <c r="AD72"/>
  <c r="AR71"/>
  <c r="AQ71"/>
  <c r="AP71"/>
  <c r="AM71"/>
  <c r="AJ71"/>
  <c r="AG71"/>
  <c r="AD71"/>
  <c r="AR70"/>
  <c r="AQ70"/>
  <c r="AP70"/>
  <c r="AM70"/>
  <c r="AJ70"/>
  <c r="AG70"/>
  <c r="AD70"/>
  <c r="AR69"/>
  <c r="AQ69"/>
  <c r="AP69"/>
  <c r="AM69"/>
  <c r="AJ69"/>
  <c r="AG69"/>
  <c r="AD69"/>
  <c r="AR68"/>
  <c r="AQ68"/>
  <c r="AP68"/>
  <c r="AM68"/>
  <c r="AJ68"/>
  <c r="AG68"/>
  <c r="AD68"/>
  <c r="AR67"/>
  <c r="AQ67"/>
  <c r="AP67"/>
  <c r="AM67"/>
  <c r="AJ67"/>
  <c r="AG67"/>
  <c r="AD67"/>
  <c r="AR66"/>
  <c r="AQ66"/>
  <c r="AP66"/>
  <c r="AM66"/>
  <c r="AJ66"/>
  <c r="AG66"/>
  <c r="AD66"/>
  <c r="AR65"/>
  <c r="AQ65"/>
  <c r="AP65"/>
  <c r="AM65"/>
  <c r="AJ65"/>
  <c r="AG65"/>
  <c r="AD65"/>
  <c r="AR64"/>
  <c r="AQ64"/>
  <c r="AP64"/>
  <c r="AM64"/>
  <c r="AJ64"/>
  <c r="AG64"/>
  <c r="AD64"/>
  <c r="AR63"/>
  <c r="AQ63"/>
  <c r="AP63"/>
  <c r="AM63"/>
  <c r="AJ63"/>
  <c r="AG63"/>
  <c r="AD63"/>
  <c r="AR62"/>
  <c r="AQ62"/>
  <c r="AP62"/>
  <c r="AM62"/>
  <c r="AJ62"/>
  <c r="AG62"/>
  <c r="AD62"/>
  <c r="AR61"/>
  <c r="AQ61"/>
  <c r="AP61"/>
  <c r="AM61"/>
  <c r="AJ61"/>
  <c r="AG61"/>
  <c r="AD61"/>
  <c r="AR60"/>
  <c r="AQ60"/>
  <c r="AP60"/>
  <c r="AM60"/>
  <c r="AJ60"/>
  <c r="AG60"/>
  <c r="AD60"/>
  <c r="AR59"/>
  <c r="AQ59"/>
  <c r="AP59"/>
  <c r="AM59"/>
  <c r="AJ59"/>
  <c r="AG59"/>
  <c r="AD59"/>
  <c r="AR52"/>
  <c r="AQ52"/>
  <c r="AP52"/>
  <c r="AM52"/>
  <c r="AJ52"/>
  <c r="AG52"/>
  <c r="AD52"/>
  <c r="AR51"/>
  <c r="AQ51"/>
  <c r="AP51"/>
  <c r="AM51"/>
  <c r="AJ51"/>
  <c r="AG51"/>
  <c r="AD51"/>
  <c r="AR50"/>
  <c r="AQ50"/>
  <c r="AP50"/>
  <c r="AM50"/>
  <c r="AJ50"/>
  <c r="AG50"/>
  <c r="AD50"/>
  <c r="AR49"/>
  <c r="AQ49"/>
  <c r="AP49"/>
  <c r="AM49"/>
  <c r="AJ49"/>
  <c r="AG49"/>
  <c r="AD49"/>
  <c r="AR48"/>
  <c r="AQ48"/>
  <c r="AP48"/>
  <c r="AM48"/>
  <c r="AJ48"/>
  <c r="AG48"/>
  <c r="AD48"/>
  <c r="AR47"/>
  <c r="AQ47"/>
  <c r="AP47"/>
  <c r="AM47"/>
  <c r="AJ47"/>
  <c r="AG47"/>
  <c r="AD47"/>
  <c r="AR46"/>
  <c r="AQ46"/>
  <c r="AP46"/>
  <c r="AM46"/>
  <c r="AJ46"/>
  <c r="AG46"/>
  <c r="AD46"/>
  <c r="AR39"/>
  <c r="AQ39"/>
  <c r="AP39"/>
  <c r="AM39"/>
  <c r="AJ39"/>
  <c r="AG39"/>
  <c r="AD39"/>
  <c r="AR38"/>
  <c r="AQ38"/>
  <c r="AP38"/>
  <c r="AM38"/>
  <c r="AJ38"/>
  <c r="AG38"/>
  <c r="AD38"/>
  <c r="AR33"/>
  <c r="AQ33"/>
  <c r="AP33"/>
  <c r="AM33"/>
  <c r="AJ33"/>
  <c r="AG33"/>
  <c r="AD33"/>
  <c r="AR32"/>
  <c r="AQ32"/>
  <c r="AP32"/>
  <c r="AM32"/>
  <c r="AJ32"/>
  <c r="AG32"/>
  <c r="AD32"/>
  <c r="AR29"/>
  <c r="AQ29"/>
  <c r="AP29"/>
  <c r="AP30" s="1"/>
  <c r="AM29"/>
  <c r="AM30" s="1"/>
  <c r="AJ29"/>
  <c r="AJ30" s="1"/>
  <c r="AG29"/>
  <c r="AG30" s="1"/>
  <c r="AD29"/>
  <c r="AD30" s="1"/>
  <c r="AR26"/>
  <c r="AQ26"/>
  <c r="AP26"/>
  <c r="AP27" s="1"/>
  <c r="AM26"/>
  <c r="AM27" s="1"/>
  <c r="AJ26"/>
  <c r="AJ27" s="1"/>
  <c r="AG26"/>
  <c r="AG27" s="1"/>
  <c r="AD26"/>
  <c r="AD27" s="1"/>
  <c r="AD19"/>
  <c r="AQ19"/>
  <c r="AR19"/>
  <c r="AQ20"/>
  <c r="AR20"/>
  <c r="AQ21"/>
  <c r="AR21"/>
  <c r="AQ22"/>
  <c r="AR22"/>
  <c r="AQ23"/>
  <c r="AR23"/>
  <c r="AR18"/>
  <c r="AQ18"/>
  <c r="AR9"/>
  <c r="AQ10"/>
  <c r="AR10"/>
  <c r="AQ11"/>
  <c r="AR11"/>
  <c r="AR8"/>
  <c r="AQ8"/>
  <c r="AO284"/>
  <c r="AN284"/>
  <c r="AO280"/>
  <c r="AN280"/>
  <c r="AP274"/>
  <c r="AP273"/>
  <c r="AO268"/>
  <c r="AO269" s="1"/>
  <c r="AO275" s="1"/>
  <c r="AN268"/>
  <c r="AN269" s="1"/>
  <c r="AN275" s="1"/>
  <c r="AO260"/>
  <c r="AN260"/>
  <c r="AO254"/>
  <c r="AN254"/>
  <c r="AO241"/>
  <c r="AO242" s="1"/>
  <c r="AN241"/>
  <c r="AN242" s="1"/>
  <c r="AO232"/>
  <c r="AN232"/>
  <c r="AO224"/>
  <c r="AN224"/>
  <c r="AO213"/>
  <c r="AN213"/>
  <c r="AO207"/>
  <c r="AN207"/>
  <c r="AO189"/>
  <c r="AN189"/>
  <c r="AP189"/>
  <c r="AO186"/>
  <c r="AN186"/>
  <c r="AO181"/>
  <c r="AN181"/>
  <c r="AO170"/>
  <c r="AN170"/>
  <c r="AO161"/>
  <c r="AN161"/>
  <c r="AP159"/>
  <c r="AP158"/>
  <c r="AP157"/>
  <c r="AP156"/>
  <c r="AO152"/>
  <c r="AN152"/>
  <c r="AO149"/>
  <c r="AN149"/>
  <c r="AO146"/>
  <c r="AN146"/>
  <c r="AO140"/>
  <c r="AN140"/>
  <c r="AO136"/>
  <c r="AN136"/>
  <c r="AO128"/>
  <c r="AN128"/>
  <c r="AO114"/>
  <c r="AO115" s="1"/>
  <c r="AN114"/>
  <c r="AN115" s="1"/>
  <c r="AO99"/>
  <c r="AN99"/>
  <c r="AO84"/>
  <c r="AN84"/>
  <c r="AO53"/>
  <c r="AO54" s="1"/>
  <c r="AO55" s="1"/>
  <c r="AN53"/>
  <c r="AN54" s="1"/>
  <c r="AN55" s="1"/>
  <c r="AO40"/>
  <c r="AN40"/>
  <c r="AO34"/>
  <c r="AN34"/>
  <c r="AO30"/>
  <c r="AN30"/>
  <c r="AO27"/>
  <c r="AN27"/>
  <c r="AO24"/>
  <c r="AN24"/>
  <c r="AP23"/>
  <c r="AP22"/>
  <c r="AP21"/>
  <c r="AP20"/>
  <c r="AP19"/>
  <c r="AP18"/>
  <c r="AO12"/>
  <c r="AO13" s="1"/>
  <c r="AO14" s="1"/>
  <c r="AN12"/>
  <c r="AN13" s="1"/>
  <c r="AN14" s="1"/>
  <c r="AP11"/>
  <c r="AP8"/>
  <c r="E8"/>
  <c r="H8"/>
  <c r="K8"/>
  <c r="N8"/>
  <c r="Q8"/>
  <c r="R8"/>
  <c r="V8" s="1"/>
  <c r="S8"/>
  <c r="W8" s="1"/>
  <c r="Y8"/>
  <c r="Z8"/>
  <c r="AA8"/>
  <c r="AD8"/>
  <c r="AG8"/>
  <c r="AJ8"/>
  <c r="AM8"/>
  <c r="E9"/>
  <c r="H9"/>
  <c r="K9"/>
  <c r="N9"/>
  <c r="Q9"/>
  <c r="R9"/>
  <c r="V9" s="1"/>
  <c r="S9"/>
  <c r="W9" s="1"/>
  <c r="Y9"/>
  <c r="Z9"/>
  <c r="AA9"/>
  <c r="E10"/>
  <c r="H10"/>
  <c r="K10"/>
  <c r="N10"/>
  <c r="Q10"/>
  <c r="R10"/>
  <c r="V10" s="1"/>
  <c r="S10"/>
  <c r="Y10"/>
  <c r="Z10"/>
  <c r="AA10"/>
  <c r="E11"/>
  <c r="H11"/>
  <c r="K11"/>
  <c r="N11"/>
  <c r="Q11"/>
  <c r="R11"/>
  <c r="S11"/>
  <c r="W11" s="1"/>
  <c r="AA11" s="1"/>
  <c r="Y11"/>
  <c r="Z11"/>
  <c r="AD11"/>
  <c r="AG11"/>
  <c r="AJ11"/>
  <c r="AM11"/>
  <c r="C12"/>
  <c r="C13" s="1"/>
  <c r="C14" s="1"/>
  <c r="D12"/>
  <c r="F12"/>
  <c r="F13" s="1"/>
  <c r="F14" s="1"/>
  <c r="G12"/>
  <c r="G13" s="1"/>
  <c r="G14" s="1"/>
  <c r="I12"/>
  <c r="J12"/>
  <c r="J13" s="1"/>
  <c r="J14" s="1"/>
  <c r="L12"/>
  <c r="L13" s="1"/>
  <c r="L14" s="1"/>
  <c r="M12"/>
  <c r="M13" s="1"/>
  <c r="M14" s="1"/>
  <c r="O12"/>
  <c r="O13" s="1"/>
  <c r="O14" s="1"/>
  <c r="P12"/>
  <c r="P13" s="1"/>
  <c r="P14" s="1"/>
  <c r="AB12"/>
  <c r="AB13" s="1"/>
  <c r="AB14" s="1"/>
  <c r="AC12"/>
  <c r="AC13" s="1"/>
  <c r="AC14" s="1"/>
  <c r="AE12"/>
  <c r="AE13" s="1"/>
  <c r="AE14" s="1"/>
  <c r="AF12"/>
  <c r="AF13" s="1"/>
  <c r="AF14" s="1"/>
  <c r="AH12"/>
  <c r="AH13" s="1"/>
  <c r="AH14" s="1"/>
  <c r="AI12"/>
  <c r="AI13" s="1"/>
  <c r="AI14" s="1"/>
  <c r="AK12"/>
  <c r="AK13" s="1"/>
  <c r="AK14" s="1"/>
  <c r="AL12"/>
  <c r="AL13" s="1"/>
  <c r="AL14" s="1"/>
  <c r="E18"/>
  <c r="H18"/>
  <c r="K18"/>
  <c r="N18"/>
  <c r="Q18"/>
  <c r="R18"/>
  <c r="S18"/>
  <c r="Z18" s="1"/>
  <c r="V18"/>
  <c r="W18"/>
  <c r="X18" s="1"/>
  <c r="AD18"/>
  <c r="AG18"/>
  <c r="AJ18"/>
  <c r="AM18"/>
  <c r="E19"/>
  <c r="H19"/>
  <c r="K19"/>
  <c r="N19"/>
  <c r="Q19"/>
  <c r="R19"/>
  <c r="S19"/>
  <c r="Z19" s="1"/>
  <c r="V19"/>
  <c r="W19"/>
  <c r="X19" s="1"/>
  <c r="AG19"/>
  <c r="AJ19"/>
  <c r="AM19"/>
  <c r="E20"/>
  <c r="H20"/>
  <c r="K20"/>
  <c r="N20"/>
  <c r="Q20"/>
  <c r="R20"/>
  <c r="S20"/>
  <c r="Z20" s="1"/>
  <c r="V20"/>
  <c r="W20"/>
  <c r="X20" s="1"/>
  <c r="AD20"/>
  <c r="AG20"/>
  <c r="AJ20"/>
  <c r="AM20"/>
  <c r="E21"/>
  <c r="H21"/>
  <c r="K21"/>
  <c r="N21"/>
  <c r="Q21"/>
  <c r="R21"/>
  <c r="S21"/>
  <c r="V21"/>
  <c r="W21"/>
  <c r="X21" s="1"/>
  <c r="Y21"/>
  <c r="AD21"/>
  <c r="AG21"/>
  <c r="AJ21"/>
  <c r="AM21"/>
  <c r="E22"/>
  <c r="H22"/>
  <c r="K22"/>
  <c r="N22"/>
  <c r="Q22"/>
  <c r="R22"/>
  <c r="S22"/>
  <c r="Z22" s="1"/>
  <c r="V22"/>
  <c r="W22"/>
  <c r="X22" s="1"/>
  <c r="AD22"/>
  <c r="AG22"/>
  <c r="AJ22"/>
  <c r="AM22"/>
  <c r="E23"/>
  <c r="H23"/>
  <c r="K23"/>
  <c r="N23"/>
  <c r="Q23"/>
  <c r="R23"/>
  <c r="S23"/>
  <c r="Z23" s="1"/>
  <c r="V23"/>
  <c r="W23"/>
  <c r="X23" s="1"/>
  <c r="AD23"/>
  <c r="AG23"/>
  <c r="AJ23"/>
  <c r="AM23"/>
  <c r="C24"/>
  <c r="D24"/>
  <c r="F24"/>
  <c r="G24"/>
  <c r="I24"/>
  <c r="J24"/>
  <c r="L24"/>
  <c r="M24"/>
  <c r="O24"/>
  <c r="P24"/>
  <c r="AB24"/>
  <c r="AC24"/>
  <c r="AE24"/>
  <c r="AF24"/>
  <c r="AH24"/>
  <c r="AI24"/>
  <c r="AK24"/>
  <c r="AL24"/>
  <c r="E26"/>
  <c r="E27" s="1"/>
  <c r="K26"/>
  <c r="K27" s="1"/>
  <c r="N26"/>
  <c r="N27" s="1"/>
  <c r="Q26"/>
  <c r="Q27" s="1"/>
  <c r="R26"/>
  <c r="Y26" s="1"/>
  <c r="Y27" s="1"/>
  <c r="S26"/>
  <c r="V26"/>
  <c r="V27" s="1"/>
  <c r="W26"/>
  <c r="W27" s="1"/>
  <c r="X26"/>
  <c r="X27" s="1"/>
  <c r="C27"/>
  <c r="D27"/>
  <c r="F27"/>
  <c r="G27"/>
  <c r="H27"/>
  <c r="I27"/>
  <c r="J27"/>
  <c r="L27"/>
  <c r="M27"/>
  <c r="O27"/>
  <c r="P27"/>
  <c r="AB27"/>
  <c r="AC27"/>
  <c r="AE27"/>
  <c r="AF27"/>
  <c r="AH27"/>
  <c r="AI27"/>
  <c r="AK27"/>
  <c r="AL27"/>
  <c r="E29"/>
  <c r="E30" s="1"/>
  <c r="H29"/>
  <c r="H30" s="1"/>
  <c r="K29"/>
  <c r="K30" s="1"/>
  <c r="N29"/>
  <c r="N30" s="1"/>
  <c r="Q29"/>
  <c r="Q30" s="1"/>
  <c r="R29"/>
  <c r="Y29" s="1"/>
  <c r="Y30" s="1"/>
  <c r="S29"/>
  <c r="V29"/>
  <c r="V30" s="1"/>
  <c r="W29"/>
  <c r="W30" s="1"/>
  <c r="X29"/>
  <c r="X30" s="1"/>
  <c r="C30"/>
  <c r="D30"/>
  <c r="F30"/>
  <c r="G30"/>
  <c r="I30"/>
  <c r="J30"/>
  <c r="L30"/>
  <c r="M30"/>
  <c r="O30"/>
  <c r="P30"/>
  <c r="AB30"/>
  <c r="AC30"/>
  <c r="AE30"/>
  <c r="AF30"/>
  <c r="AH30"/>
  <c r="AI30"/>
  <c r="AK30"/>
  <c r="AL30"/>
  <c r="E32"/>
  <c r="H32"/>
  <c r="K32"/>
  <c r="N32"/>
  <c r="Q32"/>
  <c r="R32"/>
  <c r="S32"/>
  <c r="V32"/>
  <c r="W32"/>
  <c r="X32"/>
  <c r="Z32"/>
  <c r="E33"/>
  <c r="H33"/>
  <c r="K33"/>
  <c r="N33"/>
  <c r="Q33"/>
  <c r="R33"/>
  <c r="S33"/>
  <c r="Z33" s="1"/>
  <c r="V33"/>
  <c r="W33"/>
  <c r="X33"/>
  <c r="C34"/>
  <c r="D34"/>
  <c r="F34"/>
  <c r="G34"/>
  <c r="AB34"/>
  <c r="AC34"/>
  <c r="AE34"/>
  <c r="AF34"/>
  <c r="AH34"/>
  <c r="AI34"/>
  <c r="AK34"/>
  <c r="AL34"/>
  <c r="E38"/>
  <c r="H38"/>
  <c r="K38"/>
  <c r="N38"/>
  <c r="Q38"/>
  <c r="R38"/>
  <c r="S38"/>
  <c r="Z38" s="1"/>
  <c r="V38"/>
  <c r="W38"/>
  <c r="X38"/>
  <c r="E39"/>
  <c r="H39"/>
  <c r="K39"/>
  <c r="N39"/>
  <c r="Q39"/>
  <c r="R39"/>
  <c r="S39"/>
  <c r="Z39" s="1"/>
  <c r="V39"/>
  <c r="W39"/>
  <c r="X39"/>
  <c r="C40"/>
  <c r="D40"/>
  <c r="D41" s="1"/>
  <c r="F40"/>
  <c r="F41" s="1"/>
  <c r="G40"/>
  <c r="G41" s="1"/>
  <c r="I40"/>
  <c r="I41" s="1"/>
  <c r="J40"/>
  <c r="J41" s="1"/>
  <c r="L40"/>
  <c r="L41" s="1"/>
  <c r="M40"/>
  <c r="M41" s="1"/>
  <c r="O40"/>
  <c r="O41" s="1"/>
  <c r="P40"/>
  <c r="P41" s="1"/>
  <c r="AB40"/>
  <c r="AC40"/>
  <c r="AE40"/>
  <c r="AF40"/>
  <c r="AH40"/>
  <c r="AI40"/>
  <c r="AK40"/>
  <c r="AK41" s="1"/>
  <c r="AL40"/>
  <c r="E46"/>
  <c r="H46"/>
  <c r="K46"/>
  <c r="N46"/>
  <c r="Q46"/>
  <c r="R46"/>
  <c r="Y46" s="1"/>
  <c r="S46"/>
  <c r="V46"/>
  <c r="W46"/>
  <c r="X46"/>
  <c r="E47"/>
  <c r="H47"/>
  <c r="K47"/>
  <c r="N47"/>
  <c r="Q47"/>
  <c r="R47"/>
  <c r="S47"/>
  <c r="V47"/>
  <c r="W47"/>
  <c r="X47"/>
  <c r="Z47"/>
  <c r="E48"/>
  <c r="H48"/>
  <c r="K48"/>
  <c r="N48"/>
  <c r="Q48"/>
  <c r="R48"/>
  <c r="Y48" s="1"/>
  <c r="S48"/>
  <c r="V48"/>
  <c r="W48"/>
  <c r="X48"/>
  <c r="E49"/>
  <c r="H49"/>
  <c r="K49"/>
  <c r="N49"/>
  <c r="Q49"/>
  <c r="R49"/>
  <c r="S49"/>
  <c r="V49"/>
  <c r="W49"/>
  <c r="X49"/>
  <c r="Z49"/>
  <c r="E50"/>
  <c r="H50"/>
  <c r="K50"/>
  <c r="N50"/>
  <c r="Q50"/>
  <c r="R50"/>
  <c r="Y50" s="1"/>
  <c r="S50"/>
  <c r="V50"/>
  <c r="W50"/>
  <c r="X50"/>
  <c r="E51"/>
  <c r="H51"/>
  <c r="K51"/>
  <c r="N51"/>
  <c r="Q51"/>
  <c r="R51"/>
  <c r="S51"/>
  <c r="V51"/>
  <c r="W51"/>
  <c r="X51"/>
  <c r="Z51"/>
  <c r="E52"/>
  <c r="H52"/>
  <c r="K52"/>
  <c r="N52"/>
  <c r="Q52"/>
  <c r="R52"/>
  <c r="Y52" s="1"/>
  <c r="S52"/>
  <c r="V52"/>
  <c r="W52"/>
  <c r="X52"/>
  <c r="C53"/>
  <c r="C54" s="1"/>
  <c r="C55" s="1"/>
  <c r="D53"/>
  <c r="F53"/>
  <c r="F54" s="1"/>
  <c r="F55" s="1"/>
  <c r="G53"/>
  <c r="G54" s="1"/>
  <c r="G55" s="1"/>
  <c r="I53"/>
  <c r="I54" s="1"/>
  <c r="I55" s="1"/>
  <c r="J53"/>
  <c r="J54" s="1"/>
  <c r="J55" s="1"/>
  <c r="L53"/>
  <c r="L54" s="1"/>
  <c r="L55" s="1"/>
  <c r="M53"/>
  <c r="M54" s="1"/>
  <c r="M55" s="1"/>
  <c r="O53"/>
  <c r="O54" s="1"/>
  <c r="O55" s="1"/>
  <c r="P53"/>
  <c r="P54" s="1"/>
  <c r="P55" s="1"/>
  <c r="AB53"/>
  <c r="AB54" s="1"/>
  <c r="AB55" s="1"/>
  <c r="AC53"/>
  <c r="AC54" s="1"/>
  <c r="AC55" s="1"/>
  <c r="AE53"/>
  <c r="AE54" s="1"/>
  <c r="AE55" s="1"/>
  <c r="AF53"/>
  <c r="AF54" s="1"/>
  <c r="AF55" s="1"/>
  <c r="AH53"/>
  <c r="AH54" s="1"/>
  <c r="AH55" s="1"/>
  <c r="AI53"/>
  <c r="AI54" s="1"/>
  <c r="AI55" s="1"/>
  <c r="AK53"/>
  <c r="AK54" s="1"/>
  <c r="AK55" s="1"/>
  <c r="AL53"/>
  <c r="AL54" s="1"/>
  <c r="AL55" s="1"/>
  <c r="E59"/>
  <c r="H59"/>
  <c r="K59"/>
  <c r="N59"/>
  <c r="Q59"/>
  <c r="R59"/>
  <c r="S59"/>
  <c r="Z59" s="1"/>
  <c r="V59"/>
  <c r="W59"/>
  <c r="X59"/>
  <c r="E60"/>
  <c r="H60"/>
  <c r="K60"/>
  <c r="N60"/>
  <c r="Q60"/>
  <c r="R60"/>
  <c r="S60"/>
  <c r="Z60" s="1"/>
  <c r="V60"/>
  <c r="W60"/>
  <c r="X60"/>
  <c r="E61"/>
  <c r="H61"/>
  <c r="K61"/>
  <c r="N61"/>
  <c r="Q61"/>
  <c r="R61"/>
  <c r="S61"/>
  <c r="Z61" s="1"/>
  <c r="V61"/>
  <c r="W61"/>
  <c r="X61"/>
  <c r="E62"/>
  <c r="H62"/>
  <c r="K62"/>
  <c r="N62"/>
  <c r="Q62"/>
  <c r="R62"/>
  <c r="S62"/>
  <c r="Z62" s="1"/>
  <c r="V62"/>
  <c r="W62"/>
  <c r="X62"/>
  <c r="E63"/>
  <c r="H63"/>
  <c r="K63"/>
  <c r="N63"/>
  <c r="Q63"/>
  <c r="R63"/>
  <c r="Y63" s="1"/>
  <c r="S63"/>
  <c r="Z63" s="1"/>
  <c r="V63"/>
  <c r="W63"/>
  <c r="X63"/>
  <c r="E64"/>
  <c r="H64"/>
  <c r="K64"/>
  <c r="N64"/>
  <c r="Q64"/>
  <c r="R64"/>
  <c r="S64"/>
  <c r="Z64" s="1"/>
  <c r="V64"/>
  <c r="W64"/>
  <c r="X64"/>
  <c r="E65"/>
  <c r="H65"/>
  <c r="K65"/>
  <c r="N65"/>
  <c r="Q65"/>
  <c r="R65"/>
  <c r="S65"/>
  <c r="Z65" s="1"/>
  <c r="V65"/>
  <c r="W65"/>
  <c r="X65"/>
  <c r="E66"/>
  <c r="H66"/>
  <c r="K66"/>
  <c r="N66"/>
  <c r="Q66"/>
  <c r="R66"/>
  <c r="Y66" s="1"/>
  <c r="S66"/>
  <c r="Z66" s="1"/>
  <c r="V66"/>
  <c r="W66"/>
  <c r="X66"/>
  <c r="E67"/>
  <c r="H67"/>
  <c r="K67"/>
  <c r="N67"/>
  <c r="Q67"/>
  <c r="R67"/>
  <c r="S67"/>
  <c r="V67"/>
  <c r="W67"/>
  <c r="X67"/>
  <c r="Z67"/>
  <c r="E68"/>
  <c r="H68"/>
  <c r="K68"/>
  <c r="N68"/>
  <c r="Q68"/>
  <c r="R68"/>
  <c r="S68"/>
  <c r="Z68" s="1"/>
  <c r="V68"/>
  <c r="W68"/>
  <c r="X68"/>
  <c r="E69"/>
  <c r="H69"/>
  <c r="K69"/>
  <c r="N69"/>
  <c r="Q69"/>
  <c r="R69"/>
  <c r="S69"/>
  <c r="Z69" s="1"/>
  <c r="V69"/>
  <c r="W69"/>
  <c r="X69"/>
  <c r="E70"/>
  <c r="H70"/>
  <c r="K70"/>
  <c r="N70"/>
  <c r="Q70"/>
  <c r="R70"/>
  <c r="S70"/>
  <c r="Z70" s="1"/>
  <c r="V70"/>
  <c r="W70"/>
  <c r="X70"/>
  <c r="E71"/>
  <c r="H71"/>
  <c r="K71"/>
  <c r="N71"/>
  <c r="Q71"/>
  <c r="R71"/>
  <c r="Y71" s="1"/>
  <c r="S71"/>
  <c r="Z71" s="1"/>
  <c r="V71"/>
  <c r="W71"/>
  <c r="X71"/>
  <c r="E72"/>
  <c r="H72"/>
  <c r="K72"/>
  <c r="N72"/>
  <c r="Q72"/>
  <c r="R72"/>
  <c r="S72"/>
  <c r="Z72" s="1"/>
  <c r="V72"/>
  <c r="W72"/>
  <c r="X72"/>
  <c r="E73"/>
  <c r="H73"/>
  <c r="K73"/>
  <c r="N73"/>
  <c r="Q73"/>
  <c r="R73"/>
  <c r="S73"/>
  <c r="Z73" s="1"/>
  <c r="V73"/>
  <c r="W73"/>
  <c r="X73"/>
  <c r="E74"/>
  <c r="H74"/>
  <c r="K74"/>
  <c r="N74"/>
  <c r="Q74"/>
  <c r="R74"/>
  <c r="S74"/>
  <c r="Z74" s="1"/>
  <c r="V74"/>
  <c r="W74"/>
  <c r="X74"/>
  <c r="E75"/>
  <c r="H75"/>
  <c r="K75"/>
  <c r="N75"/>
  <c r="Q75"/>
  <c r="R75"/>
  <c r="S75"/>
  <c r="Z75" s="1"/>
  <c r="V75"/>
  <c r="W75"/>
  <c r="X75"/>
  <c r="E76"/>
  <c r="H76"/>
  <c r="K76"/>
  <c r="N76"/>
  <c r="Q76"/>
  <c r="R76"/>
  <c r="Y76" s="1"/>
  <c r="S76"/>
  <c r="Z76" s="1"/>
  <c r="V76"/>
  <c r="W76"/>
  <c r="X76"/>
  <c r="E77"/>
  <c r="H77"/>
  <c r="K77"/>
  <c r="N77"/>
  <c r="Q77"/>
  <c r="R77"/>
  <c r="S77"/>
  <c r="Z77" s="1"/>
  <c r="V77"/>
  <c r="W77"/>
  <c r="X77"/>
  <c r="E78"/>
  <c r="H78"/>
  <c r="K78"/>
  <c r="N78"/>
  <c r="Q78"/>
  <c r="R78"/>
  <c r="S78"/>
  <c r="V78"/>
  <c r="W78"/>
  <c r="X78"/>
  <c r="Z78"/>
  <c r="E79"/>
  <c r="H79"/>
  <c r="K79"/>
  <c r="N79"/>
  <c r="Q79"/>
  <c r="R79"/>
  <c r="S79"/>
  <c r="Z79" s="1"/>
  <c r="V79"/>
  <c r="W79"/>
  <c r="X79"/>
  <c r="E80"/>
  <c r="H80"/>
  <c r="K80"/>
  <c r="N80"/>
  <c r="Q80"/>
  <c r="R80"/>
  <c r="S80"/>
  <c r="Z80" s="1"/>
  <c r="V80"/>
  <c r="W80"/>
  <c r="X80"/>
  <c r="E81"/>
  <c r="H81"/>
  <c r="K81"/>
  <c r="N81"/>
  <c r="Q81"/>
  <c r="R81"/>
  <c r="S81"/>
  <c r="Z81" s="1"/>
  <c r="V81"/>
  <c r="W81"/>
  <c r="X81"/>
  <c r="E82"/>
  <c r="H82"/>
  <c r="K82"/>
  <c r="N82"/>
  <c r="Q82"/>
  <c r="R82"/>
  <c r="S82"/>
  <c r="Z82" s="1"/>
  <c r="V82"/>
  <c r="W82"/>
  <c r="X82"/>
  <c r="E83"/>
  <c r="H83"/>
  <c r="K83"/>
  <c r="N83"/>
  <c r="Q83"/>
  <c r="R83"/>
  <c r="S83"/>
  <c r="Z83" s="1"/>
  <c r="V83"/>
  <c r="W83"/>
  <c r="X83"/>
  <c r="C84"/>
  <c r="D84"/>
  <c r="F84"/>
  <c r="G84"/>
  <c r="I84"/>
  <c r="J84"/>
  <c r="L84"/>
  <c r="M84"/>
  <c r="O84"/>
  <c r="P84"/>
  <c r="AB84"/>
  <c r="AC84"/>
  <c r="AE84"/>
  <c r="AF84"/>
  <c r="AH84"/>
  <c r="AI84"/>
  <c r="AK84"/>
  <c r="AL84"/>
  <c r="E86"/>
  <c r="H86"/>
  <c r="K86"/>
  <c r="N86"/>
  <c r="R86"/>
  <c r="S86"/>
  <c r="Z86" s="1"/>
  <c r="V86"/>
  <c r="W86"/>
  <c r="X86"/>
  <c r="E87"/>
  <c r="H87"/>
  <c r="K87"/>
  <c r="N87"/>
  <c r="Q87"/>
  <c r="R87"/>
  <c r="S87"/>
  <c r="Z87" s="1"/>
  <c r="V87"/>
  <c r="W87"/>
  <c r="X87"/>
  <c r="E88"/>
  <c r="H88"/>
  <c r="K88"/>
  <c r="N88"/>
  <c r="Q88"/>
  <c r="R88"/>
  <c r="S88"/>
  <c r="Z88" s="1"/>
  <c r="V88"/>
  <c r="W88"/>
  <c r="X88"/>
  <c r="E89"/>
  <c r="H89"/>
  <c r="K89"/>
  <c r="N89"/>
  <c r="Q89"/>
  <c r="R89"/>
  <c r="S89"/>
  <c r="Z89" s="1"/>
  <c r="V89"/>
  <c r="W89"/>
  <c r="X89"/>
  <c r="E90"/>
  <c r="H90"/>
  <c r="K90"/>
  <c r="N90"/>
  <c r="Q90"/>
  <c r="R90"/>
  <c r="S90"/>
  <c r="Z90" s="1"/>
  <c r="V90"/>
  <c r="W90"/>
  <c r="X90"/>
  <c r="E91"/>
  <c r="H91"/>
  <c r="K91"/>
  <c r="N91"/>
  <c r="Q91"/>
  <c r="R91"/>
  <c r="S91"/>
  <c r="Z91" s="1"/>
  <c r="V91"/>
  <c r="W91"/>
  <c r="X91"/>
  <c r="E92"/>
  <c r="H92"/>
  <c r="K92"/>
  <c r="N92"/>
  <c r="Q92"/>
  <c r="R92"/>
  <c r="Y92" s="1"/>
  <c r="S92"/>
  <c r="Z92" s="1"/>
  <c r="V92"/>
  <c r="W92"/>
  <c r="X92"/>
  <c r="E93"/>
  <c r="H93"/>
  <c r="K93"/>
  <c r="N93"/>
  <c r="Q93"/>
  <c r="R93"/>
  <c r="S93"/>
  <c r="Z93" s="1"/>
  <c r="V93"/>
  <c r="W93"/>
  <c r="X93"/>
  <c r="E94"/>
  <c r="H94"/>
  <c r="K94"/>
  <c r="N94"/>
  <c r="Q94"/>
  <c r="R94"/>
  <c r="S94"/>
  <c r="V94"/>
  <c r="W94"/>
  <c r="X94"/>
  <c r="Z94"/>
  <c r="E95"/>
  <c r="H95"/>
  <c r="K95"/>
  <c r="N95"/>
  <c r="Q95"/>
  <c r="R95"/>
  <c r="S95"/>
  <c r="Z95" s="1"/>
  <c r="V95"/>
  <c r="W95"/>
  <c r="X95"/>
  <c r="E96"/>
  <c r="H96"/>
  <c r="K96"/>
  <c r="N96"/>
  <c r="Q96"/>
  <c r="R96"/>
  <c r="S96"/>
  <c r="Z96" s="1"/>
  <c r="V96"/>
  <c r="W96"/>
  <c r="X96"/>
  <c r="E97"/>
  <c r="H97"/>
  <c r="K97"/>
  <c r="N97"/>
  <c r="Q97"/>
  <c r="R97"/>
  <c r="S97"/>
  <c r="Z97" s="1"/>
  <c r="V97"/>
  <c r="W97"/>
  <c r="X97"/>
  <c r="E98"/>
  <c r="H98"/>
  <c r="K98"/>
  <c r="N98"/>
  <c r="Q98"/>
  <c r="R98"/>
  <c r="Y98" s="1"/>
  <c r="S98"/>
  <c r="V98"/>
  <c r="W98"/>
  <c r="X98"/>
  <c r="C99"/>
  <c r="D99"/>
  <c r="F99"/>
  <c r="G99"/>
  <c r="I99"/>
  <c r="J99"/>
  <c r="L99"/>
  <c r="M99"/>
  <c r="O99"/>
  <c r="P99"/>
  <c r="AB99"/>
  <c r="AC99"/>
  <c r="AE99"/>
  <c r="AF99"/>
  <c r="AH99"/>
  <c r="AI99"/>
  <c r="AK99"/>
  <c r="AL99"/>
  <c r="E103"/>
  <c r="H103"/>
  <c r="K103"/>
  <c r="N103"/>
  <c r="Q103"/>
  <c r="R103"/>
  <c r="S103"/>
  <c r="Z103" s="1"/>
  <c r="V103"/>
  <c r="W103"/>
  <c r="X103"/>
  <c r="E104"/>
  <c r="H104"/>
  <c r="K104"/>
  <c r="N104"/>
  <c r="Q104"/>
  <c r="R104"/>
  <c r="S104"/>
  <c r="Z104" s="1"/>
  <c r="V104"/>
  <c r="W104"/>
  <c r="X104"/>
  <c r="E105"/>
  <c r="H105"/>
  <c r="K105"/>
  <c r="N105"/>
  <c r="Q105"/>
  <c r="R105"/>
  <c r="Y105" s="1"/>
  <c r="S105"/>
  <c r="V105"/>
  <c r="W105"/>
  <c r="X105"/>
  <c r="E106"/>
  <c r="H106"/>
  <c r="K106"/>
  <c r="N106"/>
  <c r="Q106"/>
  <c r="R106"/>
  <c r="S106"/>
  <c r="Z106" s="1"/>
  <c r="V106"/>
  <c r="W106"/>
  <c r="X106"/>
  <c r="E107"/>
  <c r="H107"/>
  <c r="K107"/>
  <c r="N107"/>
  <c r="Q107"/>
  <c r="R107"/>
  <c r="S107"/>
  <c r="V107"/>
  <c r="W107"/>
  <c r="X107"/>
  <c r="Z107"/>
  <c r="E108"/>
  <c r="H108"/>
  <c r="K108"/>
  <c r="N108"/>
  <c r="Q108"/>
  <c r="R108"/>
  <c r="S108"/>
  <c r="Z108" s="1"/>
  <c r="V108"/>
  <c r="W108"/>
  <c r="X108"/>
  <c r="E109"/>
  <c r="H109"/>
  <c r="K109"/>
  <c r="N109"/>
  <c r="Q109"/>
  <c r="R109"/>
  <c r="S109"/>
  <c r="Z109" s="1"/>
  <c r="V109"/>
  <c r="W109"/>
  <c r="X109"/>
  <c r="E110"/>
  <c r="H110"/>
  <c r="K110"/>
  <c r="N110"/>
  <c r="Q110"/>
  <c r="R110"/>
  <c r="S110"/>
  <c r="Z110" s="1"/>
  <c r="V110"/>
  <c r="W110"/>
  <c r="X110"/>
  <c r="E111"/>
  <c r="H111"/>
  <c r="K111"/>
  <c r="N111"/>
  <c r="Q111"/>
  <c r="R111"/>
  <c r="Y111" s="1"/>
  <c r="S111"/>
  <c r="V111"/>
  <c r="W111"/>
  <c r="X111"/>
  <c r="E112"/>
  <c r="H112"/>
  <c r="K112"/>
  <c r="N112"/>
  <c r="Q112"/>
  <c r="R112"/>
  <c r="S112"/>
  <c r="Z112" s="1"/>
  <c r="V112"/>
  <c r="W112"/>
  <c r="X112"/>
  <c r="E113"/>
  <c r="H113"/>
  <c r="K113"/>
  <c r="N113"/>
  <c r="Q113"/>
  <c r="R113"/>
  <c r="S113"/>
  <c r="Z113" s="1"/>
  <c r="V113"/>
  <c r="W113"/>
  <c r="X113"/>
  <c r="C114"/>
  <c r="D114"/>
  <c r="D115" s="1"/>
  <c r="F114"/>
  <c r="F115" s="1"/>
  <c r="G114"/>
  <c r="G115" s="1"/>
  <c r="I114"/>
  <c r="I115" s="1"/>
  <c r="J114"/>
  <c r="J115" s="1"/>
  <c r="L114"/>
  <c r="L115" s="1"/>
  <c r="M114"/>
  <c r="M115" s="1"/>
  <c r="O114"/>
  <c r="O115" s="1"/>
  <c r="P114"/>
  <c r="P115" s="1"/>
  <c r="AB114"/>
  <c r="AB115" s="1"/>
  <c r="AC114"/>
  <c r="AC115" s="1"/>
  <c r="AE114"/>
  <c r="AE115" s="1"/>
  <c r="AF114"/>
  <c r="AF115" s="1"/>
  <c r="AH114"/>
  <c r="AH115" s="1"/>
  <c r="AI114"/>
  <c r="AI115" s="1"/>
  <c r="AK114"/>
  <c r="AK115" s="1"/>
  <c r="AL114"/>
  <c r="AL115" s="1"/>
  <c r="E120"/>
  <c r="H120"/>
  <c r="K120"/>
  <c r="N120"/>
  <c r="Q120"/>
  <c r="R120"/>
  <c r="S120"/>
  <c r="Z120" s="1"/>
  <c r="V120"/>
  <c r="W120"/>
  <c r="X120"/>
  <c r="E121"/>
  <c r="H121"/>
  <c r="K121"/>
  <c r="N121"/>
  <c r="Q121"/>
  <c r="R121"/>
  <c r="V121" s="1"/>
  <c r="S121"/>
  <c r="W121" s="1"/>
  <c r="Y121"/>
  <c r="Z121"/>
  <c r="AA121"/>
  <c r="E122"/>
  <c r="H122"/>
  <c r="K122"/>
  <c r="N122"/>
  <c r="Q122"/>
  <c r="R122"/>
  <c r="S122"/>
  <c r="W122" s="1"/>
  <c r="Y122"/>
  <c r="Z122"/>
  <c r="AA122"/>
  <c r="E123"/>
  <c r="H123"/>
  <c r="K123"/>
  <c r="N123"/>
  <c r="Q123"/>
  <c r="R123"/>
  <c r="S123"/>
  <c r="W123" s="1"/>
  <c r="Y123"/>
  <c r="Z123"/>
  <c r="AA123"/>
  <c r="E124"/>
  <c r="H124"/>
  <c r="K124"/>
  <c r="N124"/>
  <c r="Q124"/>
  <c r="R124"/>
  <c r="S124"/>
  <c r="W124" s="1"/>
  <c r="Y124"/>
  <c r="Z124"/>
  <c r="AA124"/>
  <c r="E125"/>
  <c r="H125"/>
  <c r="K125"/>
  <c r="N125"/>
  <c r="Q125"/>
  <c r="R125"/>
  <c r="S125"/>
  <c r="V125"/>
  <c r="W125"/>
  <c r="X125"/>
  <c r="Z125"/>
  <c r="E126"/>
  <c r="H126"/>
  <c r="K126"/>
  <c r="N126"/>
  <c r="Q126"/>
  <c r="R126"/>
  <c r="Y126" s="1"/>
  <c r="S126"/>
  <c r="Z126" s="1"/>
  <c r="V126"/>
  <c r="W126"/>
  <c r="X126"/>
  <c r="E127"/>
  <c r="H127"/>
  <c r="K127"/>
  <c r="N127"/>
  <c r="Q127"/>
  <c r="R127"/>
  <c r="S127"/>
  <c r="Z127" s="1"/>
  <c r="V127"/>
  <c r="W127"/>
  <c r="X127"/>
  <c r="C128"/>
  <c r="D128"/>
  <c r="F128"/>
  <c r="G128"/>
  <c r="I128"/>
  <c r="J128"/>
  <c r="L128"/>
  <c r="M128"/>
  <c r="O128"/>
  <c r="P128"/>
  <c r="AB128"/>
  <c r="AC128"/>
  <c r="AE128"/>
  <c r="AF128"/>
  <c r="AH128"/>
  <c r="AI128"/>
  <c r="AK128"/>
  <c r="AL128"/>
  <c r="E130"/>
  <c r="H130"/>
  <c r="K130"/>
  <c r="N130"/>
  <c r="Q130"/>
  <c r="R130"/>
  <c r="S130"/>
  <c r="W130" s="1"/>
  <c r="Y130"/>
  <c r="Z130"/>
  <c r="AA130"/>
  <c r="E131"/>
  <c r="H131"/>
  <c r="K131"/>
  <c r="N131"/>
  <c r="Q131"/>
  <c r="R131"/>
  <c r="S131"/>
  <c r="W131" s="1"/>
  <c r="Y131"/>
  <c r="Z131"/>
  <c r="AA131"/>
  <c r="E132"/>
  <c r="H132"/>
  <c r="K132"/>
  <c r="N132"/>
  <c r="Q132"/>
  <c r="R132"/>
  <c r="V132" s="1"/>
  <c r="S132"/>
  <c r="W132" s="1"/>
  <c r="E133"/>
  <c r="H133"/>
  <c r="K133"/>
  <c r="N133"/>
  <c r="Q133"/>
  <c r="R133"/>
  <c r="Y133" s="1"/>
  <c r="S133"/>
  <c r="W133" s="1"/>
  <c r="E134"/>
  <c r="H134"/>
  <c r="K134"/>
  <c r="N134"/>
  <c r="Q134"/>
  <c r="R134"/>
  <c r="V134" s="1"/>
  <c r="S134"/>
  <c r="W134" s="1"/>
  <c r="Y134"/>
  <c r="Z134"/>
  <c r="AA134"/>
  <c r="E135"/>
  <c r="H135"/>
  <c r="K135"/>
  <c r="N135"/>
  <c r="Q135"/>
  <c r="R135"/>
  <c r="S135"/>
  <c r="V135"/>
  <c r="W135"/>
  <c r="X135"/>
  <c r="Z135"/>
  <c r="C136"/>
  <c r="D136"/>
  <c r="F136"/>
  <c r="G136"/>
  <c r="I136"/>
  <c r="J136"/>
  <c r="L136"/>
  <c r="M136"/>
  <c r="O136"/>
  <c r="P136"/>
  <c r="AB136"/>
  <c r="AC136"/>
  <c r="AE136"/>
  <c r="AF136"/>
  <c r="AH136"/>
  <c r="AI136"/>
  <c r="AK136"/>
  <c r="AL136"/>
  <c r="E138"/>
  <c r="H138"/>
  <c r="K138"/>
  <c r="N138"/>
  <c r="Q138"/>
  <c r="R138"/>
  <c r="S138"/>
  <c r="V138"/>
  <c r="W138"/>
  <c r="X138"/>
  <c r="Z138"/>
  <c r="E139"/>
  <c r="H139"/>
  <c r="K139"/>
  <c r="N139"/>
  <c r="Q139"/>
  <c r="R139"/>
  <c r="S139"/>
  <c r="Z139" s="1"/>
  <c r="V139"/>
  <c r="W139"/>
  <c r="X139"/>
  <c r="C140"/>
  <c r="D140"/>
  <c r="F140"/>
  <c r="G140"/>
  <c r="I140"/>
  <c r="J140"/>
  <c r="L140"/>
  <c r="M140"/>
  <c r="O140"/>
  <c r="P140"/>
  <c r="AB140"/>
  <c r="AC140"/>
  <c r="AE140"/>
  <c r="AF140"/>
  <c r="AH140"/>
  <c r="AI140"/>
  <c r="AK140"/>
  <c r="AL140"/>
  <c r="E142"/>
  <c r="H142"/>
  <c r="K142"/>
  <c r="N142"/>
  <c r="Q142"/>
  <c r="R142"/>
  <c r="V142" s="1"/>
  <c r="S142"/>
  <c r="W142" s="1"/>
  <c r="Y142"/>
  <c r="Z142"/>
  <c r="AA142"/>
  <c r="E143"/>
  <c r="H143"/>
  <c r="K143"/>
  <c r="N143"/>
  <c r="Q143"/>
  <c r="R143"/>
  <c r="S143"/>
  <c r="Z143" s="1"/>
  <c r="V143"/>
  <c r="W143"/>
  <c r="X143"/>
  <c r="E144"/>
  <c r="H144"/>
  <c r="K144"/>
  <c r="N144"/>
  <c r="Q144"/>
  <c r="R144"/>
  <c r="S144"/>
  <c r="Z144" s="1"/>
  <c r="V144"/>
  <c r="W144"/>
  <c r="X144"/>
  <c r="E145"/>
  <c r="H145"/>
  <c r="K145"/>
  <c r="N145"/>
  <c r="Q145"/>
  <c r="R145"/>
  <c r="S145"/>
  <c r="W145" s="1"/>
  <c r="Y145"/>
  <c r="Z145"/>
  <c r="AA145"/>
  <c r="C146"/>
  <c r="D146"/>
  <c r="F146"/>
  <c r="G146"/>
  <c r="I146"/>
  <c r="J146"/>
  <c r="L146"/>
  <c r="M146"/>
  <c r="O146"/>
  <c r="P146"/>
  <c r="AB146"/>
  <c r="AC146"/>
  <c r="AE146"/>
  <c r="AF146"/>
  <c r="AH146"/>
  <c r="AI146"/>
  <c r="AK146"/>
  <c r="AL146"/>
  <c r="E148"/>
  <c r="E149" s="1"/>
  <c r="H148"/>
  <c r="H149" s="1"/>
  <c r="K148"/>
  <c r="K149" s="1"/>
  <c r="N148"/>
  <c r="N149" s="1"/>
  <c r="Q148"/>
  <c r="Q149" s="1"/>
  <c r="R148"/>
  <c r="Y148" s="1"/>
  <c r="Y149" s="1"/>
  <c r="S148"/>
  <c r="Z148" s="1"/>
  <c r="Z149" s="1"/>
  <c r="V148"/>
  <c r="V149" s="1"/>
  <c r="W148"/>
  <c r="W149" s="1"/>
  <c r="X148"/>
  <c r="X149" s="1"/>
  <c r="C149"/>
  <c r="D149"/>
  <c r="F149"/>
  <c r="G149"/>
  <c r="I149"/>
  <c r="J149"/>
  <c r="L149"/>
  <c r="M149"/>
  <c r="O149"/>
  <c r="P149"/>
  <c r="AB149"/>
  <c r="AC149"/>
  <c r="AE149"/>
  <c r="AF149"/>
  <c r="AH149"/>
  <c r="AI149"/>
  <c r="AK149"/>
  <c r="AL149"/>
  <c r="AM149"/>
  <c r="E151"/>
  <c r="E152" s="1"/>
  <c r="H151"/>
  <c r="H152" s="1"/>
  <c r="K151"/>
  <c r="K152" s="1"/>
  <c r="N151"/>
  <c r="N152" s="1"/>
  <c r="Q151"/>
  <c r="Q152" s="1"/>
  <c r="R151"/>
  <c r="S151"/>
  <c r="Z151" s="1"/>
  <c r="Z152" s="1"/>
  <c r="V151"/>
  <c r="V152" s="1"/>
  <c r="W151"/>
  <c r="W152" s="1"/>
  <c r="X151"/>
  <c r="X152" s="1"/>
  <c r="AG152"/>
  <c r="C152"/>
  <c r="D152"/>
  <c r="F152"/>
  <c r="G152"/>
  <c r="I152"/>
  <c r="J152"/>
  <c r="L152"/>
  <c r="M152"/>
  <c r="O152"/>
  <c r="P152"/>
  <c r="AB152"/>
  <c r="AC152"/>
  <c r="AD152"/>
  <c r="AE152"/>
  <c r="AF152"/>
  <c r="AH152"/>
  <c r="AI152"/>
  <c r="AK152"/>
  <c r="AL152"/>
  <c r="E156"/>
  <c r="K156"/>
  <c r="N156"/>
  <c r="Q156"/>
  <c r="R156"/>
  <c r="S156"/>
  <c r="AD156"/>
  <c r="AG156"/>
  <c r="AJ156"/>
  <c r="AM156"/>
  <c r="E157"/>
  <c r="K157"/>
  <c r="N157"/>
  <c r="Q157"/>
  <c r="R157"/>
  <c r="S157"/>
  <c r="AD157"/>
  <c r="AG157"/>
  <c r="AJ157"/>
  <c r="AM157"/>
  <c r="E158"/>
  <c r="K158"/>
  <c r="N158"/>
  <c r="Q158"/>
  <c r="R158"/>
  <c r="S158"/>
  <c r="AD158"/>
  <c r="AG158"/>
  <c r="AJ158"/>
  <c r="AM158"/>
  <c r="E159"/>
  <c r="K159"/>
  <c r="N159"/>
  <c r="Q159"/>
  <c r="R159"/>
  <c r="S159"/>
  <c r="AD159"/>
  <c r="AG159"/>
  <c r="AJ159"/>
  <c r="AM159"/>
  <c r="E160"/>
  <c r="H160"/>
  <c r="K160"/>
  <c r="N160"/>
  <c r="Q160"/>
  <c r="R160"/>
  <c r="S160"/>
  <c r="Z160" s="1"/>
  <c r="V160"/>
  <c r="W160"/>
  <c r="X160"/>
  <c r="C161"/>
  <c r="D161"/>
  <c r="F161"/>
  <c r="G161"/>
  <c r="I161"/>
  <c r="J161"/>
  <c r="L161"/>
  <c r="M161"/>
  <c r="O161"/>
  <c r="P161"/>
  <c r="AB161"/>
  <c r="AC161"/>
  <c r="AD161"/>
  <c r="AE161"/>
  <c r="AF161"/>
  <c r="AH161"/>
  <c r="AI161"/>
  <c r="AK161"/>
  <c r="AL161"/>
  <c r="E163"/>
  <c r="H163"/>
  <c r="K163"/>
  <c r="N163"/>
  <c r="Q163"/>
  <c r="R163"/>
  <c r="V163" s="1"/>
  <c r="S163"/>
  <c r="W163" s="1"/>
  <c r="Y163"/>
  <c r="Z163"/>
  <c r="AA163"/>
  <c r="E164"/>
  <c r="H164"/>
  <c r="K164"/>
  <c r="N164"/>
  <c r="Q164"/>
  <c r="R164"/>
  <c r="S164"/>
  <c r="V164"/>
  <c r="W164"/>
  <c r="X164"/>
  <c r="Y164"/>
  <c r="Z164"/>
  <c r="AA164"/>
  <c r="E165"/>
  <c r="H165"/>
  <c r="K165"/>
  <c r="N165"/>
  <c r="Q165"/>
  <c r="R165"/>
  <c r="S165"/>
  <c r="V165"/>
  <c r="W165"/>
  <c r="X165"/>
  <c r="Z165"/>
  <c r="E166"/>
  <c r="H166"/>
  <c r="K166"/>
  <c r="N166"/>
  <c r="Q166"/>
  <c r="R166"/>
  <c r="S166"/>
  <c r="Z166" s="1"/>
  <c r="V166"/>
  <c r="W166"/>
  <c r="X166"/>
  <c r="E167"/>
  <c r="H167"/>
  <c r="K167"/>
  <c r="N167"/>
  <c r="Q167"/>
  <c r="R167"/>
  <c r="S167"/>
  <c r="W167" s="1"/>
  <c r="Y167"/>
  <c r="Z167"/>
  <c r="AA167"/>
  <c r="E168"/>
  <c r="H168"/>
  <c r="K168"/>
  <c r="N168"/>
  <c r="Q168"/>
  <c r="R168"/>
  <c r="S168"/>
  <c r="V168"/>
  <c r="W168"/>
  <c r="X168"/>
  <c r="Y168"/>
  <c r="Z168"/>
  <c r="AA168"/>
  <c r="E169"/>
  <c r="H169"/>
  <c r="K169"/>
  <c r="N169"/>
  <c r="Q169"/>
  <c r="R169"/>
  <c r="S169"/>
  <c r="V169"/>
  <c r="W169"/>
  <c r="X169"/>
  <c r="Z169"/>
  <c r="C170"/>
  <c r="D170"/>
  <c r="F170"/>
  <c r="G170"/>
  <c r="I170"/>
  <c r="J170"/>
  <c r="L170"/>
  <c r="M170"/>
  <c r="O170"/>
  <c r="P170"/>
  <c r="AB170"/>
  <c r="AC170"/>
  <c r="AE170"/>
  <c r="AF170"/>
  <c r="AH170"/>
  <c r="AI170"/>
  <c r="AK170"/>
  <c r="AL170"/>
  <c r="E176"/>
  <c r="H176"/>
  <c r="K176"/>
  <c r="N176"/>
  <c r="Q176"/>
  <c r="R176"/>
  <c r="S176"/>
  <c r="V176"/>
  <c r="W176"/>
  <c r="X176"/>
  <c r="Z176"/>
  <c r="E177"/>
  <c r="H177"/>
  <c r="K177"/>
  <c r="N177"/>
  <c r="Q177"/>
  <c r="R177"/>
  <c r="S177"/>
  <c r="V177"/>
  <c r="W177"/>
  <c r="X177"/>
  <c r="Z177"/>
  <c r="E178"/>
  <c r="H178"/>
  <c r="K178"/>
  <c r="N178"/>
  <c r="Q178"/>
  <c r="R178"/>
  <c r="S178"/>
  <c r="V178"/>
  <c r="W178"/>
  <c r="X178"/>
  <c r="Z178"/>
  <c r="E179"/>
  <c r="H179"/>
  <c r="K179"/>
  <c r="N179"/>
  <c r="Q179"/>
  <c r="R179"/>
  <c r="S179"/>
  <c r="Z179" s="1"/>
  <c r="V179"/>
  <c r="W179"/>
  <c r="X179"/>
  <c r="E180"/>
  <c r="H180"/>
  <c r="K180"/>
  <c r="N180"/>
  <c r="Q180"/>
  <c r="R180"/>
  <c r="S180"/>
  <c r="Z180" s="1"/>
  <c r="V180"/>
  <c r="W180"/>
  <c r="X180"/>
  <c r="C181"/>
  <c r="D181"/>
  <c r="F181"/>
  <c r="G181"/>
  <c r="I181"/>
  <c r="J181"/>
  <c r="L181"/>
  <c r="M181"/>
  <c r="O181"/>
  <c r="P181"/>
  <c r="AB181"/>
  <c r="AC181"/>
  <c r="AE181"/>
  <c r="AF181"/>
  <c r="AH181"/>
  <c r="AI181"/>
  <c r="AK181"/>
  <c r="AL181"/>
  <c r="E183"/>
  <c r="H183"/>
  <c r="K183"/>
  <c r="N183"/>
  <c r="Q183"/>
  <c r="R183"/>
  <c r="S183"/>
  <c r="Z183" s="1"/>
  <c r="V183"/>
  <c r="W183"/>
  <c r="X183"/>
  <c r="E184"/>
  <c r="H184"/>
  <c r="K184"/>
  <c r="N184"/>
  <c r="Q184"/>
  <c r="R184"/>
  <c r="S184"/>
  <c r="Z184" s="1"/>
  <c r="V184"/>
  <c r="W184"/>
  <c r="X184"/>
  <c r="E185"/>
  <c r="H185"/>
  <c r="K185"/>
  <c r="N185"/>
  <c r="Q185"/>
  <c r="R185"/>
  <c r="S185"/>
  <c r="Z185" s="1"/>
  <c r="V185"/>
  <c r="W185"/>
  <c r="X185"/>
  <c r="C186"/>
  <c r="D186"/>
  <c r="F186"/>
  <c r="G186"/>
  <c r="I186"/>
  <c r="J186"/>
  <c r="L186"/>
  <c r="M186"/>
  <c r="O186"/>
  <c r="P186"/>
  <c r="AB186"/>
  <c r="AC186"/>
  <c r="AE186"/>
  <c r="AF186"/>
  <c r="AH186"/>
  <c r="AI186"/>
  <c r="AK186"/>
  <c r="AL186"/>
  <c r="E188"/>
  <c r="E189" s="1"/>
  <c r="H188"/>
  <c r="H189" s="1"/>
  <c r="K188"/>
  <c r="K189" s="1"/>
  <c r="N188"/>
  <c r="N189" s="1"/>
  <c r="Q188"/>
  <c r="Q189" s="1"/>
  <c r="R188"/>
  <c r="S188"/>
  <c r="W188" s="1"/>
  <c r="W189" s="1"/>
  <c r="Y188"/>
  <c r="Y189" s="1"/>
  <c r="Z188"/>
  <c r="Z189" s="1"/>
  <c r="AA188"/>
  <c r="AA189" s="1"/>
  <c r="AD189"/>
  <c r="C189"/>
  <c r="D189"/>
  <c r="F189"/>
  <c r="G189"/>
  <c r="I189"/>
  <c r="J189"/>
  <c r="L189"/>
  <c r="M189"/>
  <c r="O189"/>
  <c r="P189"/>
  <c r="AB189"/>
  <c r="AC189"/>
  <c r="AE189"/>
  <c r="AF189"/>
  <c r="AH189"/>
  <c r="AI189"/>
  <c r="AK189"/>
  <c r="AL189"/>
  <c r="E195"/>
  <c r="H195"/>
  <c r="K195"/>
  <c r="N195"/>
  <c r="Q195"/>
  <c r="R195"/>
  <c r="Y195" s="1"/>
  <c r="S195"/>
  <c r="Z195" s="1"/>
  <c r="V195"/>
  <c r="W195"/>
  <c r="X195"/>
  <c r="E196"/>
  <c r="H196"/>
  <c r="K196"/>
  <c r="N196"/>
  <c r="Q196"/>
  <c r="R196"/>
  <c r="S196"/>
  <c r="V196"/>
  <c r="W196"/>
  <c r="X196"/>
  <c r="Z196"/>
  <c r="E197"/>
  <c r="H197"/>
  <c r="K197"/>
  <c r="N197"/>
  <c r="Q197"/>
  <c r="R197"/>
  <c r="S197"/>
  <c r="W197" s="1"/>
  <c r="Y197"/>
  <c r="Z197"/>
  <c r="AA197"/>
  <c r="E198"/>
  <c r="H198"/>
  <c r="K198"/>
  <c r="N198"/>
  <c r="Q198"/>
  <c r="R198"/>
  <c r="S198"/>
  <c r="W198" s="1"/>
  <c r="Y198"/>
  <c r="Z198"/>
  <c r="AA198"/>
  <c r="E199"/>
  <c r="H199"/>
  <c r="K199"/>
  <c r="N199"/>
  <c r="Q199"/>
  <c r="R199"/>
  <c r="S199"/>
  <c r="W199" s="1"/>
  <c r="Y199"/>
  <c r="Z199"/>
  <c r="AA199"/>
  <c r="E200"/>
  <c r="H200"/>
  <c r="K200"/>
  <c r="N200"/>
  <c r="Q200"/>
  <c r="R200"/>
  <c r="V200" s="1"/>
  <c r="S200"/>
  <c r="W200" s="1"/>
  <c r="Y200"/>
  <c r="Z200"/>
  <c r="AA200"/>
  <c r="E201"/>
  <c r="H201"/>
  <c r="K201"/>
  <c r="N201"/>
  <c r="Q201"/>
  <c r="R201"/>
  <c r="V201" s="1"/>
  <c r="S201"/>
  <c r="W201" s="1"/>
  <c r="Y201"/>
  <c r="Z201"/>
  <c r="AA201"/>
  <c r="E202"/>
  <c r="H202"/>
  <c r="K202"/>
  <c r="N202"/>
  <c r="Q202"/>
  <c r="R202"/>
  <c r="S202"/>
  <c r="W202" s="1"/>
  <c r="Y202"/>
  <c r="Z202"/>
  <c r="AA202"/>
  <c r="E203"/>
  <c r="H203"/>
  <c r="K203"/>
  <c r="N203"/>
  <c r="Q203"/>
  <c r="R203"/>
  <c r="Y203" s="1"/>
  <c r="S203"/>
  <c r="Z203" s="1"/>
  <c r="V203"/>
  <c r="W203"/>
  <c r="X203"/>
  <c r="E204"/>
  <c r="H204"/>
  <c r="K204"/>
  <c r="N204"/>
  <c r="Q204"/>
  <c r="R204"/>
  <c r="S204"/>
  <c r="V204"/>
  <c r="W204"/>
  <c r="X204"/>
  <c r="Z204"/>
  <c r="E205"/>
  <c r="H205"/>
  <c r="K205"/>
  <c r="N205"/>
  <c r="Q205"/>
  <c r="R205"/>
  <c r="Y205" s="1"/>
  <c r="S205"/>
  <c r="Z205" s="1"/>
  <c r="E206"/>
  <c r="H206"/>
  <c r="K206"/>
  <c r="N206"/>
  <c r="Q206"/>
  <c r="R206"/>
  <c r="V206" s="1"/>
  <c r="S206"/>
  <c r="Z206" s="1"/>
  <c r="C207"/>
  <c r="D207"/>
  <c r="F207"/>
  <c r="G207"/>
  <c r="I207"/>
  <c r="J207"/>
  <c r="L207"/>
  <c r="M207"/>
  <c r="O207"/>
  <c r="P207"/>
  <c r="AB207"/>
  <c r="AC207"/>
  <c r="AE207"/>
  <c r="AF207"/>
  <c r="AH207"/>
  <c r="AI207"/>
  <c r="AK207"/>
  <c r="AL207"/>
  <c r="E209"/>
  <c r="H209"/>
  <c r="K209"/>
  <c r="N209"/>
  <c r="Q209"/>
  <c r="R209"/>
  <c r="S209"/>
  <c r="W209" s="1"/>
  <c r="Y209"/>
  <c r="Z209"/>
  <c r="AA209"/>
  <c r="E210"/>
  <c r="H210"/>
  <c r="K210"/>
  <c r="N210"/>
  <c r="Q210"/>
  <c r="R210"/>
  <c r="S210"/>
  <c r="W210" s="1"/>
  <c r="Y210"/>
  <c r="Z210"/>
  <c r="AA210"/>
  <c r="E211"/>
  <c r="H211"/>
  <c r="K211"/>
  <c r="N211"/>
  <c r="Q211"/>
  <c r="R211"/>
  <c r="V211" s="1"/>
  <c r="S211"/>
  <c r="W211" s="1"/>
  <c r="Y211"/>
  <c r="Z211"/>
  <c r="AA211"/>
  <c r="E212"/>
  <c r="H212"/>
  <c r="K212"/>
  <c r="N212"/>
  <c r="Q212"/>
  <c r="R212"/>
  <c r="S212"/>
  <c r="W212" s="1"/>
  <c r="Y212"/>
  <c r="Z212"/>
  <c r="AA212"/>
  <c r="C213"/>
  <c r="D213"/>
  <c r="F213"/>
  <c r="G213"/>
  <c r="I213"/>
  <c r="J213"/>
  <c r="L213"/>
  <c r="M213"/>
  <c r="O213"/>
  <c r="P213"/>
  <c r="AB213"/>
  <c r="AC213"/>
  <c r="AE213"/>
  <c r="AF213"/>
  <c r="AH213"/>
  <c r="AI213"/>
  <c r="AK213"/>
  <c r="AL213"/>
  <c r="E219"/>
  <c r="H219"/>
  <c r="K219"/>
  <c r="N219"/>
  <c r="Q219"/>
  <c r="R219"/>
  <c r="S219"/>
  <c r="Z219" s="1"/>
  <c r="V219"/>
  <c r="W219"/>
  <c r="X219"/>
  <c r="E220"/>
  <c r="H220"/>
  <c r="K220"/>
  <c r="N220"/>
  <c r="Q220"/>
  <c r="R220"/>
  <c r="Y220" s="1"/>
  <c r="S220"/>
  <c r="Z220" s="1"/>
  <c r="V220"/>
  <c r="W220"/>
  <c r="X220"/>
  <c r="E221"/>
  <c r="H221"/>
  <c r="K221"/>
  <c r="N221"/>
  <c r="Q221"/>
  <c r="R221"/>
  <c r="S221"/>
  <c r="V221"/>
  <c r="W221"/>
  <c r="X221"/>
  <c r="Z221"/>
  <c r="E222"/>
  <c r="H222"/>
  <c r="K222"/>
  <c r="N222"/>
  <c r="Q222"/>
  <c r="R222"/>
  <c r="Y222" s="1"/>
  <c r="S222"/>
  <c r="Z222" s="1"/>
  <c r="V222"/>
  <c r="W222"/>
  <c r="X222"/>
  <c r="E223"/>
  <c r="H223"/>
  <c r="K223"/>
  <c r="N223"/>
  <c r="Q223"/>
  <c r="R223"/>
  <c r="S223"/>
  <c r="V223"/>
  <c r="W223"/>
  <c r="X223"/>
  <c r="Z223"/>
  <c r="C224"/>
  <c r="D224"/>
  <c r="F224"/>
  <c r="G224"/>
  <c r="I224"/>
  <c r="J224"/>
  <c r="L224"/>
  <c r="M224"/>
  <c r="O224"/>
  <c r="P224"/>
  <c r="AB224"/>
  <c r="AC224"/>
  <c r="AE224"/>
  <c r="AF224"/>
  <c r="AH224"/>
  <c r="AI224"/>
  <c r="AK224"/>
  <c r="AL224"/>
  <c r="E226"/>
  <c r="H226"/>
  <c r="K226"/>
  <c r="N226"/>
  <c r="Q226"/>
  <c r="R226"/>
  <c r="S226"/>
  <c r="Z226" s="1"/>
  <c r="V226"/>
  <c r="W226"/>
  <c r="X226"/>
  <c r="E227"/>
  <c r="H227"/>
  <c r="K227"/>
  <c r="N227"/>
  <c r="Q227"/>
  <c r="R227"/>
  <c r="S227"/>
  <c r="V227"/>
  <c r="W227"/>
  <c r="X227"/>
  <c r="Z227"/>
  <c r="E228"/>
  <c r="H228"/>
  <c r="K228"/>
  <c r="N228"/>
  <c r="Q228"/>
  <c r="R228"/>
  <c r="Y228" s="1"/>
  <c r="S228"/>
  <c r="Z228" s="1"/>
  <c r="V228"/>
  <c r="W228"/>
  <c r="X228"/>
  <c r="E229"/>
  <c r="H229"/>
  <c r="K229"/>
  <c r="N229"/>
  <c r="Q229"/>
  <c r="R229"/>
  <c r="S229"/>
  <c r="V229"/>
  <c r="W229"/>
  <c r="X229"/>
  <c r="Z229"/>
  <c r="E230"/>
  <c r="H230"/>
  <c r="K230"/>
  <c r="N230"/>
  <c r="Q230"/>
  <c r="R230"/>
  <c r="S230"/>
  <c r="Z230" s="1"/>
  <c r="V230"/>
  <c r="W230"/>
  <c r="X230"/>
  <c r="E231"/>
  <c r="H231"/>
  <c r="K231"/>
  <c r="N231"/>
  <c r="Q231"/>
  <c r="R231"/>
  <c r="Y231" s="1"/>
  <c r="S231"/>
  <c r="V231"/>
  <c r="W231"/>
  <c r="X231"/>
  <c r="C232"/>
  <c r="D232"/>
  <c r="F232"/>
  <c r="G232"/>
  <c r="I232"/>
  <c r="J232"/>
  <c r="L232"/>
  <c r="M232"/>
  <c r="O232"/>
  <c r="P232"/>
  <c r="AB232"/>
  <c r="AC232"/>
  <c r="AE232"/>
  <c r="AF232"/>
  <c r="AH232"/>
  <c r="AI232"/>
  <c r="AK232"/>
  <c r="AL232"/>
  <c r="E236"/>
  <c r="H236"/>
  <c r="K236"/>
  <c r="N236"/>
  <c r="Q236"/>
  <c r="R236"/>
  <c r="S236"/>
  <c r="Z236" s="1"/>
  <c r="V236"/>
  <c r="W236"/>
  <c r="X236"/>
  <c r="E237"/>
  <c r="H237"/>
  <c r="K237"/>
  <c r="N237"/>
  <c r="Q237"/>
  <c r="R237"/>
  <c r="S237"/>
  <c r="Z237" s="1"/>
  <c r="W237"/>
  <c r="X237"/>
  <c r="E238"/>
  <c r="H238"/>
  <c r="K238"/>
  <c r="N238"/>
  <c r="Q238"/>
  <c r="R238"/>
  <c r="S238"/>
  <c r="Z238" s="1"/>
  <c r="V238"/>
  <c r="W238"/>
  <c r="X238"/>
  <c r="E239"/>
  <c r="H239"/>
  <c r="K239"/>
  <c r="N239"/>
  <c r="Q239"/>
  <c r="R239"/>
  <c r="S239"/>
  <c r="Z239" s="1"/>
  <c r="V239"/>
  <c r="W239"/>
  <c r="X239"/>
  <c r="E240"/>
  <c r="H240"/>
  <c r="K240"/>
  <c r="N240"/>
  <c r="Q240"/>
  <c r="R240"/>
  <c r="S240"/>
  <c r="Z240" s="1"/>
  <c r="V240"/>
  <c r="W240"/>
  <c r="X240"/>
  <c r="C241"/>
  <c r="D241"/>
  <c r="F241"/>
  <c r="F242" s="1"/>
  <c r="G241"/>
  <c r="G242" s="1"/>
  <c r="I241"/>
  <c r="I242" s="1"/>
  <c r="J241"/>
  <c r="J242" s="1"/>
  <c r="L241"/>
  <c r="L242" s="1"/>
  <c r="M241"/>
  <c r="M242" s="1"/>
  <c r="O241"/>
  <c r="O242" s="1"/>
  <c r="P241"/>
  <c r="P242" s="1"/>
  <c r="AB241"/>
  <c r="AB242" s="1"/>
  <c r="AC241"/>
  <c r="AC242" s="1"/>
  <c r="AE241"/>
  <c r="AE242" s="1"/>
  <c r="AF241"/>
  <c r="AF242" s="1"/>
  <c r="AH241"/>
  <c r="AH242" s="1"/>
  <c r="AI241"/>
  <c r="AI242" s="1"/>
  <c r="AK241"/>
  <c r="AK242" s="1"/>
  <c r="AL241"/>
  <c r="AL242" s="1"/>
  <c r="E247"/>
  <c r="H247"/>
  <c r="K247"/>
  <c r="N247"/>
  <c r="Q247"/>
  <c r="R247"/>
  <c r="S247"/>
  <c r="V247"/>
  <c r="W247"/>
  <c r="X247"/>
  <c r="Z247"/>
  <c r="E248"/>
  <c r="H248"/>
  <c r="K248"/>
  <c r="N248"/>
  <c r="Q248"/>
  <c r="R248"/>
  <c r="Y248" s="1"/>
  <c r="S248"/>
  <c r="Z248" s="1"/>
  <c r="V248"/>
  <c r="W248"/>
  <c r="X248"/>
  <c r="E249"/>
  <c r="H249"/>
  <c r="K249"/>
  <c r="N249"/>
  <c r="Q249"/>
  <c r="R249"/>
  <c r="S249"/>
  <c r="Z249" s="1"/>
  <c r="V249"/>
  <c r="W249"/>
  <c r="X249"/>
  <c r="E250"/>
  <c r="H250"/>
  <c r="K250"/>
  <c r="N250"/>
  <c r="Q250"/>
  <c r="R250"/>
  <c r="S250"/>
  <c r="Z250" s="1"/>
  <c r="V250"/>
  <c r="W250"/>
  <c r="X250"/>
  <c r="E251"/>
  <c r="H251"/>
  <c r="K251"/>
  <c r="N251"/>
  <c r="Q251"/>
  <c r="R251"/>
  <c r="S251"/>
  <c r="Z251" s="1"/>
  <c r="V251"/>
  <c r="W251"/>
  <c r="X251"/>
  <c r="E252"/>
  <c r="H252"/>
  <c r="K252"/>
  <c r="N252"/>
  <c r="Q252"/>
  <c r="R252"/>
  <c r="S252"/>
  <c r="Z252" s="1"/>
  <c r="V252"/>
  <c r="W252"/>
  <c r="X252"/>
  <c r="E253"/>
  <c r="H253"/>
  <c r="K253"/>
  <c r="N253"/>
  <c r="Q253"/>
  <c r="R253"/>
  <c r="Y253" s="1"/>
  <c r="S253"/>
  <c r="Z253" s="1"/>
  <c r="V253"/>
  <c r="W253"/>
  <c r="X253"/>
  <c r="C254"/>
  <c r="D254"/>
  <c r="F254"/>
  <c r="G254"/>
  <c r="G255" s="1"/>
  <c r="I254"/>
  <c r="I255" s="1"/>
  <c r="I262" s="1"/>
  <c r="J254"/>
  <c r="J255" s="1"/>
  <c r="J262" s="1"/>
  <c r="L254"/>
  <c r="L255" s="1"/>
  <c r="L262" s="1"/>
  <c r="M254"/>
  <c r="M255" s="1"/>
  <c r="M262" s="1"/>
  <c r="O254"/>
  <c r="O255" s="1"/>
  <c r="O262" s="1"/>
  <c r="P254"/>
  <c r="P255" s="1"/>
  <c r="P262" s="1"/>
  <c r="AB254"/>
  <c r="AC254"/>
  <c r="AE254"/>
  <c r="AF254"/>
  <c r="AH254"/>
  <c r="AI254"/>
  <c r="AK254"/>
  <c r="AL254"/>
  <c r="E258"/>
  <c r="H258"/>
  <c r="K258"/>
  <c r="N258"/>
  <c r="Q258"/>
  <c r="R258"/>
  <c r="S258"/>
  <c r="V258"/>
  <c r="W258"/>
  <c r="X258"/>
  <c r="E259"/>
  <c r="H259"/>
  <c r="K259"/>
  <c r="N259"/>
  <c r="Q259"/>
  <c r="R259"/>
  <c r="S259"/>
  <c r="Z259" s="1"/>
  <c r="V259"/>
  <c r="W259"/>
  <c r="X259"/>
  <c r="C260"/>
  <c r="D260"/>
  <c r="F260"/>
  <c r="G260"/>
  <c r="G261" s="1"/>
  <c r="AB260"/>
  <c r="AC260"/>
  <c r="AE260"/>
  <c r="AF260"/>
  <c r="AH260"/>
  <c r="AI260"/>
  <c r="AK260"/>
  <c r="AL260"/>
  <c r="E266"/>
  <c r="H266"/>
  <c r="K266"/>
  <c r="N266"/>
  <c r="Q266"/>
  <c r="V266"/>
  <c r="W266"/>
  <c r="X266"/>
  <c r="Z266"/>
  <c r="AM268"/>
  <c r="AM269" s="1"/>
  <c r="E267"/>
  <c r="H267"/>
  <c r="K267"/>
  <c r="N267"/>
  <c r="Q267"/>
  <c r="R267"/>
  <c r="S267"/>
  <c r="Z267" s="1"/>
  <c r="V267"/>
  <c r="W267"/>
  <c r="X267"/>
  <c r="C268"/>
  <c r="C269" s="1"/>
  <c r="D268"/>
  <c r="D269" s="1"/>
  <c r="F268"/>
  <c r="F269" s="1"/>
  <c r="G268"/>
  <c r="G269" s="1"/>
  <c r="I268"/>
  <c r="I269" s="1"/>
  <c r="J268"/>
  <c r="J269" s="1"/>
  <c r="L268"/>
  <c r="L269" s="1"/>
  <c r="M268"/>
  <c r="O268"/>
  <c r="O269" s="1"/>
  <c r="P268"/>
  <c r="P269" s="1"/>
  <c r="AB268"/>
  <c r="AB269" s="1"/>
  <c r="AB275" s="1"/>
  <c r="AC268"/>
  <c r="AC269" s="1"/>
  <c r="AC275" s="1"/>
  <c r="AE268"/>
  <c r="AE269" s="1"/>
  <c r="AE275" s="1"/>
  <c r="AF268"/>
  <c r="AF269" s="1"/>
  <c r="AF275" s="1"/>
  <c r="AH268"/>
  <c r="AH269" s="1"/>
  <c r="AH275" s="1"/>
  <c r="AI268"/>
  <c r="AI269" s="1"/>
  <c r="AI275" s="1"/>
  <c r="AK268"/>
  <c r="AK269" s="1"/>
  <c r="AK275" s="1"/>
  <c r="AL268"/>
  <c r="AL269" s="1"/>
  <c r="AL275" s="1"/>
  <c r="E272"/>
  <c r="E273" s="1"/>
  <c r="E274" s="1"/>
  <c r="H272"/>
  <c r="H273" s="1"/>
  <c r="H274" s="1"/>
  <c r="K272"/>
  <c r="K273" s="1"/>
  <c r="K274" s="1"/>
  <c r="N272"/>
  <c r="N273" s="1"/>
  <c r="N274" s="1"/>
  <c r="Q272"/>
  <c r="Q273" s="1"/>
  <c r="Q274" s="1"/>
  <c r="R272"/>
  <c r="S272"/>
  <c r="Z272" s="1"/>
  <c r="Z273" s="1"/>
  <c r="Z274" s="1"/>
  <c r="V272"/>
  <c r="V273" s="1"/>
  <c r="V274" s="1"/>
  <c r="W272"/>
  <c r="W273" s="1"/>
  <c r="W274" s="1"/>
  <c r="X272"/>
  <c r="X273" s="1"/>
  <c r="X274" s="1"/>
  <c r="C273"/>
  <c r="C274" s="1"/>
  <c r="D273"/>
  <c r="D274" s="1"/>
  <c r="F273"/>
  <c r="F274" s="1"/>
  <c r="G273"/>
  <c r="G274" s="1"/>
  <c r="I273"/>
  <c r="I274" s="1"/>
  <c r="J273"/>
  <c r="J274" s="1"/>
  <c r="L273"/>
  <c r="L274" s="1"/>
  <c r="M273"/>
  <c r="O273"/>
  <c r="O274" s="1"/>
  <c r="P273"/>
  <c r="P274" s="1"/>
  <c r="AD273"/>
  <c r="AG273"/>
  <c r="AJ273"/>
  <c r="AM273"/>
  <c r="AD274"/>
  <c r="AG274"/>
  <c r="AJ274"/>
  <c r="AM274"/>
  <c r="E279"/>
  <c r="H279"/>
  <c r="K279"/>
  <c r="N279"/>
  <c r="Q279"/>
  <c r="R279"/>
  <c r="Y279" s="1"/>
  <c r="S279"/>
  <c r="Z279" s="1"/>
  <c r="V279"/>
  <c r="W279"/>
  <c r="X279"/>
  <c r="C280"/>
  <c r="D280"/>
  <c r="F280"/>
  <c r="G280"/>
  <c r="I280"/>
  <c r="J280"/>
  <c r="L280"/>
  <c r="M280"/>
  <c r="O280"/>
  <c r="P280"/>
  <c r="U280"/>
  <c r="AB280"/>
  <c r="AC280"/>
  <c r="AE280"/>
  <c r="AF280"/>
  <c r="AH280"/>
  <c r="AI280"/>
  <c r="AK280"/>
  <c r="AL280"/>
  <c r="E282"/>
  <c r="H282"/>
  <c r="K282"/>
  <c r="N282"/>
  <c r="Q282"/>
  <c r="R282"/>
  <c r="Y282" s="1"/>
  <c r="S282"/>
  <c r="Z282" s="1"/>
  <c r="V282"/>
  <c r="W282"/>
  <c r="X282"/>
  <c r="E283"/>
  <c r="H283"/>
  <c r="K283"/>
  <c r="N283"/>
  <c r="Q283"/>
  <c r="R283"/>
  <c r="S283"/>
  <c r="Z283" s="1"/>
  <c r="V283"/>
  <c r="V284" s="1"/>
  <c r="W283"/>
  <c r="W284" s="1"/>
  <c r="X283"/>
  <c r="X284" s="1"/>
  <c r="AJ284"/>
  <c r="C284"/>
  <c r="D284"/>
  <c r="F284"/>
  <c r="G284"/>
  <c r="I284"/>
  <c r="J284"/>
  <c r="L284"/>
  <c r="M284"/>
  <c r="O284"/>
  <c r="P284"/>
  <c r="AB284"/>
  <c r="AC284"/>
  <c r="AE284"/>
  <c r="AF284"/>
  <c r="AH284"/>
  <c r="AI284"/>
  <c r="K260" l="1"/>
  <c r="K261" s="1"/>
  <c r="X260"/>
  <c r="X261" s="1"/>
  <c r="R260"/>
  <c r="R261" s="1"/>
  <c r="H260"/>
  <c r="H261" s="1"/>
  <c r="Z258"/>
  <c r="Z260" s="1"/>
  <c r="Z261" s="1"/>
  <c r="S260"/>
  <c r="S261" s="1"/>
  <c r="V260"/>
  <c r="V261" s="1"/>
  <c r="N260"/>
  <c r="N261" s="1"/>
  <c r="W260"/>
  <c r="W261" s="1"/>
  <c r="Q260"/>
  <c r="Q261" s="1"/>
  <c r="AM34"/>
  <c r="W205"/>
  <c r="V205"/>
  <c r="W206"/>
  <c r="L35"/>
  <c r="P35"/>
  <c r="J35"/>
  <c r="J42" s="1"/>
  <c r="N34"/>
  <c r="M35"/>
  <c r="G35"/>
  <c r="O35"/>
  <c r="O42" s="1"/>
  <c r="I35"/>
  <c r="I42" s="1"/>
  <c r="Z34"/>
  <c r="S34"/>
  <c r="K34"/>
  <c r="W34"/>
  <c r="Q34"/>
  <c r="X34"/>
  <c r="R34"/>
  <c r="H34"/>
  <c r="V34"/>
  <c r="AD40"/>
  <c r="AD41" s="1"/>
  <c r="AJ140"/>
  <c r="AJ260"/>
  <c r="AJ34"/>
  <c r="AM40"/>
  <c r="AM41" s="1"/>
  <c r="AS9"/>
  <c r="AD99"/>
  <c r="AD181"/>
  <c r="AP213"/>
  <c r="AJ232"/>
  <c r="AD254"/>
  <c r="AD255" s="1"/>
  <c r="AM84"/>
  <c r="AP260"/>
  <c r="AM280"/>
  <c r="AD170"/>
  <c r="AD171" s="1"/>
  <c r="AP181"/>
  <c r="AG181"/>
  <c r="AM224"/>
  <c r="AJ241"/>
  <c r="AJ242" s="1"/>
  <c r="AB233"/>
  <c r="AB243" s="1"/>
  <c r="M233"/>
  <c r="M243" s="1"/>
  <c r="AD34"/>
  <c r="AP34"/>
  <c r="AG34"/>
  <c r="AG40"/>
  <c r="AJ40"/>
  <c r="AD53"/>
  <c r="AD54" s="1"/>
  <c r="AD55" s="1"/>
  <c r="AG53"/>
  <c r="AG54" s="1"/>
  <c r="AG55" s="1"/>
  <c r="AD84"/>
  <c r="AG84"/>
  <c r="AG99"/>
  <c r="AJ99"/>
  <c r="AD114"/>
  <c r="AD115" s="1"/>
  <c r="AP114"/>
  <c r="AP115" s="1"/>
  <c r="AG114"/>
  <c r="AG115" s="1"/>
  <c r="AJ114"/>
  <c r="AJ115" s="1"/>
  <c r="AM114"/>
  <c r="AM115" s="1"/>
  <c r="AD128"/>
  <c r="AP128"/>
  <c r="AG128"/>
  <c r="AD136"/>
  <c r="AP136"/>
  <c r="AE233"/>
  <c r="AE243" s="1"/>
  <c r="C190"/>
  <c r="C191" s="1"/>
  <c r="Y132"/>
  <c r="AM136"/>
  <c r="AP140"/>
  <c r="AJ146"/>
  <c r="AM146"/>
  <c r="AD146"/>
  <c r="AP146"/>
  <c r="AP170"/>
  <c r="AP171" s="1"/>
  <c r="AG170"/>
  <c r="AJ170"/>
  <c r="AJ171" s="1"/>
  <c r="AM181"/>
  <c r="AJ181"/>
  <c r="AM186"/>
  <c r="AD186"/>
  <c r="AP186"/>
  <c r="AG186"/>
  <c r="AJ186"/>
  <c r="AD207"/>
  <c r="AP207"/>
  <c r="AG207"/>
  <c r="AD213"/>
  <c r="AM213"/>
  <c r="AG224"/>
  <c r="AD224"/>
  <c r="AD232"/>
  <c r="AG241"/>
  <c r="AG242" s="1"/>
  <c r="AM241"/>
  <c r="AM242" s="1"/>
  <c r="AD241"/>
  <c r="AD242" s="1"/>
  <c r="AP241"/>
  <c r="AP242" s="1"/>
  <c r="AM254"/>
  <c r="AM255" s="1"/>
  <c r="AP254"/>
  <c r="AG254"/>
  <c r="AG255" s="1"/>
  <c r="AD260"/>
  <c r="AD261" s="1"/>
  <c r="AG260"/>
  <c r="AD268"/>
  <c r="AD269" s="1"/>
  <c r="AD275" s="1"/>
  <c r="AP268"/>
  <c r="AP269" s="1"/>
  <c r="AP275" s="1"/>
  <c r="AG268"/>
  <c r="AG269" s="1"/>
  <c r="AG275" s="1"/>
  <c r="AJ268"/>
  <c r="AJ269" s="1"/>
  <c r="AJ275" s="1"/>
  <c r="AD280"/>
  <c r="AD285" s="1"/>
  <c r="AD286" s="1"/>
  <c r="AP280"/>
  <c r="AP285" s="1"/>
  <c r="AP286" s="1"/>
  <c r="AG280"/>
  <c r="AG285" s="1"/>
  <c r="AG286" s="1"/>
  <c r="AF233"/>
  <c r="AF243" s="1"/>
  <c r="AF100"/>
  <c r="AF116" s="1"/>
  <c r="T87"/>
  <c r="AA87" s="1"/>
  <c r="AS22"/>
  <c r="AS20"/>
  <c r="AP53"/>
  <c r="AP54" s="1"/>
  <c r="AP55" s="1"/>
  <c r="F214"/>
  <c r="F215" s="1"/>
  <c r="H40"/>
  <c r="H41" s="1"/>
  <c r="N280"/>
  <c r="AH214"/>
  <c r="AH215" s="1"/>
  <c r="AC214"/>
  <c r="AC215" s="1"/>
  <c r="C214"/>
  <c r="C215" s="1"/>
  <c r="F171"/>
  <c r="Z132"/>
  <c r="M285"/>
  <c r="M286" s="1"/>
  <c r="AF41"/>
  <c r="AB41"/>
  <c r="AS272"/>
  <c r="AR284"/>
  <c r="AC285"/>
  <c r="AC286" s="1"/>
  <c r="E284"/>
  <c r="D261"/>
  <c r="AE255"/>
  <c r="D255"/>
  <c r="T188"/>
  <c r="X188" s="1"/>
  <c r="X189" s="1"/>
  <c r="AE190"/>
  <c r="AE191" s="1"/>
  <c r="Z133"/>
  <c r="L100"/>
  <c r="L116" s="1"/>
  <c r="T82"/>
  <c r="AA82" s="1"/>
  <c r="T75"/>
  <c r="AA75" s="1"/>
  <c r="C41"/>
  <c r="I275"/>
  <c r="F233"/>
  <c r="F243" s="1"/>
  <c r="AI171"/>
  <c r="AL171"/>
  <c r="G171"/>
  <c r="Y12"/>
  <c r="Y13" s="1"/>
  <c r="Y14" s="1"/>
  <c r="AF285"/>
  <c r="AF286" s="1"/>
  <c r="N284"/>
  <c r="R40"/>
  <c r="R41" s="1"/>
  <c r="D100"/>
  <c r="D116" s="1"/>
  <c r="AK261"/>
  <c r="K186"/>
  <c r="K140"/>
  <c r="Q284"/>
  <c r="AC261"/>
  <c r="T252"/>
  <c r="AA252" s="1"/>
  <c r="AI233"/>
  <c r="AI243" s="1"/>
  <c r="J233"/>
  <c r="J243" s="1"/>
  <c r="AB190"/>
  <c r="AB191" s="1"/>
  <c r="T177"/>
  <c r="AA177" s="1"/>
  <c r="D171"/>
  <c r="S149"/>
  <c r="AB100"/>
  <c r="AB116" s="1"/>
  <c r="T70"/>
  <c r="AA70" s="1"/>
  <c r="N40"/>
  <c r="N41" s="1"/>
  <c r="AN255"/>
  <c r="AP40"/>
  <c r="AS252"/>
  <c r="T46"/>
  <c r="AA46" s="1"/>
  <c r="T9"/>
  <c r="X9" s="1"/>
  <c r="AO261"/>
  <c r="AS10"/>
  <c r="AM284"/>
  <c r="AS283"/>
  <c r="R284"/>
  <c r="AH261"/>
  <c r="AC255"/>
  <c r="M214"/>
  <c r="M215" s="1"/>
  <c r="H170"/>
  <c r="AB153"/>
  <c r="T105"/>
  <c r="AA105" s="1"/>
  <c r="AG232"/>
  <c r="T283"/>
  <c r="AA283" s="1"/>
  <c r="H284"/>
  <c r="I285"/>
  <c r="I286" s="1"/>
  <c r="T258"/>
  <c r="AC233"/>
  <c r="AC243" s="1"/>
  <c r="I233"/>
  <c r="I243" s="1"/>
  <c r="C233"/>
  <c r="L214"/>
  <c r="L215" s="1"/>
  <c r="N207"/>
  <c r="L190"/>
  <c r="L191" s="1"/>
  <c r="H186"/>
  <c r="AH190"/>
  <c r="AH191" s="1"/>
  <c r="T157"/>
  <c r="Z105"/>
  <c r="T8"/>
  <c r="X8" s="1"/>
  <c r="AS221"/>
  <c r="AS227"/>
  <c r="AM260"/>
  <c r="D275"/>
  <c r="F261"/>
  <c r="AB255"/>
  <c r="H254"/>
  <c r="H255" s="1"/>
  <c r="H262" s="1"/>
  <c r="L233"/>
  <c r="L243" s="1"/>
  <c r="T226"/>
  <c r="AA226" s="1"/>
  <c r="C171"/>
  <c r="M171"/>
  <c r="W40"/>
  <c r="W41" s="1"/>
  <c r="Q40"/>
  <c r="Q41" s="1"/>
  <c r="E40"/>
  <c r="E41" s="1"/>
  <c r="L42"/>
  <c r="F35"/>
  <c r="F42" s="1"/>
  <c r="AJ24"/>
  <c r="AP99"/>
  <c r="AS239"/>
  <c r="AP232"/>
  <c r="AP224"/>
  <c r="AL233"/>
  <c r="AL243" s="1"/>
  <c r="AM140"/>
  <c r="AK233"/>
  <c r="AK243" s="1"/>
  <c r="AJ128"/>
  <c r="AJ53"/>
  <c r="AJ54" s="1"/>
  <c r="AJ55" s="1"/>
  <c r="AG12"/>
  <c r="AG13" s="1"/>
  <c r="AG14" s="1"/>
  <c r="AS249"/>
  <c r="AI190"/>
  <c r="AI191" s="1"/>
  <c r="T251"/>
  <c r="AA251" s="1"/>
  <c r="T247"/>
  <c r="AA247" s="1"/>
  <c r="T51"/>
  <c r="AA51" s="1"/>
  <c r="Q268"/>
  <c r="Q269" s="1"/>
  <c r="Q275" s="1"/>
  <c r="S268"/>
  <c r="T240"/>
  <c r="AA240" s="1"/>
  <c r="T239"/>
  <c r="AA239" s="1"/>
  <c r="T238"/>
  <c r="AA238" s="1"/>
  <c r="T237"/>
  <c r="AA237" s="1"/>
  <c r="T222"/>
  <c r="AA222" s="1"/>
  <c r="P214"/>
  <c r="P215" s="1"/>
  <c r="O214"/>
  <c r="O215" s="1"/>
  <c r="T178"/>
  <c r="AA178" s="1"/>
  <c r="X186"/>
  <c r="O190"/>
  <c r="O191" s="1"/>
  <c r="T132"/>
  <c r="V140"/>
  <c r="T121"/>
  <c r="X121" s="1"/>
  <c r="T144"/>
  <c r="AA144" s="1"/>
  <c r="T92"/>
  <c r="AA92" s="1"/>
  <c r="P100"/>
  <c r="P116" s="1"/>
  <c r="T78"/>
  <c r="AA78" s="1"/>
  <c r="T76"/>
  <c r="AA76" s="1"/>
  <c r="T67"/>
  <c r="AA67" s="1"/>
  <c r="T65"/>
  <c r="AA65" s="1"/>
  <c r="T64"/>
  <c r="AA64" s="1"/>
  <c r="S84"/>
  <c r="O100"/>
  <c r="O116" s="1"/>
  <c r="V40"/>
  <c r="V41" s="1"/>
  <c r="N136"/>
  <c r="AG24"/>
  <c r="J285"/>
  <c r="J286" s="1"/>
  <c r="S280"/>
  <c r="T279"/>
  <c r="AA279" s="1"/>
  <c r="Z268"/>
  <c r="Z269" s="1"/>
  <c r="Z275" s="1"/>
  <c r="K268"/>
  <c r="K269" s="1"/>
  <c r="K275" s="1"/>
  <c r="V268"/>
  <c r="V269" s="1"/>
  <c r="N268"/>
  <c r="N269" s="1"/>
  <c r="N275" s="1"/>
  <c r="T231"/>
  <c r="AA231" s="1"/>
  <c r="H232"/>
  <c r="T220"/>
  <c r="AA220" s="1"/>
  <c r="N224"/>
  <c r="W224"/>
  <c r="Q224"/>
  <c r="AA213"/>
  <c r="I214"/>
  <c r="I215" s="1"/>
  <c r="AL190"/>
  <c r="AL191" s="1"/>
  <c r="AE171"/>
  <c r="S170"/>
  <c r="T142"/>
  <c r="X142" s="1"/>
  <c r="N146"/>
  <c r="T134"/>
  <c r="X134" s="1"/>
  <c r="T126"/>
  <c r="AA126" s="1"/>
  <c r="E99"/>
  <c r="Y82"/>
  <c r="Y78"/>
  <c r="N12"/>
  <c r="N13" s="1"/>
  <c r="N14" s="1"/>
  <c r="W241"/>
  <c r="W242" s="1"/>
  <c r="V145"/>
  <c r="V146" s="1"/>
  <c r="T145"/>
  <c r="X145" s="1"/>
  <c r="G153"/>
  <c r="G285"/>
  <c r="G286" s="1"/>
  <c r="K280"/>
  <c r="W280"/>
  <c r="W285" s="1"/>
  <c r="W286" s="1"/>
  <c r="S273"/>
  <c r="L275"/>
  <c r="T267"/>
  <c r="AA267" s="1"/>
  <c r="E268"/>
  <c r="E269" s="1"/>
  <c r="E275" s="1"/>
  <c r="X268"/>
  <c r="X269" s="1"/>
  <c r="X275" s="1"/>
  <c r="T266"/>
  <c r="AA266" s="1"/>
  <c r="H268"/>
  <c r="H269" s="1"/>
  <c r="H275" s="1"/>
  <c r="AL261"/>
  <c r="Y258"/>
  <c r="AF255"/>
  <c r="AI255"/>
  <c r="Y251"/>
  <c r="AH233"/>
  <c r="AH243" s="1"/>
  <c r="Q232"/>
  <c r="V232"/>
  <c r="AF214"/>
  <c r="AF215" s="1"/>
  <c r="AB214"/>
  <c r="AB215" s="1"/>
  <c r="G214"/>
  <c r="G215" s="1"/>
  <c r="V188"/>
  <c r="V189" s="1"/>
  <c r="F190"/>
  <c r="F191" s="1"/>
  <c r="Y178"/>
  <c r="Y177"/>
  <c r="T167"/>
  <c r="X167" s="1"/>
  <c r="J171"/>
  <c r="T158"/>
  <c r="P275"/>
  <c r="P285"/>
  <c r="P286" s="1"/>
  <c r="L285"/>
  <c r="L286" s="1"/>
  <c r="X280"/>
  <c r="X285" s="1"/>
  <c r="X286" s="1"/>
  <c r="V280"/>
  <c r="V285" s="1"/>
  <c r="V286" s="1"/>
  <c r="Y237"/>
  <c r="N241"/>
  <c r="N242" s="1"/>
  <c r="K241"/>
  <c r="K242" s="1"/>
  <c r="Z231"/>
  <c r="Z232" s="1"/>
  <c r="AK214"/>
  <c r="AK215" s="1"/>
  <c r="AE214"/>
  <c r="AE215" s="1"/>
  <c r="J190"/>
  <c r="J191" s="1"/>
  <c r="AK171"/>
  <c r="T168"/>
  <c r="T163"/>
  <c r="X163" s="1"/>
  <c r="N170"/>
  <c r="AH171"/>
  <c r="AC171"/>
  <c r="O171"/>
  <c r="T148"/>
  <c r="AA148" s="1"/>
  <c r="AA149" s="1"/>
  <c r="Y144"/>
  <c r="H146"/>
  <c r="V131"/>
  <c r="T131"/>
  <c r="X131" s="1"/>
  <c r="S114"/>
  <c r="S115" s="1"/>
  <c r="Z111"/>
  <c r="T111"/>
  <c r="AA111" s="1"/>
  <c r="Z98"/>
  <c r="Z99" s="1"/>
  <c r="T98"/>
  <c r="AA98" s="1"/>
  <c r="T90"/>
  <c r="AA90" s="1"/>
  <c r="AS49"/>
  <c r="AS62"/>
  <c r="AS66"/>
  <c r="AS71"/>
  <c r="AS87"/>
  <c r="AS91"/>
  <c r="AS95"/>
  <c r="AS103"/>
  <c r="AS107"/>
  <c r="AS111"/>
  <c r="AS120"/>
  <c r="AS132"/>
  <c r="AS135"/>
  <c r="AS143"/>
  <c r="AS151"/>
  <c r="AS166"/>
  <c r="AS178"/>
  <c r="AS185"/>
  <c r="AS197"/>
  <c r="AS201"/>
  <c r="AS205"/>
  <c r="AS212"/>
  <c r="AS220"/>
  <c r="AS226"/>
  <c r="AS230"/>
  <c r="AS238"/>
  <c r="AS258"/>
  <c r="AS266"/>
  <c r="AS279"/>
  <c r="T110"/>
  <c r="AA110" s="1"/>
  <c r="G100"/>
  <c r="G116" s="1"/>
  <c r="T97"/>
  <c r="AA97" s="1"/>
  <c r="T88"/>
  <c r="AA88" s="1"/>
  <c r="Q99"/>
  <c r="T63"/>
  <c r="AA63" s="1"/>
  <c r="T62"/>
  <c r="AA62" s="1"/>
  <c r="T59"/>
  <c r="AA59" s="1"/>
  <c r="R55"/>
  <c r="M42"/>
  <c r="T32"/>
  <c r="R27"/>
  <c r="T23"/>
  <c r="AA23" s="1"/>
  <c r="H24"/>
  <c r="AP12"/>
  <c r="AP13" s="1"/>
  <c r="AP14" s="1"/>
  <c r="AS23"/>
  <c r="AS211"/>
  <c r="AS237"/>
  <c r="AS250"/>
  <c r="AQ284"/>
  <c r="E34"/>
  <c r="AL35"/>
  <c r="T151"/>
  <c r="AA151" s="1"/>
  <c r="AA152" s="1"/>
  <c r="M153"/>
  <c r="T139"/>
  <c r="AA139" s="1"/>
  <c r="Q140"/>
  <c r="E140"/>
  <c r="T109"/>
  <c r="AA109" s="1"/>
  <c r="W114"/>
  <c r="W115" s="1"/>
  <c r="AI100"/>
  <c r="AI116" s="1"/>
  <c r="T96"/>
  <c r="AA96" s="1"/>
  <c r="Y90"/>
  <c r="T89"/>
  <c r="AA89" s="1"/>
  <c r="T72"/>
  <c r="AA72" s="1"/>
  <c r="W84"/>
  <c r="Q53"/>
  <c r="Q54" s="1"/>
  <c r="Q55" s="1"/>
  <c r="E53"/>
  <c r="E54" s="1"/>
  <c r="E55" s="1"/>
  <c r="X40"/>
  <c r="X41" s="1"/>
  <c r="T38"/>
  <c r="AA38" s="1"/>
  <c r="AD12"/>
  <c r="AD13" s="1"/>
  <c r="AD14" s="1"/>
  <c r="AS38"/>
  <c r="AP84"/>
  <c r="AS59"/>
  <c r="AS63"/>
  <c r="AS67"/>
  <c r="AS69"/>
  <c r="AS72"/>
  <c r="AS76"/>
  <c r="AS79"/>
  <c r="AS88"/>
  <c r="AS92"/>
  <c r="AS96"/>
  <c r="AS104"/>
  <c r="AS108"/>
  <c r="AS112"/>
  <c r="AS130"/>
  <c r="AS133"/>
  <c r="AS138"/>
  <c r="AS144"/>
  <c r="AS163"/>
  <c r="AS167"/>
  <c r="AS179"/>
  <c r="AS183"/>
  <c r="AS198"/>
  <c r="AS202"/>
  <c r="AS206"/>
  <c r="T198"/>
  <c r="X198" s="1"/>
  <c r="V198"/>
  <c r="S186"/>
  <c r="D190"/>
  <c r="D191" s="1"/>
  <c r="Q181"/>
  <c r="T282"/>
  <c r="AA282" s="1"/>
  <c r="Z284"/>
  <c r="K284"/>
  <c r="O285"/>
  <c r="O286" s="1"/>
  <c r="F285"/>
  <c r="F286" s="1"/>
  <c r="H280"/>
  <c r="Z280"/>
  <c r="Q280"/>
  <c r="E280"/>
  <c r="M274"/>
  <c r="S274" s="1"/>
  <c r="R273"/>
  <c r="T272"/>
  <c r="AA272" s="1"/>
  <c r="AA273" s="1"/>
  <c r="AA274" s="1"/>
  <c r="M269"/>
  <c r="R268"/>
  <c r="F255"/>
  <c r="X254"/>
  <c r="X255" s="1"/>
  <c r="X262" s="1"/>
  <c r="Z224"/>
  <c r="T211"/>
  <c r="X211" s="1"/>
  <c r="K213"/>
  <c r="Z213"/>
  <c r="W161"/>
  <c r="K161"/>
  <c r="H161"/>
  <c r="X99"/>
  <c r="H99"/>
  <c r="E232"/>
  <c r="K224"/>
  <c r="D285"/>
  <c r="D286" s="1"/>
  <c r="AB285"/>
  <c r="AB286" s="1"/>
  <c r="C285"/>
  <c r="R274"/>
  <c r="AM275"/>
  <c r="R254"/>
  <c r="R255" s="1"/>
  <c r="R262" s="1"/>
  <c r="C255"/>
  <c r="V254"/>
  <c r="V255" s="1"/>
  <c r="V262" s="1"/>
  <c r="G233"/>
  <c r="G243" s="1"/>
  <c r="T230"/>
  <c r="AA230" s="1"/>
  <c r="Y230"/>
  <c r="Z207"/>
  <c r="T199"/>
  <c r="X199" s="1"/>
  <c r="V199"/>
  <c r="E207"/>
  <c r="P190"/>
  <c r="P191" s="1"/>
  <c r="R114"/>
  <c r="R115" s="1"/>
  <c r="X181"/>
  <c r="K254"/>
  <c r="K255" s="1"/>
  <c r="S241"/>
  <c r="S242" s="1"/>
  <c r="S224"/>
  <c r="N213"/>
  <c r="R207"/>
  <c r="T197"/>
  <c r="X197" s="1"/>
  <c r="V197"/>
  <c r="G190"/>
  <c r="G191" s="1"/>
  <c r="T185"/>
  <c r="AA185" s="1"/>
  <c r="Y185"/>
  <c r="W186"/>
  <c r="Q186"/>
  <c r="E186"/>
  <c r="H181"/>
  <c r="K181"/>
  <c r="C100"/>
  <c r="R84"/>
  <c r="T259"/>
  <c r="AA259" s="1"/>
  <c r="E260"/>
  <c r="T253"/>
  <c r="AA253" s="1"/>
  <c r="T250"/>
  <c r="AA250" s="1"/>
  <c r="T249"/>
  <c r="AA249" s="1"/>
  <c r="T248"/>
  <c r="AA248" s="1"/>
  <c r="N254"/>
  <c r="N255" s="1"/>
  <c r="N262" s="1"/>
  <c r="X241"/>
  <c r="X242" s="1"/>
  <c r="T236"/>
  <c r="AA236" s="1"/>
  <c r="H241"/>
  <c r="H242" s="1"/>
  <c r="P233"/>
  <c r="P243" s="1"/>
  <c r="T228"/>
  <c r="AA228" s="1"/>
  <c r="N232"/>
  <c r="K232"/>
  <c r="R224"/>
  <c r="AI214"/>
  <c r="AI215" s="1"/>
  <c r="T201"/>
  <c r="X201" s="1"/>
  <c r="Q207"/>
  <c r="T195"/>
  <c r="AA195" s="1"/>
  <c r="R186"/>
  <c r="S181"/>
  <c r="T179"/>
  <c r="AA179" s="1"/>
  <c r="T176"/>
  <c r="AA176" s="1"/>
  <c r="Y176"/>
  <c r="T166"/>
  <c r="AA166" s="1"/>
  <c r="Y166"/>
  <c r="K170"/>
  <c r="I171"/>
  <c r="X140"/>
  <c r="H140"/>
  <c r="T135"/>
  <c r="AA135" s="1"/>
  <c r="Y135"/>
  <c r="K136"/>
  <c r="T123"/>
  <c r="X123" s="1"/>
  <c r="V123"/>
  <c r="Q128"/>
  <c r="T107"/>
  <c r="AA107" s="1"/>
  <c r="Y107"/>
  <c r="K114"/>
  <c r="K115" s="1"/>
  <c r="T86"/>
  <c r="AA86" s="1"/>
  <c r="T81"/>
  <c r="AA81" s="1"/>
  <c r="T73"/>
  <c r="AA73" s="1"/>
  <c r="T69"/>
  <c r="AA69" s="1"/>
  <c r="H53"/>
  <c r="H54" s="1"/>
  <c r="H55" s="1"/>
  <c r="Z26"/>
  <c r="Z27" s="1"/>
  <c r="T26"/>
  <c r="AA26" s="1"/>
  <c r="AA27" s="1"/>
  <c r="Q24"/>
  <c r="Q35" s="1"/>
  <c r="E24"/>
  <c r="T18"/>
  <c r="AA18" s="1"/>
  <c r="Y18"/>
  <c r="W254"/>
  <c r="W255" s="1"/>
  <c r="X232"/>
  <c r="D214"/>
  <c r="D215" s="1"/>
  <c r="R181"/>
  <c r="W181"/>
  <c r="E181"/>
  <c r="N161"/>
  <c r="C153"/>
  <c r="C172" s="1"/>
  <c r="R146"/>
  <c r="K146"/>
  <c r="Z146"/>
  <c r="N114"/>
  <c r="N115" s="1"/>
  <c r="I100"/>
  <c r="I116" s="1"/>
  <c r="T79"/>
  <c r="AA79" s="1"/>
  <c r="Y79"/>
  <c r="T68"/>
  <c r="AA68" s="1"/>
  <c r="Y68"/>
  <c r="V84"/>
  <c r="N84"/>
  <c r="K84"/>
  <c r="H84"/>
  <c r="W53"/>
  <c r="W54" s="1"/>
  <c r="W55" s="1"/>
  <c r="T29"/>
  <c r="AA29" s="1"/>
  <c r="AA30" s="1"/>
  <c r="Z29"/>
  <c r="Z30" s="1"/>
  <c r="W268"/>
  <c r="W269" s="1"/>
  <c r="W275" s="1"/>
  <c r="AF261"/>
  <c r="AB261"/>
  <c r="AL255"/>
  <c r="S254"/>
  <c r="S255" s="1"/>
  <c r="S262" s="1"/>
  <c r="Q254"/>
  <c r="Q255" s="1"/>
  <c r="E254"/>
  <c r="E255" s="1"/>
  <c r="D242"/>
  <c r="R241"/>
  <c r="R242" s="1"/>
  <c r="Y239"/>
  <c r="V241"/>
  <c r="V242" s="1"/>
  <c r="Q241"/>
  <c r="Q242" s="1"/>
  <c r="E241"/>
  <c r="E242" s="1"/>
  <c r="T229"/>
  <c r="AA229" s="1"/>
  <c r="T227"/>
  <c r="AA227" s="1"/>
  <c r="E224"/>
  <c r="V224"/>
  <c r="X224"/>
  <c r="H224"/>
  <c r="S213"/>
  <c r="J214"/>
  <c r="J215" s="1"/>
  <c r="T202"/>
  <c r="X202" s="1"/>
  <c r="T200"/>
  <c r="X200" s="1"/>
  <c r="T184"/>
  <c r="AA184" s="1"/>
  <c r="T183"/>
  <c r="AA183" s="1"/>
  <c r="V181"/>
  <c r="S161"/>
  <c r="Z161"/>
  <c r="AI153"/>
  <c r="S136"/>
  <c r="AC153"/>
  <c r="T103"/>
  <c r="AA103" s="1"/>
  <c r="Y103"/>
  <c r="T94"/>
  <c r="AA94" s="1"/>
  <c r="Y94"/>
  <c r="T74"/>
  <c r="AA74" s="1"/>
  <c r="D54"/>
  <c r="D55" s="1"/>
  <c r="S53"/>
  <c r="S54" s="1"/>
  <c r="T39"/>
  <c r="AA39" s="1"/>
  <c r="Y39"/>
  <c r="T159"/>
  <c r="T156"/>
  <c r="S140"/>
  <c r="W140"/>
  <c r="Z128"/>
  <c r="N128"/>
  <c r="T113"/>
  <c r="AA113" s="1"/>
  <c r="T112"/>
  <c r="AA112" s="1"/>
  <c r="X114"/>
  <c r="X115" s="1"/>
  <c r="T104"/>
  <c r="AA104" s="1"/>
  <c r="H114"/>
  <c r="H115" s="1"/>
  <c r="Q114"/>
  <c r="Q115" s="1"/>
  <c r="E114"/>
  <c r="E115" s="1"/>
  <c r="AE100"/>
  <c r="AE116" s="1"/>
  <c r="M100"/>
  <c r="M116" s="1"/>
  <c r="S99"/>
  <c r="T91"/>
  <c r="AA91" s="1"/>
  <c r="W99"/>
  <c r="T83"/>
  <c r="AA83" s="1"/>
  <c r="T77"/>
  <c r="AA77" s="1"/>
  <c r="T60"/>
  <c r="AA60" s="1"/>
  <c r="Y60"/>
  <c r="V53"/>
  <c r="V54" s="1"/>
  <c r="V55" s="1"/>
  <c r="N53"/>
  <c r="N54" s="1"/>
  <c r="N55" s="1"/>
  <c r="S30"/>
  <c r="D35"/>
  <c r="W170"/>
  <c r="Q170"/>
  <c r="E170"/>
  <c r="T160"/>
  <c r="AA160" s="1"/>
  <c r="R152"/>
  <c r="P153"/>
  <c r="R136"/>
  <c r="S128"/>
  <c r="K128"/>
  <c r="T106"/>
  <c r="AA106" s="1"/>
  <c r="R99"/>
  <c r="T93"/>
  <c r="AA93" s="1"/>
  <c r="V99"/>
  <c r="N99"/>
  <c r="AH100"/>
  <c r="AH116" s="1"/>
  <c r="F100"/>
  <c r="F116" s="1"/>
  <c r="T48"/>
  <c r="AA48" s="1"/>
  <c r="X53"/>
  <c r="X54" s="1"/>
  <c r="X55" s="1"/>
  <c r="K53"/>
  <c r="K54" s="1"/>
  <c r="K55" s="1"/>
  <c r="P42"/>
  <c r="N186"/>
  <c r="V186"/>
  <c r="T180"/>
  <c r="AA180" s="1"/>
  <c r="N181"/>
  <c r="T169"/>
  <c r="AA169" s="1"/>
  <c r="T165"/>
  <c r="AA165" s="1"/>
  <c r="L171"/>
  <c r="R161"/>
  <c r="Y151"/>
  <c r="Y152" s="1"/>
  <c r="I153"/>
  <c r="S146"/>
  <c r="Y139"/>
  <c r="Q136"/>
  <c r="E136"/>
  <c r="R128"/>
  <c r="E128"/>
  <c r="T120"/>
  <c r="AA120" s="1"/>
  <c r="V114"/>
  <c r="V115" s="1"/>
  <c r="Y109"/>
  <c r="T108"/>
  <c r="AA108" s="1"/>
  <c r="AK100"/>
  <c r="AK116" s="1"/>
  <c r="Y96"/>
  <c r="T95"/>
  <c r="AA95" s="1"/>
  <c r="Y88"/>
  <c r="Y86"/>
  <c r="K99"/>
  <c r="J100"/>
  <c r="J116" s="1"/>
  <c r="Y81"/>
  <c r="T80"/>
  <c r="AA80" s="1"/>
  <c r="Y74"/>
  <c r="Y73"/>
  <c r="Y69"/>
  <c r="T61"/>
  <c r="AA61" s="1"/>
  <c r="Y61"/>
  <c r="T52"/>
  <c r="AA52" s="1"/>
  <c r="Z21"/>
  <c r="Z24" s="1"/>
  <c r="T21"/>
  <c r="AA21" s="1"/>
  <c r="S40"/>
  <c r="S41" s="1"/>
  <c r="AH35"/>
  <c r="Q12"/>
  <c r="Q13" s="1"/>
  <c r="Q14" s="1"/>
  <c r="E12"/>
  <c r="E13" s="1"/>
  <c r="E14" s="1"/>
  <c r="AP24"/>
  <c r="AP35" s="1"/>
  <c r="AS26"/>
  <c r="AS39"/>
  <c r="AS51"/>
  <c r="AS60"/>
  <c r="AS70"/>
  <c r="AS73"/>
  <c r="AS77"/>
  <c r="AS80"/>
  <c r="AS83"/>
  <c r="AS89"/>
  <c r="AS93"/>
  <c r="AS97"/>
  <c r="AS105"/>
  <c r="AS109"/>
  <c r="AS122"/>
  <c r="AS131"/>
  <c r="AS134"/>
  <c r="AS145"/>
  <c r="AS160"/>
  <c r="AS164"/>
  <c r="AS168"/>
  <c r="AS176"/>
  <c r="AS199"/>
  <c r="AS203"/>
  <c r="AS209"/>
  <c r="AS210"/>
  <c r="AS236"/>
  <c r="AS240"/>
  <c r="S12"/>
  <c r="T11"/>
  <c r="X11" s="1"/>
  <c r="AA12"/>
  <c r="AA13" s="1"/>
  <c r="AA14" s="1"/>
  <c r="AM99"/>
  <c r="AM100" s="1"/>
  <c r="Q84"/>
  <c r="E84"/>
  <c r="X84"/>
  <c r="R53"/>
  <c r="R54" s="1"/>
  <c r="T50"/>
  <c r="AA50" s="1"/>
  <c r="T49"/>
  <c r="AA49" s="1"/>
  <c r="T47"/>
  <c r="AA47" s="1"/>
  <c r="T33"/>
  <c r="AA33" s="1"/>
  <c r="Y32"/>
  <c r="S27"/>
  <c r="Y23"/>
  <c r="AN214"/>
  <c r="AN215" s="1"/>
  <c r="AP261"/>
  <c r="AS21"/>
  <c r="AI41"/>
  <c r="AE41"/>
  <c r="Z40"/>
  <c r="Z41" s="1"/>
  <c r="K40"/>
  <c r="K41" s="1"/>
  <c r="G42"/>
  <c r="D13"/>
  <c r="D14" s="1"/>
  <c r="V11"/>
  <c r="V12" s="1"/>
  <c r="V13" s="1"/>
  <c r="V14" s="1"/>
  <c r="H12"/>
  <c r="H13" s="1"/>
  <c r="H14" s="1"/>
  <c r="K12"/>
  <c r="K13" s="1"/>
  <c r="K14" s="1"/>
  <c r="AN41"/>
  <c r="AS46"/>
  <c r="AS48"/>
  <c r="AS52"/>
  <c r="AS65"/>
  <c r="AS74"/>
  <c r="AS78"/>
  <c r="AS86"/>
  <c r="AS90"/>
  <c r="AS98"/>
  <c r="AS106"/>
  <c r="AS110"/>
  <c r="AS113"/>
  <c r="AS126"/>
  <c r="AS142"/>
  <c r="AS165"/>
  <c r="AS169"/>
  <c r="AS184"/>
  <c r="AS196"/>
  <c r="AS200"/>
  <c r="AS223"/>
  <c r="AS282"/>
  <c r="AS267"/>
  <c r="AS259"/>
  <c r="AS251"/>
  <c r="AS222"/>
  <c r="AS228"/>
  <c r="AM232"/>
  <c r="AS219"/>
  <c r="AL214"/>
  <c r="AL215" s="1"/>
  <c r="AS204"/>
  <c r="AS195"/>
  <c r="AS177"/>
  <c r="AS188"/>
  <c r="AL100"/>
  <c r="AL116" s="1"/>
  <c r="AS94"/>
  <c r="AS82"/>
  <c r="AS50"/>
  <c r="AM53"/>
  <c r="AM54" s="1"/>
  <c r="AM55" s="1"/>
  <c r="AS47"/>
  <c r="AM12"/>
  <c r="AM13" s="1"/>
  <c r="AM14" s="1"/>
  <c r="AN285"/>
  <c r="AN286" s="1"/>
  <c r="AO285"/>
  <c r="AO286" s="1"/>
  <c r="AK285"/>
  <c r="AK286" s="1"/>
  <c r="AK255"/>
  <c r="AM170"/>
  <c r="AM171" s="1"/>
  <c r="AK153"/>
  <c r="AS29"/>
  <c r="AJ254"/>
  <c r="AJ255" s="1"/>
  <c r="AS253"/>
  <c r="AS248"/>
  <c r="AS247"/>
  <c r="AS180"/>
  <c r="AS139"/>
  <c r="AS127"/>
  <c r="AS125"/>
  <c r="AS124"/>
  <c r="AS123"/>
  <c r="AS121"/>
  <c r="AS148"/>
  <c r="AS81"/>
  <c r="AS75"/>
  <c r="AS68"/>
  <c r="AS64"/>
  <c r="AJ84"/>
  <c r="AJ100" s="1"/>
  <c r="AJ116" s="1"/>
  <c r="AS61"/>
  <c r="AS33"/>
  <c r="AS32"/>
  <c r="AS11"/>
  <c r="AJ12"/>
  <c r="AJ13" s="1"/>
  <c r="AJ14" s="1"/>
  <c r="AH255"/>
  <c r="AS229"/>
  <c r="AE285"/>
  <c r="AE286" s="1"/>
  <c r="AI285"/>
  <c r="AI286" s="1"/>
  <c r="AH285"/>
  <c r="AH286" s="1"/>
  <c r="AL285"/>
  <c r="AL286" s="1"/>
  <c r="AI261"/>
  <c r="AN261"/>
  <c r="AE261"/>
  <c r="AP255"/>
  <c r="AO255"/>
  <c r="AN233"/>
  <c r="AN243" s="1"/>
  <c r="AO233"/>
  <c r="AO243" s="1"/>
  <c r="AO214"/>
  <c r="AO215" s="1"/>
  <c r="AF190"/>
  <c r="AF191" s="1"/>
  <c r="AN190"/>
  <c r="AN191" s="1"/>
  <c r="AO190"/>
  <c r="AO191" s="1"/>
  <c r="AF171"/>
  <c r="AB171"/>
  <c r="AN171"/>
  <c r="AO171"/>
  <c r="AO153"/>
  <c r="AF153"/>
  <c r="AE153"/>
  <c r="AN153"/>
  <c r="AN100"/>
  <c r="AN116" s="1"/>
  <c r="AO100"/>
  <c r="AO116" s="1"/>
  <c r="AC100"/>
  <c r="AC116" s="1"/>
  <c r="AH41"/>
  <c r="AL41"/>
  <c r="AO41"/>
  <c r="AC41"/>
  <c r="AF35"/>
  <c r="AB35"/>
  <c r="AK35"/>
  <c r="AK42" s="1"/>
  <c r="AN35"/>
  <c r="AC35"/>
  <c r="AJ35"/>
  <c r="AI35"/>
  <c r="AE35"/>
  <c r="AO35"/>
  <c r="AS19"/>
  <c r="G275"/>
  <c r="V275"/>
  <c r="F275"/>
  <c r="AJ285"/>
  <c r="AJ286" s="1"/>
  <c r="O275"/>
  <c r="J275"/>
  <c r="Z254"/>
  <c r="Z255" s="1"/>
  <c r="Z241"/>
  <c r="Z242" s="1"/>
  <c r="W213"/>
  <c r="C275"/>
  <c r="R269"/>
  <c r="S284"/>
  <c r="Y280"/>
  <c r="C261"/>
  <c r="Y259"/>
  <c r="C242"/>
  <c r="Y240"/>
  <c r="Y238"/>
  <c r="Y236"/>
  <c r="O233"/>
  <c r="O243" s="1"/>
  <c r="R232"/>
  <c r="Y229"/>
  <c r="Y226"/>
  <c r="T221"/>
  <c r="AA221" s="1"/>
  <c r="Y221"/>
  <c r="AJ224"/>
  <c r="V210"/>
  <c r="T210"/>
  <c r="X210" s="1"/>
  <c r="AJ213"/>
  <c r="T205"/>
  <c r="T203"/>
  <c r="AA203" s="1"/>
  <c r="V202"/>
  <c r="T196"/>
  <c r="AA196" s="1"/>
  <c r="Y196"/>
  <c r="H207"/>
  <c r="R189"/>
  <c r="Z186"/>
  <c r="AK190"/>
  <c r="AK191" s="1"/>
  <c r="M190"/>
  <c r="M191" s="1"/>
  <c r="V161"/>
  <c r="W136"/>
  <c r="S232"/>
  <c r="T219"/>
  <c r="AA219" s="1"/>
  <c r="Y219"/>
  <c r="AG213"/>
  <c r="Y213"/>
  <c r="Z181"/>
  <c r="W232"/>
  <c r="V209"/>
  <c r="T209"/>
  <c r="X209" s="1"/>
  <c r="H213"/>
  <c r="T206"/>
  <c r="Y206"/>
  <c r="T204"/>
  <c r="AA204" s="1"/>
  <c r="Y204"/>
  <c r="AM207"/>
  <c r="AC190"/>
  <c r="AC191" s="1"/>
  <c r="Z170"/>
  <c r="R280"/>
  <c r="Y283"/>
  <c r="Y284" s="1"/>
  <c r="Y272"/>
  <c r="Y273" s="1"/>
  <c r="Y274" s="1"/>
  <c r="Y267"/>
  <c r="Y266"/>
  <c r="Y252"/>
  <c r="Y250"/>
  <c r="Y249"/>
  <c r="Y247"/>
  <c r="D233"/>
  <c r="Y227"/>
  <c r="T223"/>
  <c r="AA223" s="1"/>
  <c r="Y223"/>
  <c r="R213"/>
  <c r="V212"/>
  <c r="T212"/>
  <c r="X212" s="1"/>
  <c r="Q213"/>
  <c r="E213"/>
  <c r="S207"/>
  <c r="AJ207"/>
  <c r="K207"/>
  <c r="S189"/>
  <c r="I190"/>
  <c r="I191" s="1"/>
  <c r="W146"/>
  <c r="Y180"/>
  <c r="Y179"/>
  <c r="P171"/>
  <c r="Y160"/>
  <c r="O153"/>
  <c r="D153"/>
  <c r="R149"/>
  <c r="T143"/>
  <c r="AA143" s="1"/>
  <c r="Y143"/>
  <c r="Y146" s="1"/>
  <c r="AG146"/>
  <c r="Z140"/>
  <c r="AG136"/>
  <c r="V130"/>
  <c r="T130"/>
  <c r="X130" s="1"/>
  <c r="H136"/>
  <c r="T124"/>
  <c r="X124" s="1"/>
  <c r="V124"/>
  <c r="S152"/>
  <c r="T138"/>
  <c r="AA138" s="1"/>
  <c r="Y138"/>
  <c r="AG140"/>
  <c r="AH153"/>
  <c r="T127"/>
  <c r="AA127" s="1"/>
  <c r="Y127"/>
  <c r="T125"/>
  <c r="AA125" s="1"/>
  <c r="Y125"/>
  <c r="AM128"/>
  <c r="V167"/>
  <c r="V170" s="1"/>
  <c r="T164"/>
  <c r="Q161"/>
  <c r="E161"/>
  <c r="L153"/>
  <c r="Q146"/>
  <c r="E146"/>
  <c r="R140"/>
  <c r="AD140"/>
  <c r="V133"/>
  <c r="T133"/>
  <c r="AJ136"/>
  <c r="AL153"/>
  <c r="F153"/>
  <c r="H128"/>
  <c r="Y184"/>
  <c r="Y183"/>
  <c r="R170"/>
  <c r="Y169"/>
  <c r="Y165"/>
  <c r="AG161"/>
  <c r="N140"/>
  <c r="J153"/>
  <c r="J172" s="1"/>
  <c r="T122"/>
  <c r="X122" s="1"/>
  <c r="V122"/>
  <c r="W128"/>
  <c r="Z84"/>
  <c r="C115"/>
  <c r="Y113"/>
  <c r="Y112"/>
  <c r="Y110"/>
  <c r="Y108"/>
  <c r="Y106"/>
  <c r="Y104"/>
  <c r="Y97"/>
  <c r="Y95"/>
  <c r="Y93"/>
  <c r="Y91"/>
  <c r="Y89"/>
  <c r="Y87"/>
  <c r="Y83"/>
  <c r="Y80"/>
  <c r="Y77"/>
  <c r="Y72"/>
  <c r="Y70"/>
  <c r="Y67"/>
  <c r="Y64"/>
  <c r="Y59"/>
  <c r="T71"/>
  <c r="AA71" s="1"/>
  <c r="T66"/>
  <c r="AA66" s="1"/>
  <c r="S55"/>
  <c r="X24"/>
  <c r="X35" s="1"/>
  <c r="Y120"/>
  <c r="Y75"/>
  <c r="Y65"/>
  <c r="Y62"/>
  <c r="Z52"/>
  <c r="Z50"/>
  <c r="Z48"/>
  <c r="Z46"/>
  <c r="Y38"/>
  <c r="Y33"/>
  <c r="AM24"/>
  <c r="AM35" s="1"/>
  <c r="K24"/>
  <c r="N24"/>
  <c r="W10"/>
  <c r="W12" s="1"/>
  <c r="W13" s="1"/>
  <c r="W14" s="1"/>
  <c r="T10"/>
  <c r="X10" s="1"/>
  <c r="Z12"/>
  <c r="Z13" s="1"/>
  <c r="Z14" s="1"/>
  <c r="C35"/>
  <c r="R30"/>
  <c r="S24"/>
  <c r="T22"/>
  <c r="AA22" s="1"/>
  <c r="Y22"/>
  <c r="T20"/>
  <c r="AA20" s="1"/>
  <c r="Y20"/>
  <c r="T19"/>
  <c r="AA19" s="1"/>
  <c r="Y19"/>
  <c r="R24"/>
  <c r="W24"/>
  <c r="R12"/>
  <c r="I13"/>
  <c r="I14" s="1"/>
  <c r="Y51"/>
  <c r="Y49"/>
  <c r="Y47"/>
  <c r="AD24"/>
  <c r="V24"/>
  <c r="V35" s="1"/>
  <c r="AX91"/>
  <c r="AZ91" s="1"/>
  <c r="K35" l="1"/>
  <c r="Z262"/>
  <c r="K262"/>
  <c r="AG35"/>
  <c r="W207"/>
  <c r="Q262"/>
  <c r="AA258"/>
  <c r="AA260" s="1"/>
  <c r="AA261" s="1"/>
  <c r="T260"/>
  <c r="T261" s="1"/>
  <c r="Y260"/>
  <c r="Y261" s="1"/>
  <c r="W262"/>
  <c r="W35"/>
  <c r="N35"/>
  <c r="N42" s="1"/>
  <c r="AA205"/>
  <c r="X205"/>
  <c r="AE172"/>
  <c r="H35"/>
  <c r="H42" s="1"/>
  <c r="AA206"/>
  <c r="X206"/>
  <c r="AF42"/>
  <c r="R35"/>
  <c r="S35"/>
  <c r="AJ233"/>
  <c r="AJ243" s="1"/>
  <c r="AD190"/>
  <c r="AD191" s="1"/>
  <c r="Z35"/>
  <c r="Z42" s="1"/>
  <c r="AJ261"/>
  <c r="AJ262" s="1"/>
  <c r="AK262"/>
  <c r="T27"/>
  <c r="Y34"/>
  <c r="T149"/>
  <c r="AB172"/>
  <c r="AA32"/>
  <c r="AA34" s="1"/>
  <c r="T34"/>
  <c r="N214"/>
  <c r="N215" s="1"/>
  <c r="H285"/>
  <c r="H286" s="1"/>
  <c r="K285"/>
  <c r="K286" s="1"/>
  <c r="Q285"/>
  <c r="Q286" s="1"/>
  <c r="AM214"/>
  <c r="AM215" s="1"/>
  <c r="AM285"/>
  <c r="AM286" s="1"/>
  <c r="AD214"/>
  <c r="AD215" s="1"/>
  <c r="T30"/>
  <c r="AA280"/>
  <c r="AG171"/>
  <c r="C42"/>
  <c r="AP214"/>
  <c r="AP215" s="1"/>
  <c r="AP190"/>
  <c r="AP191" s="1"/>
  <c r="AD100"/>
  <c r="AD116" s="1"/>
  <c r="S13"/>
  <c r="AM233"/>
  <c r="AM243" s="1"/>
  <c r="AM190"/>
  <c r="AM191" s="1"/>
  <c r="AG41"/>
  <c r="AE42"/>
  <c r="AG261"/>
  <c r="AG262" s="1"/>
  <c r="AP41"/>
  <c r="AP42" s="1"/>
  <c r="N285"/>
  <c r="N286" s="1"/>
  <c r="Z136"/>
  <c r="Z153" s="1"/>
  <c r="AD233"/>
  <c r="AD243" s="1"/>
  <c r="AG190"/>
  <c r="AG191" s="1"/>
  <c r="AG100"/>
  <c r="AG116" s="1"/>
  <c r="AM116"/>
  <c r="AE262"/>
  <c r="AE287" s="1"/>
  <c r="AG233"/>
  <c r="AG243" s="1"/>
  <c r="X170"/>
  <c r="AJ41"/>
  <c r="AJ42" s="1"/>
  <c r="AP233"/>
  <c r="AP243" s="1"/>
  <c r="AP153"/>
  <c r="AP172" s="1"/>
  <c r="AD153"/>
  <c r="AD172" s="1"/>
  <c r="AB262"/>
  <c r="AD35"/>
  <c r="AD42" s="1"/>
  <c r="N190"/>
  <c r="N191" s="1"/>
  <c r="E35"/>
  <c r="E42" s="1"/>
  <c r="AM261"/>
  <c r="AM262" s="1"/>
  <c r="AJ190"/>
  <c r="AJ191" s="1"/>
  <c r="AG214"/>
  <c r="AG215" s="1"/>
  <c r="AO262"/>
  <c r="AJ153"/>
  <c r="AJ172" s="1"/>
  <c r="E190"/>
  <c r="E191" s="1"/>
  <c r="AL172"/>
  <c r="C243"/>
  <c r="R243" s="1"/>
  <c r="AM153"/>
  <c r="AM172" s="1"/>
  <c r="D172"/>
  <c r="C262"/>
  <c r="I172"/>
  <c r="T224"/>
  <c r="Z214"/>
  <c r="Z215" s="1"/>
  <c r="Z287" s="1"/>
  <c r="F262"/>
  <c r="D262"/>
  <c r="AN262"/>
  <c r="E261"/>
  <c r="E262" s="1"/>
  <c r="H190"/>
  <c r="H191" s="1"/>
  <c r="E285"/>
  <c r="E286" s="1"/>
  <c r="AM42"/>
  <c r="F172"/>
  <c r="AS284"/>
  <c r="S171"/>
  <c r="AF262"/>
  <c r="N171"/>
  <c r="H171"/>
  <c r="AP100"/>
  <c r="AP116" s="1"/>
  <c r="N233"/>
  <c r="N243" s="1"/>
  <c r="G262"/>
  <c r="T268"/>
  <c r="N100"/>
  <c r="N116" s="1"/>
  <c r="AA284"/>
  <c r="AL262"/>
  <c r="G172"/>
  <c r="AI172"/>
  <c r="Q233"/>
  <c r="Q243" s="1"/>
  <c r="E171"/>
  <c r="AA146"/>
  <c r="T280"/>
  <c r="S100"/>
  <c r="T55"/>
  <c r="L172"/>
  <c r="AB42"/>
  <c r="AH262"/>
  <c r="H233"/>
  <c r="H243" s="1"/>
  <c r="AA268"/>
  <c r="AA269" s="1"/>
  <c r="AA275" s="1"/>
  <c r="Z114"/>
  <c r="Z115" s="1"/>
  <c r="AC262"/>
  <c r="X132"/>
  <c r="AA132"/>
  <c r="X133"/>
  <c r="AA133"/>
  <c r="X128"/>
  <c r="R171"/>
  <c r="T40"/>
  <c r="T41" s="1"/>
  <c r="K190"/>
  <c r="K191" s="1"/>
  <c r="T114"/>
  <c r="T115" s="1"/>
  <c r="W233"/>
  <c r="W243" s="1"/>
  <c r="X100"/>
  <c r="X116" s="1"/>
  <c r="AA181"/>
  <c r="M172"/>
  <c r="R215"/>
  <c r="T12"/>
  <c r="AN42"/>
  <c r="X190"/>
  <c r="X191" s="1"/>
  <c r="K214"/>
  <c r="K215" s="1"/>
  <c r="Y40"/>
  <c r="Y41" s="1"/>
  <c r="X146"/>
  <c r="Y186"/>
  <c r="E214"/>
  <c r="E215" s="1"/>
  <c r="AK172"/>
  <c r="E233"/>
  <c r="E243" s="1"/>
  <c r="X161"/>
  <c r="Z285"/>
  <c r="Z286" s="1"/>
  <c r="W42"/>
  <c r="X12"/>
  <c r="X13" s="1"/>
  <c r="X14" s="1"/>
  <c r="C116"/>
  <c r="R116" s="1"/>
  <c r="T140"/>
  <c r="AH172"/>
  <c r="T274"/>
  <c r="AL42"/>
  <c r="AA40"/>
  <c r="AA41" s="1"/>
  <c r="AI262"/>
  <c r="T273"/>
  <c r="K42"/>
  <c r="T161"/>
  <c r="AA232"/>
  <c r="K153"/>
  <c r="Q100"/>
  <c r="Q116" s="1"/>
  <c r="T254"/>
  <c r="T255" s="1"/>
  <c r="T262" s="1"/>
  <c r="AA241"/>
  <c r="AA242" s="1"/>
  <c r="X233"/>
  <c r="X243" s="1"/>
  <c r="R214"/>
  <c r="T207"/>
  <c r="Q214"/>
  <c r="Q215" s="1"/>
  <c r="AA186"/>
  <c r="Q171"/>
  <c r="AA170"/>
  <c r="W171"/>
  <c r="O172"/>
  <c r="W153"/>
  <c r="Y140"/>
  <c r="AA128"/>
  <c r="T128"/>
  <c r="AA114"/>
  <c r="AA115" s="1"/>
  <c r="V100"/>
  <c r="V116" s="1"/>
  <c r="Q42"/>
  <c r="Z233"/>
  <c r="Z243" s="1"/>
  <c r="Z100"/>
  <c r="T99"/>
  <c r="Y268"/>
  <c r="Y269" s="1"/>
  <c r="Y275" s="1"/>
  <c r="T284"/>
  <c r="AO42"/>
  <c r="AH42"/>
  <c r="AA53"/>
  <c r="AA54" s="1"/>
  <c r="AA55" s="1"/>
  <c r="T136"/>
  <c r="AA161"/>
  <c r="N153"/>
  <c r="AC172"/>
  <c r="V190"/>
  <c r="V191" s="1"/>
  <c r="R285"/>
  <c r="R190"/>
  <c r="R191" s="1"/>
  <c r="R13"/>
  <c r="Y24"/>
  <c r="T53"/>
  <c r="T54" s="1"/>
  <c r="W214"/>
  <c r="W215" s="1"/>
  <c r="W287" s="1"/>
  <c r="AP262"/>
  <c r="E100"/>
  <c r="E116" s="1"/>
  <c r="T181"/>
  <c r="AA99"/>
  <c r="AA254"/>
  <c r="AA255" s="1"/>
  <c r="AA262" s="1"/>
  <c r="R100"/>
  <c r="W190"/>
  <c r="W191" s="1"/>
  <c r="V207"/>
  <c r="S286"/>
  <c r="M275"/>
  <c r="V42"/>
  <c r="AA24"/>
  <c r="T170"/>
  <c r="S153"/>
  <c r="P172"/>
  <c r="Z171"/>
  <c r="S285"/>
  <c r="AI42"/>
  <c r="AO172"/>
  <c r="K100"/>
  <c r="K116" s="1"/>
  <c r="W100"/>
  <c r="W116" s="1"/>
  <c r="V233"/>
  <c r="V243" s="1"/>
  <c r="S215"/>
  <c r="K233"/>
  <c r="K243" s="1"/>
  <c r="Y128"/>
  <c r="T84"/>
  <c r="E153"/>
  <c r="T241"/>
  <c r="T242" s="1"/>
  <c r="C286"/>
  <c r="R286" s="1"/>
  <c r="D42"/>
  <c r="T146"/>
  <c r="S269"/>
  <c r="T269" s="1"/>
  <c r="Y207"/>
  <c r="Y214" s="1"/>
  <c r="Y215" s="1"/>
  <c r="Y287" s="1"/>
  <c r="Q153"/>
  <c r="T213"/>
  <c r="Y232"/>
  <c r="Y241"/>
  <c r="Y242" s="1"/>
  <c r="AN172"/>
  <c r="AF172"/>
  <c r="K171"/>
  <c r="Q190"/>
  <c r="Q191" s="1"/>
  <c r="X42"/>
  <c r="Y114"/>
  <c r="Y115" s="1"/>
  <c r="Y170"/>
  <c r="Y136"/>
  <c r="AA140"/>
  <c r="S214"/>
  <c r="AA207"/>
  <c r="AA214" s="1"/>
  <c r="AA215" s="1"/>
  <c r="AA287" s="1"/>
  <c r="AD262"/>
  <c r="R275"/>
  <c r="H100"/>
  <c r="H116" s="1"/>
  <c r="T186"/>
  <c r="AJ214"/>
  <c r="AJ215" s="1"/>
  <c r="AC42"/>
  <c r="Y285"/>
  <c r="Y286" s="1"/>
  <c r="Y84"/>
  <c r="Y53"/>
  <c r="Y54" s="1"/>
  <c r="Y55" s="1"/>
  <c r="S42"/>
  <c r="Z53"/>
  <c r="Z54" s="1"/>
  <c r="Z55" s="1"/>
  <c r="V128"/>
  <c r="AG153"/>
  <c r="R153"/>
  <c r="R42"/>
  <c r="T24"/>
  <c r="R14"/>
  <c r="AA84"/>
  <c r="Y99"/>
  <c r="H153"/>
  <c r="S116"/>
  <c r="Y181"/>
  <c r="X213"/>
  <c r="AA224"/>
  <c r="S190"/>
  <c r="S191" s="1"/>
  <c r="R233"/>
  <c r="S14"/>
  <c r="V136"/>
  <c r="D243"/>
  <c r="S243" s="1"/>
  <c r="S233"/>
  <c r="V213"/>
  <c r="H214"/>
  <c r="H215" s="1"/>
  <c r="T152"/>
  <c r="Y254"/>
  <c r="Y255" s="1"/>
  <c r="Y262" s="1"/>
  <c r="T189"/>
  <c r="Y161"/>
  <c r="Z190"/>
  <c r="Z191" s="1"/>
  <c r="Y224"/>
  <c r="V171"/>
  <c r="T232"/>
  <c r="AX11"/>
  <c r="AZ11" s="1"/>
  <c r="X207" l="1"/>
  <c r="AK287"/>
  <c r="AG172"/>
  <c r="AG42"/>
  <c r="AG287" s="1"/>
  <c r="AA35"/>
  <c r="AA42" s="1"/>
  <c r="Y35"/>
  <c r="Y42" s="1"/>
  <c r="T35"/>
  <c r="AA285"/>
  <c r="AA286" s="1"/>
  <c r="X171"/>
  <c r="T13"/>
  <c r="F287"/>
  <c r="Y190"/>
  <c r="Y191" s="1"/>
  <c r="T214"/>
  <c r="AA136"/>
  <c r="AB287"/>
  <c r="K172"/>
  <c r="AD287"/>
  <c r="AO287"/>
  <c r="AF287"/>
  <c r="E172"/>
  <c r="E287" s="1"/>
  <c r="AI287"/>
  <c r="AA190"/>
  <c r="AA191" s="1"/>
  <c r="AL287"/>
  <c r="X136"/>
  <c r="N172"/>
  <c r="T215"/>
  <c r="S275"/>
  <c r="T275" s="1"/>
  <c r="H172"/>
  <c r="S172"/>
  <c r="T171"/>
  <c r="AN287"/>
  <c r="T285"/>
  <c r="AA233"/>
  <c r="AA243" s="1"/>
  <c r="Z116"/>
  <c r="X214"/>
  <c r="X215" s="1"/>
  <c r="X287" s="1"/>
  <c r="AP287"/>
  <c r="AH287"/>
  <c r="T286"/>
  <c r="T100"/>
  <c r="AM287"/>
  <c r="Y233"/>
  <c r="Y243" s="1"/>
  <c r="V214"/>
  <c r="V215" s="1"/>
  <c r="V287" s="1"/>
  <c r="Q172"/>
  <c r="W172"/>
  <c r="AA171"/>
  <c r="Z172"/>
  <c r="AA100"/>
  <c r="AA116" s="1"/>
  <c r="T116"/>
  <c r="Y171"/>
  <c r="C287"/>
  <c r="AC287"/>
  <c r="Y153"/>
  <c r="T14"/>
  <c r="D287"/>
  <c r="T42"/>
  <c r="AJ287"/>
  <c r="T233"/>
  <c r="V153"/>
  <c r="T190"/>
  <c r="T191" s="1"/>
  <c r="T243"/>
  <c r="R172"/>
  <c r="T153"/>
  <c r="Y100"/>
  <c r="Y116" s="1"/>
  <c r="AY241"/>
  <c r="AY242" s="1"/>
  <c r="AW241"/>
  <c r="AW242" s="1"/>
  <c r="AV241"/>
  <c r="AV242" s="1"/>
  <c r="AU241"/>
  <c r="AU242" s="1"/>
  <c r="AT241"/>
  <c r="AT242" s="1"/>
  <c r="AR241"/>
  <c r="AR242" s="1"/>
  <c r="AQ241"/>
  <c r="AQ242" s="1"/>
  <c r="AQ232"/>
  <c r="AY232"/>
  <c r="T172" l="1"/>
  <c r="Y172"/>
  <c r="AA153"/>
  <c r="AA172" s="1"/>
  <c r="X153"/>
  <c r="X172" s="1"/>
  <c r="V172"/>
  <c r="AX241"/>
  <c r="AX242" s="1"/>
  <c r="AX228"/>
  <c r="AZ228" s="1"/>
  <c r="AX229"/>
  <c r="AZ229" s="1"/>
  <c r="AX205"/>
  <c r="AZ205" s="1"/>
  <c r="AX178"/>
  <c r="AZ178" s="1"/>
  <c r="AX177"/>
  <c r="AZ177" s="1"/>
  <c r="AX142"/>
  <c r="AZ142" s="1"/>
  <c r="AX29"/>
  <c r="AZ29" s="1"/>
  <c r="AX9"/>
  <c r="AZ9" s="1"/>
  <c r="AX10"/>
  <c r="AZ10" s="1"/>
  <c r="AX18"/>
  <c r="AZ18" s="1"/>
  <c r="AX19"/>
  <c r="AZ19" s="1"/>
  <c r="AX20"/>
  <c r="AZ20" s="1"/>
  <c r="AX21"/>
  <c r="AZ21" s="1"/>
  <c r="AX22"/>
  <c r="AZ22" s="1"/>
  <c r="AX23"/>
  <c r="AZ23" s="1"/>
  <c r="AX26"/>
  <c r="AZ26" s="1"/>
  <c r="AX32"/>
  <c r="AZ32" s="1"/>
  <c r="AX33"/>
  <c r="AZ33" s="1"/>
  <c r="AX38"/>
  <c r="AZ38" s="1"/>
  <c r="AX39"/>
  <c r="AZ39" s="1"/>
  <c r="AX46"/>
  <c r="AZ46" s="1"/>
  <c r="AX47"/>
  <c r="AZ47" s="1"/>
  <c r="AX48"/>
  <c r="AZ48" s="1"/>
  <c r="AX49"/>
  <c r="AZ49" s="1"/>
  <c r="AX50"/>
  <c r="AZ50" s="1"/>
  <c r="AX51"/>
  <c r="AZ51" s="1"/>
  <c r="AX52"/>
  <c r="AZ52" s="1"/>
  <c r="AX59"/>
  <c r="AZ59" s="1"/>
  <c r="AX60"/>
  <c r="AZ60" s="1"/>
  <c r="AX61"/>
  <c r="AZ61" s="1"/>
  <c r="AX62"/>
  <c r="AZ62" s="1"/>
  <c r="AX63"/>
  <c r="AZ63" s="1"/>
  <c r="AX64"/>
  <c r="AZ64" s="1"/>
  <c r="AX65"/>
  <c r="AZ65" s="1"/>
  <c r="AX66"/>
  <c r="AZ66" s="1"/>
  <c r="AX67"/>
  <c r="AZ67" s="1"/>
  <c r="AX68"/>
  <c r="AZ68" s="1"/>
  <c r="AX69"/>
  <c r="AZ69" s="1"/>
  <c r="AX70"/>
  <c r="AZ70" s="1"/>
  <c r="AX71"/>
  <c r="AZ71" s="1"/>
  <c r="AX72"/>
  <c r="AZ72" s="1"/>
  <c r="AX73"/>
  <c r="AZ73" s="1"/>
  <c r="AX74"/>
  <c r="AZ74" s="1"/>
  <c r="AX75"/>
  <c r="AZ75" s="1"/>
  <c r="AX76"/>
  <c r="AZ76" s="1"/>
  <c r="AX77"/>
  <c r="AZ77" s="1"/>
  <c r="AX78"/>
  <c r="AZ78" s="1"/>
  <c r="AX79"/>
  <c r="AZ79" s="1"/>
  <c r="AX80"/>
  <c r="AZ80" s="1"/>
  <c r="AX81"/>
  <c r="AZ81" s="1"/>
  <c r="AX82"/>
  <c r="AZ82" s="1"/>
  <c r="AZ83"/>
  <c r="AX86"/>
  <c r="AZ86" s="1"/>
  <c r="AX87"/>
  <c r="AZ87" s="1"/>
  <c r="AX88"/>
  <c r="AZ88" s="1"/>
  <c r="AX89"/>
  <c r="AZ89" s="1"/>
  <c r="AX90"/>
  <c r="AZ90" s="1"/>
  <c r="AX92"/>
  <c r="AZ92" s="1"/>
  <c r="AX93"/>
  <c r="AZ93" s="1"/>
  <c r="AX94"/>
  <c r="AZ94" s="1"/>
  <c r="AX95"/>
  <c r="AZ95" s="1"/>
  <c r="AX96"/>
  <c r="AZ96" s="1"/>
  <c r="AX97"/>
  <c r="AZ97" s="1"/>
  <c r="AX98"/>
  <c r="AZ98" s="1"/>
  <c r="AX103"/>
  <c r="AZ103" s="1"/>
  <c r="AX104"/>
  <c r="AZ104" s="1"/>
  <c r="AX105"/>
  <c r="AZ105" s="1"/>
  <c r="AX106"/>
  <c r="AZ106" s="1"/>
  <c r="AX107"/>
  <c r="AZ107" s="1"/>
  <c r="AX108"/>
  <c r="AZ108" s="1"/>
  <c r="AX109"/>
  <c r="AZ109" s="1"/>
  <c r="AX110"/>
  <c r="AZ110" s="1"/>
  <c r="AX111"/>
  <c r="AZ111" s="1"/>
  <c r="AZ112"/>
  <c r="AX113"/>
  <c r="AZ113" s="1"/>
  <c r="AX120"/>
  <c r="AZ120" s="1"/>
  <c r="AX121"/>
  <c r="AZ121" s="1"/>
  <c r="AX122"/>
  <c r="AZ122" s="1"/>
  <c r="AX123"/>
  <c r="AZ123" s="1"/>
  <c r="AX124"/>
  <c r="AZ124" s="1"/>
  <c r="AX125"/>
  <c r="AZ125" s="1"/>
  <c r="AX126"/>
  <c r="AZ126" s="1"/>
  <c r="AX127"/>
  <c r="AZ127" s="1"/>
  <c r="AX130"/>
  <c r="AZ130" s="1"/>
  <c r="AX131"/>
  <c r="AZ131" s="1"/>
  <c r="AX132"/>
  <c r="AZ132" s="1"/>
  <c r="AX133"/>
  <c r="AZ133" s="1"/>
  <c r="AX134"/>
  <c r="AZ134" s="1"/>
  <c r="AX135"/>
  <c r="AZ135" s="1"/>
  <c r="AX138"/>
  <c r="AZ138" s="1"/>
  <c r="AX139"/>
  <c r="AZ139" s="1"/>
  <c r="AX143"/>
  <c r="AZ143" s="1"/>
  <c r="AX144"/>
  <c r="AZ144" s="1"/>
  <c r="AX145"/>
  <c r="AZ145" s="1"/>
  <c r="AX148"/>
  <c r="AZ148" s="1"/>
  <c r="AX151"/>
  <c r="AZ151" s="1"/>
  <c r="AX156"/>
  <c r="AZ156" s="1"/>
  <c r="AX157"/>
  <c r="AZ157" s="1"/>
  <c r="AX158"/>
  <c r="AZ158" s="1"/>
  <c r="AX159"/>
  <c r="AZ159" s="1"/>
  <c r="AX160"/>
  <c r="AZ160" s="1"/>
  <c r="AX163"/>
  <c r="AZ163" s="1"/>
  <c r="AX164"/>
  <c r="AZ164" s="1"/>
  <c r="AX165"/>
  <c r="AZ165" s="1"/>
  <c r="AX166"/>
  <c r="AZ166" s="1"/>
  <c r="AX167"/>
  <c r="AZ167" s="1"/>
  <c r="AX168"/>
  <c r="AZ168" s="1"/>
  <c r="AX169"/>
  <c r="AZ169" s="1"/>
  <c r="AX176"/>
  <c r="AZ176" s="1"/>
  <c r="AX179"/>
  <c r="AZ179" s="1"/>
  <c r="AX180"/>
  <c r="AZ180" s="1"/>
  <c r="AX183"/>
  <c r="AZ183" s="1"/>
  <c r="AX184"/>
  <c r="AZ184" s="1"/>
  <c r="AX185"/>
  <c r="AZ185" s="1"/>
  <c r="AX188"/>
  <c r="AZ188" s="1"/>
  <c r="AX195"/>
  <c r="AZ195" s="1"/>
  <c r="AX196"/>
  <c r="AZ196" s="1"/>
  <c r="AX197"/>
  <c r="AZ197" s="1"/>
  <c r="AX198"/>
  <c r="AZ198" s="1"/>
  <c r="AX199"/>
  <c r="AZ199" s="1"/>
  <c r="AX200"/>
  <c r="AZ200" s="1"/>
  <c r="AX201"/>
  <c r="AZ201" s="1"/>
  <c r="AX202"/>
  <c r="AZ202" s="1"/>
  <c r="AX203"/>
  <c r="AZ203" s="1"/>
  <c r="AX204"/>
  <c r="AZ204" s="1"/>
  <c r="AX206"/>
  <c r="AZ206" s="1"/>
  <c r="AX209"/>
  <c r="AZ209" s="1"/>
  <c r="AX210"/>
  <c r="AZ210" s="1"/>
  <c r="AX211"/>
  <c r="AZ211" s="1"/>
  <c r="AX212"/>
  <c r="AZ212" s="1"/>
  <c r="AX219"/>
  <c r="AZ219" s="1"/>
  <c r="AX220"/>
  <c r="AZ220" s="1"/>
  <c r="AX221"/>
  <c r="AZ221" s="1"/>
  <c r="AX222"/>
  <c r="AZ222" s="1"/>
  <c r="AX223"/>
  <c r="AZ223" s="1"/>
  <c r="AX226"/>
  <c r="AZ226" s="1"/>
  <c r="AX227"/>
  <c r="AZ227" s="1"/>
  <c r="AX230"/>
  <c r="AX231"/>
  <c r="AZ231" s="1"/>
  <c r="AX236"/>
  <c r="AZ236" s="1"/>
  <c r="AX237"/>
  <c r="AZ237" s="1"/>
  <c r="AX238"/>
  <c r="AZ238" s="1"/>
  <c r="AX239"/>
  <c r="AZ239" s="1"/>
  <c r="AX240"/>
  <c r="AZ240" s="1"/>
  <c r="AX247"/>
  <c r="AZ247" s="1"/>
  <c r="AX248"/>
  <c r="AZ248" s="1"/>
  <c r="AX249"/>
  <c r="AZ249" s="1"/>
  <c r="AX250"/>
  <c r="AZ250" s="1"/>
  <c r="AX251"/>
  <c r="AZ251" s="1"/>
  <c r="AX252"/>
  <c r="AZ252" s="1"/>
  <c r="AX253"/>
  <c r="AZ253" s="1"/>
  <c r="AX258"/>
  <c r="AZ258" s="1"/>
  <c r="AX259"/>
  <c r="AZ259" s="1"/>
  <c r="AX266"/>
  <c r="AZ266" s="1"/>
  <c r="AX267"/>
  <c r="AZ267" s="1"/>
  <c r="AX272"/>
  <c r="AZ272" s="1"/>
  <c r="AZ273"/>
  <c r="AZ274"/>
  <c r="AX279"/>
  <c r="AZ279" s="1"/>
  <c r="AZ283"/>
  <c r="AY284"/>
  <c r="AZ242" l="1"/>
  <c r="AZ241"/>
  <c r="AX284"/>
  <c r="AZ284" s="1"/>
  <c r="AQ280"/>
  <c r="AQ285" s="1"/>
  <c r="AQ286" s="1"/>
  <c r="AR280"/>
  <c r="AR285" s="1"/>
  <c r="AR286" s="1"/>
  <c r="AT280"/>
  <c r="AU280"/>
  <c r="AU285" s="1"/>
  <c r="AU286" s="1"/>
  <c r="AV280"/>
  <c r="AV285" s="1"/>
  <c r="AV286" s="1"/>
  <c r="AW280"/>
  <c r="AW285" s="1"/>
  <c r="AW286" s="1"/>
  <c r="AY280"/>
  <c r="AY285" s="1"/>
  <c r="AY286" s="1"/>
  <c r="AQ268"/>
  <c r="AQ269" s="1"/>
  <c r="AQ275" s="1"/>
  <c r="AR268"/>
  <c r="AR269" s="1"/>
  <c r="AR275" s="1"/>
  <c r="AT268"/>
  <c r="AT269" s="1"/>
  <c r="AU268"/>
  <c r="AU269" s="1"/>
  <c r="AU275" s="1"/>
  <c r="AV268"/>
  <c r="AV269" s="1"/>
  <c r="AV275" s="1"/>
  <c r="AW268"/>
  <c r="AW269" s="1"/>
  <c r="AW275" s="1"/>
  <c r="AY268"/>
  <c r="AY269" s="1"/>
  <c r="AY275" s="1"/>
  <c r="AQ260"/>
  <c r="AR260"/>
  <c r="AT260"/>
  <c r="AU260"/>
  <c r="AV260"/>
  <c r="AW260"/>
  <c r="AY260"/>
  <c r="AQ254"/>
  <c r="AR254"/>
  <c r="AT254"/>
  <c r="AU254"/>
  <c r="AV254"/>
  <c r="AW254"/>
  <c r="AY254"/>
  <c r="AR232"/>
  <c r="AT232"/>
  <c r="AU232"/>
  <c r="AV232"/>
  <c r="AW232"/>
  <c r="AQ224"/>
  <c r="AR224"/>
  <c r="AT224"/>
  <c r="AU224"/>
  <c r="AV224"/>
  <c r="AW224"/>
  <c r="AY224"/>
  <c r="AQ213"/>
  <c r="AR213"/>
  <c r="AT213"/>
  <c r="AU213"/>
  <c r="AV213"/>
  <c r="AW213"/>
  <c r="AY213"/>
  <c r="AQ207"/>
  <c r="AR207"/>
  <c r="AT207"/>
  <c r="AV207"/>
  <c r="AW207"/>
  <c r="AY207"/>
  <c r="AQ189"/>
  <c r="AR189"/>
  <c r="AT189"/>
  <c r="AU189"/>
  <c r="AV189"/>
  <c r="AW189"/>
  <c r="AY189"/>
  <c r="AQ186"/>
  <c r="AR186"/>
  <c r="AT186"/>
  <c r="AU186"/>
  <c r="AV186"/>
  <c r="AW186"/>
  <c r="AY186"/>
  <c r="AQ181"/>
  <c r="AR181"/>
  <c r="AT181"/>
  <c r="AU181"/>
  <c r="AV181"/>
  <c r="AW181"/>
  <c r="AY181"/>
  <c r="AQ170"/>
  <c r="AR170"/>
  <c r="AU170"/>
  <c r="AV170"/>
  <c r="AW170"/>
  <c r="AY170"/>
  <c r="AQ161"/>
  <c r="AR161"/>
  <c r="AT161"/>
  <c r="AU161"/>
  <c r="AV161"/>
  <c r="AW161"/>
  <c r="AY161"/>
  <c r="AQ152"/>
  <c r="AR152"/>
  <c r="AT152"/>
  <c r="AU152"/>
  <c r="AV152"/>
  <c r="AW152"/>
  <c r="AY152"/>
  <c r="AQ149"/>
  <c r="AR149"/>
  <c r="AT149"/>
  <c r="AU149"/>
  <c r="AV149"/>
  <c r="AW149"/>
  <c r="AY149"/>
  <c r="AQ146"/>
  <c r="AR146"/>
  <c r="AT146"/>
  <c r="AU146"/>
  <c r="AV146"/>
  <c r="AW146"/>
  <c r="AY146"/>
  <c r="AQ140"/>
  <c r="AR140"/>
  <c r="AT140"/>
  <c r="AU140"/>
  <c r="AV140"/>
  <c r="AW140"/>
  <c r="AY140"/>
  <c r="AQ136"/>
  <c r="AR136"/>
  <c r="AT136"/>
  <c r="AU136"/>
  <c r="AW136"/>
  <c r="AY136"/>
  <c r="AQ128"/>
  <c r="AR128"/>
  <c r="AT128"/>
  <c r="AU128"/>
  <c r="AV128"/>
  <c r="AW128"/>
  <c r="AY128"/>
  <c r="AQ114"/>
  <c r="AQ115" s="1"/>
  <c r="AR114"/>
  <c r="AR115" s="1"/>
  <c r="AT114"/>
  <c r="AT115" s="1"/>
  <c r="AU114"/>
  <c r="AU115" s="1"/>
  <c r="AV114"/>
  <c r="AV115" s="1"/>
  <c r="AW114"/>
  <c r="AW115" s="1"/>
  <c r="AY114"/>
  <c r="AY115" s="1"/>
  <c r="AQ99"/>
  <c r="AR99"/>
  <c r="AT99"/>
  <c r="AU99"/>
  <c r="AW99"/>
  <c r="AY99"/>
  <c r="AQ84"/>
  <c r="AR84"/>
  <c r="AT84"/>
  <c r="AU84"/>
  <c r="AV84"/>
  <c r="AW84"/>
  <c r="AY84"/>
  <c r="AU171" l="1"/>
  <c r="AT100"/>
  <c r="AR171"/>
  <c r="AW100"/>
  <c r="AR100"/>
  <c r="AW255"/>
  <c r="AR255"/>
  <c r="AU261"/>
  <c r="AY100"/>
  <c r="AW171"/>
  <c r="AY255"/>
  <c r="AT255"/>
  <c r="AV261"/>
  <c r="AQ261"/>
  <c r="AV171"/>
  <c r="AQ171"/>
  <c r="AV100"/>
  <c r="AV116" s="1"/>
  <c r="AV255"/>
  <c r="AQ255"/>
  <c r="AY261"/>
  <c r="AT261"/>
  <c r="AQ100"/>
  <c r="AU100"/>
  <c r="AY171"/>
  <c r="AT171"/>
  <c r="AU255"/>
  <c r="AW261"/>
  <c r="AR261"/>
  <c r="AX280"/>
  <c r="AZ280" s="1"/>
  <c r="AT285"/>
  <c r="AX285" s="1"/>
  <c r="AX269"/>
  <c r="AZ269" s="1"/>
  <c r="AX268"/>
  <c r="AZ268" s="1"/>
  <c r="AT275"/>
  <c r="AX260"/>
  <c r="AX254"/>
  <c r="AU233"/>
  <c r="AU243" s="1"/>
  <c r="AQ233"/>
  <c r="AQ243" s="1"/>
  <c r="AY233"/>
  <c r="AY243" s="1"/>
  <c r="AW233"/>
  <c r="AW243" s="1"/>
  <c r="AV233"/>
  <c r="AV243" s="1"/>
  <c r="AX232"/>
  <c r="AZ232" s="1"/>
  <c r="AR233"/>
  <c r="AR243" s="1"/>
  <c r="AX224"/>
  <c r="AZ224" s="1"/>
  <c r="AT233"/>
  <c r="AQ214"/>
  <c r="AQ215" s="1"/>
  <c r="AY214"/>
  <c r="AY215" s="1"/>
  <c r="AW214"/>
  <c r="AW215" s="1"/>
  <c r="AV214"/>
  <c r="AV215" s="1"/>
  <c r="AU214"/>
  <c r="AU215" s="1"/>
  <c r="AX213"/>
  <c r="AZ213" s="1"/>
  <c r="AR214"/>
  <c r="AR215" s="1"/>
  <c r="AX207"/>
  <c r="AZ207" s="1"/>
  <c r="AT214"/>
  <c r="AX189"/>
  <c r="AZ189" s="1"/>
  <c r="AU190"/>
  <c r="AU191" s="1"/>
  <c r="AQ190"/>
  <c r="AQ191" s="1"/>
  <c r="AY190"/>
  <c r="AY191" s="1"/>
  <c r="AW190"/>
  <c r="AW191" s="1"/>
  <c r="AV190"/>
  <c r="AV191" s="1"/>
  <c r="AX186"/>
  <c r="AZ186" s="1"/>
  <c r="AR190"/>
  <c r="AR191" s="1"/>
  <c r="AX181"/>
  <c r="AZ181" s="1"/>
  <c r="AT190"/>
  <c r="AT191" s="1"/>
  <c r="AX161"/>
  <c r="AX170"/>
  <c r="AZ170" s="1"/>
  <c r="AX136"/>
  <c r="AZ136" s="1"/>
  <c r="AX152"/>
  <c r="AZ152" s="1"/>
  <c r="AX140"/>
  <c r="AZ140" s="1"/>
  <c r="AX128"/>
  <c r="AZ128" s="1"/>
  <c r="AY153"/>
  <c r="AW153"/>
  <c r="AV153"/>
  <c r="AX146"/>
  <c r="AZ146" s="1"/>
  <c r="AU153"/>
  <c r="AR153"/>
  <c r="AQ153"/>
  <c r="AX149"/>
  <c r="AZ149" s="1"/>
  <c r="AT153"/>
  <c r="AX114"/>
  <c r="AX99"/>
  <c r="AZ99" s="1"/>
  <c r="AX84"/>
  <c r="AQ53"/>
  <c r="AQ54" s="1"/>
  <c r="AR53"/>
  <c r="AR54" s="1"/>
  <c r="AT53"/>
  <c r="AT54" s="1"/>
  <c r="AU53"/>
  <c r="AU54" s="1"/>
  <c r="AV53"/>
  <c r="AV54" s="1"/>
  <c r="AW53"/>
  <c r="AW54" s="1"/>
  <c r="AY53"/>
  <c r="AY54" s="1"/>
  <c r="AQ40"/>
  <c r="AR40"/>
  <c r="AT40"/>
  <c r="AU40"/>
  <c r="AV40"/>
  <c r="AW40"/>
  <c r="AY40"/>
  <c r="AQ34"/>
  <c r="AR34"/>
  <c r="AT34"/>
  <c r="AU34"/>
  <c r="AV34"/>
  <c r="AW34"/>
  <c r="AY34"/>
  <c r="AQ30"/>
  <c r="AR30"/>
  <c r="AT30"/>
  <c r="AU30"/>
  <c r="AV30"/>
  <c r="AW30"/>
  <c r="AY30"/>
  <c r="AQ27"/>
  <c r="AR27"/>
  <c r="AT27"/>
  <c r="AU27"/>
  <c r="AV27"/>
  <c r="AW27"/>
  <c r="AY27"/>
  <c r="AQ24"/>
  <c r="AR24"/>
  <c r="AT24"/>
  <c r="AU24"/>
  <c r="AV24"/>
  <c r="AW24"/>
  <c r="AY24"/>
  <c r="AQ12"/>
  <c r="AQ13" s="1"/>
  <c r="AQ14" s="1"/>
  <c r="AR12"/>
  <c r="AR13" s="1"/>
  <c r="AR14" s="1"/>
  <c r="AV12"/>
  <c r="AV13" s="1"/>
  <c r="AV14" s="1"/>
  <c r="AY12"/>
  <c r="AY13" s="1"/>
  <c r="AY14" s="1"/>
  <c r="AS18"/>
  <c r="AS27"/>
  <c r="AS30"/>
  <c r="AS149"/>
  <c r="AS152"/>
  <c r="AS156"/>
  <c r="AS157"/>
  <c r="AS158"/>
  <c r="AS159"/>
  <c r="AS189"/>
  <c r="AS273"/>
  <c r="AS274"/>
  <c r="AS8"/>
  <c r="AX8" s="1"/>
  <c r="AZ8" s="1"/>
  <c r="AX275" l="1"/>
  <c r="AZ275" s="1"/>
  <c r="AV41"/>
  <c r="AQ41"/>
  <c r="AV35"/>
  <c r="AT35"/>
  <c r="AY35"/>
  <c r="AR35"/>
  <c r="AW35"/>
  <c r="AU41"/>
  <c r="AZ161"/>
  <c r="AX171"/>
  <c r="AZ171" s="1"/>
  <c r="AZ260"/>
  <c r="AX261"/>
  <c r="AZ254"/>
  <c r="AX255"/>
  <c r="AZ255" s="1"/>
  <c r="AQ35"/>
  <c r="AY41"/>
  <c r="AT41"/>
  <c r="AU35"/>
  <c r="AW41"/>
  <c r="AR41"/>
  <c r="AZ84"/>
  <c r="AX100"/>
  <c r="AZ100" s="1"/>
  <c r="AZ114"/>
  <c r="AX115"/>
  <c r="AZ115" s="1"/>
  <c r="AY262"/>
  <c r="AW262"/>
  <c r="AV262"/>
  <c r="AU262"/>
  <c r="AR116"/>
  <c r="AS241"/>
  <c r="AS242" s="1"/>
  <c r="AU116"/>
  <c r="AS280"/>
  <c r="AS285" s="1"/>
  <c r="AS286" s="1"/>
  <c r="AT286"/>
  <c r="AX286" s="1"/>
  <c r="AZ286" s="1"/>
  <c r="AZ285"/>
  <c r="AS268"/>
  <c r="AS269" s="1"/>
  <c r="AS275" s="1"/>
  <c r="AZ261"/>
  <c r="AS260"/>
  <c r="AR262"/>
  <c r="AQ262"/>
  <c r="AS254"/>
  <c r="AS255" s="1"/>
  <c r="AT262"/>
  <c r="AS232"/>
  <c r="AS224"/>
  <c r="AX233"/>
  <c r="AZ233" s="1"/>
  <c r="AT243"/>
  <c r="AX243" s="1"/>
  <c r="AZ243" s="1"/>
  <c r="AS213"/>
  <c r="AS207"/>
  <c r="AX214"/>
  <c r="AZ214" s="1"/>
  <c r="AT215"/>
  <c r="AX215" s="1"/>
  <c r="AZ215" s="1"/>
  <c r="AS186"/>
  <c r="AS181"/>
  <c r="AX190"/>
  <c r="AV172"/>
  <c r="AU172"/>
  <c r="AY172"/>
  <c r="AW172"/>
  <c r="AS161"/>
  <c r="AQ172"/>
  <c r="AR172"/>
  <c r="AS170"/>
  <c r="AS136"/>
  <c r="AS140"/>
  <c r="AS128"/>
  <c r="AS146"/>
  <c r="AX153"/>
  <c r="AZ153" s="1"/>
  <c r="AT172"/>
  <c r="AW116"/>
  <c r="AQ116"/>
  <c r="AY116"/>
  <c r="AS114"/>
  <c r="AS115" s="1"/>
  <c r="AS99"/>
  <c r="AS84"/>
  <c r="AT116"/>
  <c r="AU55"/>
  <c r="AQ55"/>
  <c r="AY55"/>
  <c r="AW55"/>
  <c r="AV55"/>
  <c r="AR55"/>
  <c r="AS53"/>
  <c r="AS54" s="1"/>
  <c r="AX53"/>
  <c r="AS40"/>
  <c r="AX40"/>
  <c r="AZ40" s="1"/>
  <c r="AS24"/>
  <c r="AX24"/>
  <c r="AZ24" s="1"/>
  <c r="AX30"/>
  <c r="AZ30" s="1"/>
  <c r="AX27"/>
  <c r="AZ27" s="1"/>
  <c r="AS34"/>
  <c r="AX34"/>
  <c r="AZ34" s="1"/>
  <c r="AW12"/>
  <c r="AW13" s="1"/>
  <c r="AW14" s="1"/>
  <c r="AU12"/>
  <c r="AU13" s="1"/>
  <c r="AU14" s="1"/>
  <c r="AS12"/>
  <c r="AS13" s="1"/>
  <c r="AS14" s="1"/>
  <c r="AT12"/>
  <c r="AS261" l="1"/>
  <c r="AS41"/>
  <c r="AS100"/>
  <c r="AS116" s="1"/>
  <c r="AX41"/>
  <c r="AZ41" s="1"/>
  <c r="AZ53"/>
  <c r="AX54"/>
  <c r="AZ54" s="1"/>
  <c r="AZ190"/>
  <c r="AX191"/>
  <c r="AZ191" s="1"/>
  <c r="AS35"/>
  <c r="AS171"/>
  <c r="AX35"/>
  <c r="AZ35" s="1"/>
  <c r="AY42"/>
  <c r="AY287" s="1"/>
  <c r="AQ42"/>
  <c r="AQ287" s="1"/>
  <c r="AV42"/>
  <c r="AV287" s="1"/>
  <c r="AX262"/>
  <c r="AZ262" s="1"/>
  <c r="AS55"/>
  <c r="AX116"/>
  <c r="AZ116" s="1"/>
  <c r="AU42"/>
  <c r="AU287" s="1"/>
  <c r="AS233"/>
  <c r="AS243" s="1"/>
  <c r="AS214"/>
  <c r="AS215" s="1"/>
  <c r="AS190"/>
  <c r="AS191" s="1"/>
  <c r="AX172"/>
  <c r="AZ172" s="1"/>
  <c r="AS153"/>
  <c r="AT55"/>
  <c r="AX55" s="1"/>
  <c r="AZ55" s="1"/>
  <c r="AW42"/>
  <c r="AW287" s="1"/>
  <c r="AR42"/>
  <c r="AR287" s="1"/>
  <c r="AT42"/>
  <c r="AT13"/>
  <c r="AX12"/>
  <c r="AZ12" s="1"/>
  <c r="AS42" l="1"/>
  <c r="AX42"/>
  <c r="AZ42" s="1"/>
  <c r="AS262"/>
  <c r="AS172"/>
  <c r="AT14"/>
  <c r="AX13"/>
  <c r="AZ13" s="1"/>
  <c r="AS287" l="1"/>
  <c r="AT287"/>
  <c r="AX287" s="1"/>
  <c r="AZ287" s="1"/>
  <c r="AX14"/>
  <c r="AZ14" s="1"/>
</calcChain>
</file>

<file path=xl/sharedStrings.xml><?xml version="1.0" encoding="utf-8"?>
<sst xmlns="http://schemas.openxmlformats.org/spreadsheetml/2006/main" count="362" uniqueCount="182">
  <si>
    <t>รวมทั้งหมด</t>
  </si>
  <si>
    <t>รวมทั้งคณะ</t>
  </si>
  <si>
    <t>รวมภาคปกติ</t>
  </si>
  <si>
    <t>รวมในหลักสูตร</t>
  </si>
  <si>
    <t>สุขภาพความงามและสปาไทย</t>
  </si>
  <si>
    <t>ระดับปริญญาตรี - หลักสูตรวิทยาศาสตรบัณฑิต 4 ปี (วุฒิ ม.6)</t>
  </si>
  <si>
    <t>การแพทย์แผนไทยประยุกต์</t>
  </si>
  <si>
    <t>ระดับปริญญาตรี - หลักสูตรการแพทย์แผนไทยประยุกต์บัณฑิต 4 ปี (วุฒิ ม.6)</t>
  </si>
  <si>
    <t>ภาคปกติ</t>
  </si>
  <si>
    <t>วิทยาลัยการแพทย์แผนไทย</t>
  </si>
  <si>
    <t>รวมภาคพิเศษ/สมทบ</t>
  </si>
  <si>
    <t>เทคโนโลยีสถาปัตยกรรม</t>
  </si>
  <si>
    <t>ระดับปริญญาตรี - หลักสูตรสถาปัตยกรรมศาสตร์  5 ปี (วุฒิ ปวส. เทียบโอน)</t>
  </si>
  <si>
    <t>ภาคพิเศษ/สมทบ</t>
  </si>
  <si>
    <t>สถาปัตยกรรมภายใน</t>
  </si>
  <si>
    <t>ระดับปริญญาตรี - หลักสูตรสถาปัตยกรรมศาสตร์  5 ปี (วุฒิ ปวช./ม.6)</t>
  </si>
  <si>
    <t>คณะสถาปัตยกรรมศาสตร์</t>
  </si>
  <si>
    <t>เทคโนโลยีสารสนเทศ</t>
  </si>
  <si>
    <t>คณิตศาสตร์</t>
  </si>
  <si>
    <t>วิทยาการคอมพิวเตอร์</t>
  </si>
  <si>
    <t>ระดับปริญญาตรี - หลักสูตรวิทยาศาสตรบัณฑิต 4 ปี (วุฒิ ปวช./ม.6)</t>
  </si>
  <si>
    <t>สถิติ</t>
  </si>
  <si>
    <t>ฟิสิกส์ประยุกต์</t>
  </si>
  <si>
    <t>ชีววิทยา</t>
  </si>
  <si>
    <t>เคมี</t>
  </si>
  <si>
    <t>คณะวิทยาศาสตร์และเทคโนโลยี</t>
  </si>
  <si>
    <t>เทคโนโลยีมัลติมีเดีย</t>
  </si>
  <si>
    <t xml:space="preserve">เทคโนโลยีการพิมพ์ </t>
  </si>
  <si>
    <t>เทคโนโลยีการโทรทัศน์และวิทยุกระจายเสียง</t>
  </si>
  <si>
    <t>เทคโนโลยีการถ่ายภาพและภาพยนตร์</t>
  </si>
  <si>
    <t>เทคโนโลยีการโฆษณาและประชาสัมพันธ์</t>
  </si>
  <si>
    <t>ระดับปริญญาตรี - หลักสูตรเทคโนโลยีบัณฑิต 4 ปี (วุฒิ ปวช./ม.6)</t>
  </si>
  <si>
    <t>เทคโนโลยีการพิมพ์ (โครงการศึกษาตามอัธยาศัย)</t>
  </si>
  <si>
    <t>ระดับปริญญาตรี - หลักสูตรเทคโนโลยีบัณฑิต 4 ปี (วุฒิ ปวส. เทียบโอน)</t>
  </si>
  <si>
    <t>เทคโนโลยีการพิมพ์</t>
  </si>
  <si>
    <t>ระดับปริญญาตรี - หลักสูตรเทคโนโลยีบัณฑิต 4 ปี  (วุฒิ ปวช./ม.6)</t>
  </si>
  <si>
    <t>คณะเทคโนโลยีสื่อสารมวลชน</t>
  </si>
  <si>
    <t>นาฎศิลป์ไทย</t>
  </si>
  <si>
    <t>ดุริยางค์สากล</t>
  </si>
  <si>
    <t>ดุริยางค์ไทย</t>
  </si>
  <si>
    <t>คีตศิลป์ไทย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</si>
  <si>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</si>
  <si>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ออกแบบภายใน</t>
  </si>
  <si>
    <t>ออกแบบผลิตภัณฑ์</t>
  </si>
  <si>
    <t>ออกแบบนิเทศศิลป์</t>
  </si>
  <si>
    <t>หัตถกรรม</t>
  </si>
  <si>
    <t>ศิลปะภาพพิมพ์</t>
  </si>
  <si>
    <t>ศิลปะไทย</t>
  </si>
  <si>
    <t>ประติมากรรม</t>
  </si>
  <si>
    <t>ดนตรีสากล</t>
  </si>
  <si>
    <t>จิตรกรรม</t>
  </si>
  <si>
    <t>เครื่องหนัง</t>
  </si>
  <si>
    <t>เครื่องปั้นดินเผา</t>
  </si>
  <si>
    <t>การออกแบบแฟชั่นและศิลปะสิ่งทอ</t>
  </si>
  <si>
    <t>ระดับปริญญาตรี - หลักสูตรศิลปบัณฑิต 4 ปี (วุฒิ ปวช./ม.6)</t>
  </si>
  <si>
    <t>คณะศิลปกรรมศาสตร์</t>
  </si>
  <si>
    <t>รวมในภาคพิเศษ/สมทบ</t>
  </si>
  <si>
    <t>การศึกษาปฐมวัย</t>
  </si>
  <si>
    <t>อาหารและโภชนาการ</t>
  </si>
  <si>
    <t>สิ่งทอและเครื่องนุ่งห่ม</t>
  </si>
  <si>
    <t>เทคโนโลยีงานประดิษฐ์สร้างสรรค์</t>
  </si>
  <si>
    <t>ระดับปริญญาตรี - หลักสูตรคหกรรมศาสตรบัณฑิต 4 ปี(วุฒิ ปวส. เทียบโอน)</t>
  </si>
  <si>
    <t>อุตสาหกรรมงานอาหาร</t>
  </si>
  <si>
    <t>ออกแบบแฟชั่นและการจัดการสินค้า</t>
  </si>
  <si>
    <t>ระดับปริญญาตรี - หลักสูตรคหกรรมศาสตรบัณฑิต  4 ปี (วุฒิ ปวช./ม.6)</t>
  </si>
  <si>
    <t>คณะเทคโนโลยีคหกรรมศาสตร์</t>
  </si>
  <si>
    <t>คอมพิวเตอร์ธุรกิจ</t>
  </si>
  <si>
    <t>การเงิน</t>
  </si>
  <si>
    <t>การตลาด</t>
  </si>
  <si>
    <t>การจัดการ - การจัดการอุตสาหกรรม 2</t>
  </si>
  <si>
    <t>การจัดการ</t>
  </si>
  <si>
    <t>การจัดการ - การจัดการทั่วไป</t>
  </si>
  <si>
    <t xml:space="preserve">ระดับปริญญาตรี - หลักสูตรบริหารธุรกิจบัณฑิต 4 ปี (วุฒิ ปวส. เทียบโอน) </t>
  </si>
  <si>
    <t>การบัญชี</t>
  </si>
  <si>
    <t>การบริหารธุรกิจระหว่างประเทศ</t>
  </si>
  <si>
    <t>การจัดการ - การจัดการทรัพยากรมนุษย์</t>
  </si>
  <si>
    <t>การจัดการวิศวกรรมธุรกิจ</t>
  </si>
  <si>
    <t>ธุรกิจระหว่างประเทศ</t>
  </si>
  <si>
    <t>การจัดการทั่วไป</t>
  </si>
  <si>
    <t>ระดับปริญญาตรี - หลักสูตรบริหารธุรกิจบัณฑิต 4 ปี (วุฒิ ปวช./ม.6)</t>
  </si>
  <si>
    <t>รวมในภาคปกติ</t>
  </si>
  <si>
    <t>บัญชีบัณฑิต</t>
  </si>
  <si>
    <t>ระดับปริญญาตรี - หลักสูตรบัญชีบัณฑิต 4 ปี (วุฒิ ปวส. เทียบโอน)</t>
  </si>
  <si>
    <t>ระดับปริญญาตรี - หลักสูตรบัญชีบัณฑิต 4 ปี  (วุฒิ ปวช./ม.6)</t>
  </si>
  <si>
    <t>Marketing</t>
  </si>
  <si>
    <t>International Business Administration</t>
  </si>
  <si>
    <t>Business English</t>
  </si>
  <si>
    <t>ระดับปริญญาตรี - หลักสูตรนานาชาติ บริหารธุรกิจบัณฑิต 4 ปี (วุฒิ ปวช./ม.6)</t>
  </si>
  <si>
    <t>เศรษฐศาสตร์ - เศรษฐ์ศาสตร์ระหว่างประเทศ</t>
  </si>
  <si>
    <t>เศรษฐศาสตร์ - เศรษฐ์ศาสตร์ธุรกิจ</t>
  </si>
  <si>
    <t>ระดับปริญญาตรี - หลักสูตรเศรษฐศาสตรบัณฑิต 4 ปี (วุฒิ ปวช./ม.6)</t>
  </si>
  <si>
    <t>การจัดการ - การจัดการสำนักงาน</t>
  </si>
  <si>
    <t>ระดับปริญญาตรี  - หลักสูตรบริหารธุรกิจบัณฑิต 4 ปี (วุฒิ ปวส. เทียบโอน)</t>
  </si>
  <si>
    <t>ระดับปริญญาตรี  - หลักสูตรบริหารธุรกิจบัณฑิต 4 ปี (วุฒิ ปวช./ม.6)</t>
  </si>
  <si>
    <t>คณะบริหารธุรกิจ</t>
  </si>
  <si>
    <t>วิศวกรรมอุตสาหการ - การจัดการวิศวกรรม</t>
  </si>
  <si>
    <t>วิศวกรรมอุตสาหการ</t>
  </si>
  <si>
    <t>วิศวกรรมอิเล็กทรอนิกส์และโทรคมนาคม - โทรคมนาคม</t>
  </si>
  <si>
    <t>วิศวกรรมโยธา</t>
  </si>
  <si>
    <t>วิศวกรรมไฟฟ้า - ไฟฟ้ากำลัง</t>
  </si>
  <si>
    <t>วิศวกรรมพลาสติก</t>
  </si>
  <si>
    <t>วิศวกรรมไฟฟ้า - วิศวกรรมอิเล็กทรอนิกส์และโทรคมนาคม</t>
  </si>
  <si>
    <t>วิศวกรรมไฟฟ้า - วิศวกรรมไฟฟ้ากำลัง</t>
  </si>
  <si>
    <t>วิศวกรรมเครื่องกล</t>
  </si>
  <si>
    <t xml:space="preserve">วิศวกรรมโยธา - วิศวกรรมบริหารงานก่อสร้าง </t>
  </si>
  <si>
    <t>วิศวกรรมโยธา - วิศวกรรมโครงสร้าง</t>
  </si>
  <si>
    <t>วิศวกรรมคอมพิวเตอร์</t>
  </si>
  <si>
    <t xml:space="preserve">ระดับปริญญาตรี - หลักสูตรวิศวกรรมศาสตรบัณฑิต 4 ปี (วุฒิ ปวส. เทียบโอน) </t>
  </si>
  <si>
    <t>วิศวกรรมอุตสาหการ - วิศวกรรมกระบวนการผลิต</t>
  </si>
  <si>
    <t>สิ่งทอ</t>
  </si>
  <si>
    <t>วิศวกรรมอิเล็กทรอนิกส์และโทรคมนาคม - อิเล็กทรอนิกส์</t>
  </si>
  <si>
    <t>วิศวกรรมสิ่งทอ</t>
  </si>
  <si>
    <t>วิศวกรรมพอลิเมอร์</t>
  </si>
  <si>
    <t>ระดับปริญญาตรี - หลักสูตรวิศวกรรมศาสตรบัณฑิต 4 ปี (วุฒิ ปวส. เทียบโอน)</t>
  </si>
  <si>
    <t>วิศวกรรมอาหาร</t>
  </si>
  <si>
    <t>วิศวกรรมสิ่งแวดล้อม</t>
  </si>
  <si>
    <t>วิศวกรรมสำรวจ</t>
  </si>
  <si>
    <t>วิศวกรรมไฟฟ้า</t>
  </si>
  <si>
    <t>วิศวกรรมเครื่องนุ่งห่ม</t>
  </si>
  <si>
    <t>วิศวกรรมเคมีสิ่งทอ - เคมีสิ่งทอ</t>
  </si>
  <si>
    <t>วิศวกรรมเคมีสิ่งทอ - การผลิตเส้นใยสังเคราะห์</t>
  </si>
  <si>
    <t>วิศวกรรมเคมี</t>
  </si>
  <si>
    <t>วิศวกรรมเกษตร - วิศวกรรมดินและน้ำ</t>
  </si>
  <si>
    <t>วิศวกรรมเกษตร - วิศวกรรมเครื่องจักรกลเกษตร</t>
  </si>
  <si>
    <t>ระดับปริญญาตรี - หลักสูตรวิศวกรรมศาสตรบัณฑิต 4 ปี (วุฒิ ปวช./ม.6)</t>
  </si>
  <si>
    <t>คณะวิศวกรรมศาสตร์</t>
  </si>
  <si>
    <t>สัตวศาสตร์</t>
  </si>
  <si>
    <t>วิศวกรรมแปรรูปผลิตผลการเกษตร</t>
  </si>
  <si>
    <t>วิทยาศาสตร์สุขภาพสัตว์</t>
  </si>
  <si>
    <t>วิทยาศาสตร์และเทคโนโลยีการอาหาร</t>
  </si>
  <si>
    <t>ประมง</t>
  </si>
  <si>
    <t>เทคโนโลยีภูมิทัศน์</t>
  </si>
  <si>
    <t>การผลิตพืช</t>
  </si>
  <si>
    <t>คณะเทคโนโลยีการเกษตร</t>
  </si>
  <si>
    <t>เทคโนโลยีสารสนเทศการศึกษา</t>
  </si>
  <si>
    <t>เทคโนโลยีและสื่อสารการศึกษา</t>
  </si>
  <si>
    <t xml:space="preserve">ระดับปริญญาตรี - หลักสูตรศึกษาศาสตรบัณฑิต 4 ปี (วุฒิ ปวช./ม.6) </t>
  </si>
  <si>
    <t>ระดับปริญญาตรี - หลักสูตรศึกษาศาสตรบัณฑิต 4 ปี (วุฒิ ปวช./ม.6)</t>
  </si>
  <si>
    <t>คอมพิวเตอร์ศึกษา</t>
  </si>
  <si>
    <t>การจัดการผลิตทางอุตสาหกรรม  (โครงการศึกษาตามอัธยาศัย)</t>
  </si>
  <si>
    <t>ระดับปริญญาตรี - หลักสูตรอุตสาหกรรมศาสตรบัณฑิต 2 ปี</t>
  </si>
  <si>
    <t xml:space="preserve">วิศวกรรมไฟฟ้า </t>
  </si>
  <si>
    <t>ระดับปริญญาตรี - หลักสูตรครุศาสตร์อุตสาหกรรมบัณฑิต 5 ปี (วุฒิ ปวช./ม.6 ได้รับใบประกอบวิชาชีพครู)</t>
  </si>
  <si>
    <t>คณะครุศาสตร์อุตสาหกรรม</t>
  </si>
  <si>
    <t>ภาษาอังกฤษเพื่อการสื่อสาร</t>
  </si>
  <si>
    <t>ภาษาอังกฤษเพื่อการสื่อสารสากล</t>
  </si>
  <si>
    <t>การโรงแรม</t>
  </si>
  <si>
    <t>การท่องเที่ยว</t>
  </si>
  <si>
    <t>ระดับปริญญาตรี - หลักสูตรศิลปศาสตรบัณฑิต 4  ปี (วุฒิ ปวช./ม.6)</t>
  </si>
  <si>
    <t>คณะ ศิลปศาสตร์</t>
  </si>
  <si>
    <t>รวม</t>
  </si>
  <si>
    <t>หญิง</t>
  </si>
  <si>
    <t>ชาย</t>
  </si>
  <si>
    <t>ผู้สำเร็จการศึกษา</t>
  </si>
  <si>
    <t>คณะ/หน่วยงานเทียบเท่า</t>
  </si>
  <si>
    <t>สังคม</t>
  </si>
  <si>
    <t>วิทย์</t>
  </si>
  <si>
    <t>วิศวกรรมเคมีสิ่งทอ</t>
  </si>
  <si>
    <t>เกียรตินิยม</t>
  </si>
  <si>
    <t>อันดับ 1</t>
  </si>
  <si>
    <t>อันดับ 2</t>
  </si>
  <si>
    <t>ช่วงคะแนนเฉลี่ยสะสม</t>
  </si>
  <si>
    <t>คะแนนเฉลี่ย</t>
  </si>
  <si>
    <t>2.00 - 2.50</t>
  </si>
  <si>
    <t>2.51 - 3.00</t>
  </si>
  <si>
    <t>3.01 - 3.50</t>
  </si>
  <si>
    <t>3.51 - 4.00</t>
  </si>
  <si>
    <t>คะแนนรวม</t>
  </si>
  <si>
    <t>วิศวกรรมอิเล็กทรอนิกส์และโทรคมนาคม-โทรคมนาคม</t>
  </si>
  <si>
    <t xml:space="preserve">การจัดการ - การจัดการอุตสาหกรรม </t>
  </si>
  <si>
    <t>สุขภาพความงามและสปา</t>
  </si>
  <si>
    <t>รายงานจำนวนนักศึกษาสำเร็จ  ปีการศึกษา 2557  จำแนกตามคณะ/สาขาวิชา ระดับการศึกษา และเพศ</t>
  </si>
  <si>
    <t xml:space="preserve"> ภาคการศึกษาฤดูร้อนพิเศษ</t>
  </si>
  <si>
    <t xml:space="preserve">ผู้สำเร็จการศึกษา </t>
  </si>
  <si>
    <t>ภาคการศึกษาพิเศษ</t>
  </si>
  <si>
    <t>ภาคการศึกษาที่ 2</t>
  </si>
  <si>
    <t>ภาคการศึกษาฤดูร้อน</t>
  </si>
  <si>
    <t>ภาคการศึกษาที่ 1</t>
  </si>
  <si>
    <t xml:space="preserve">ผู้สำเร็จการศึกษา  </t>
  </si>
  <si>
    <t>Business Computer</t>
  </si>
  <si>
    <t>ปริญญาตรีทั้งหมด</t>
  </si>
  <si>
    <t>ข้อมูล ณ วันที่ 5 ตุลาคม 2558  สำนักส่งเสริมวิชาการและงานทะเบียน  มหาวิทยาลัยเทคโนโลยีราชมงคลธัญบุรี</t>
  </si>
</sst>
</file>

<file path=xl/styles.xml><?xml version="1.0" encoding="utf-8"?>
<styleSheet xmlns="http://schemas.openxmlformats.org/spreadsheetml/2006/main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2"/>
      <color theme="1"/>
      <name val="TH Fah kwang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6"/>
      <color theme="1"/>
      <name val="Angsana New"/>
      <family val="1"/>
    </font>
    <font>
      <u/>
      <sz val="16"/>
      <name val="Angsana New"/>
      <family val="1"/>
    </font>
    <font>
      <sz val="16"/>
      <color rgb="FFFF0000"/>
      <name val="Angsana New"/>
      <family val="1"/>
    </font>
    <font>
      <b/>
      <sz val="16"/>
      <color rgb="FFFF0000"/>
      <name val="Angsana New"/>
      <family val="1"/>
    </font>
    <font>
      <sz val="14"/>
      <color theme="1"/>
      <name val="Angsana New"/>
      <family val="1"/>
    </font>
    <font>
      <sz val="14"/>
      <color rgb="FFFF0000"/>
      <name val="Angsana New"/>
      <family val="1"/>
    </font>
    <font>
      <b/>
      <sz val="14"/>
      <name val="Angsana New"/>
      <family val="1"/>
    </font>
    <font>
      <b/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4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187" fontId="5" fillId="0" borderId="3" xfId="1" applyNumberFormat="1" applyFont="1" applyFill="1" applyBorder="1" applyAlignment="1">
      <alignment vertical="center"/>
    </xf>
    <xf numFmtId="187" fontId="5" fillId="0" borderId="2" xfId="1" applyNumberFormat="1" applyFont="1" applyFill="1" applyBorder="1" applyAlignment="1">
      <alignment vertical="center"/>
    </xf>
    <xf numFmtId="3" fontId="10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5" fillId="0" borderId="2" xfId="1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left" vertical="center"/>
    </xf>
    <xf numFmtId="3" fontId="3" fillId="0" borderId="0" xfId="0" applyNumberFormat="1" applyFont="1" applyFill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3" fontId="11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/>
    </xf>
    <xf numFmtId="3" fontId="11" fillId="2" borderId="1" xfId="0" applyNumberFormat="1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3" fontId="1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vertical="center"/>
    </xf>
    <xf numFmtId="3" fontId="9" fillId="0" borderId="8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" fontId="14" fillId="0" borderId="9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FF66"/>
      <color rgb="FFFF99FF"/>
      <color rgb="FF99FFCC"/>
      <color rgb="FF99FF99"/>
      <color rgb="FFFFFF66"/>
      <color rgb="FFCC66FF"/>
      <color rgb="FFFF993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291"/>
  <sheetViews>
    <sheetView tabSelected="1" zoomScale="90" zoomScaleNormal="90" workbookViewId="0">
      <pane xSplit="2" ySplit="4" topLeftCell="G5" activePane="bottomRight" state="frozen"/>
      <selection pane="topRight" activeCell="C1" sqref="C1"/>
      <selection pane="bottomLeft" activeCell="A6" sqref="A6"/>
      <selection pane="bottomRight" sqref="A1:AP1"/>
    </sheetView>
  </sheetViews>
  <sheetFormatPr defaultRowHeight="23.25"/>
  <cols>
    <col min="1" max="1" width="3" style="3" customWidth="1"/>
    <col min="2" max="2" width="43.875" style="2" customWidth="1"/>
    <col min="3" max="4" width="7.375" style="26" customWidth="1"/>
    <col min="5" max="5" width="7.375" style="47" customWidth="1"/>
    <col min="6" max="11" width="6.875" style="47" customWidth="1"/>
    <col min="12" max="13" width="6.875" style="26" customWidth="1"/>
    <col min="14" max="14" width="6.875" style="47" customWidth="1"/>
    <col min="15" max="16" width="6.875" style="26" customWidth="1"/>
    <col min="17" max="17" width="6.875" style="47" customWidth="1"/>
    <col min="18" max="19" width="7" style="26" customWidth="1"/>
    <col min="20" max="20" width="7" style="47" customWidth="1"/>
    <col min="21" max="21" width="7" style="24" hidden="1" customWidth="1"/>
    <col min="22" max="23" width="7" style="26" customWidth="1"/>
    <col min="24" max="24" width="7" style="48" customWidth="1"/>
    <col min="25" max="27" width="7" style="26" customWidth="1"/>
    <col min="28" max="39" width="7" style="26" hidden="1" customWidth="1"/>
    <col min="40" max="45" width="7" style="56" hidden="1" customWidth="1"/>
    <col min="46" max="50" width="9.25" style="56" hidden="1" customWidth="1"/>
    <col min="51" max="51" width="9.25" style="61" hidden="1" customWidth="1"/>
    <col min="52" max="52" width="10.125" style="61" hidden="1" customWidth="1"/>
    <col min="53" max="16384" width="9" style="1"/>
  </cols>
  <sheetData>
    <row r="1" spans="1:52" ht="55.5" customHeight="1">
      <c r="A1" s="91" t="s">
        <v>171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</row>
    <row r="2" spans="1:52" s="4" customFormat="1" ht="28.5" customHeight="1">
      <c r="A2" s="99" t="s">
        <v>154</v>
      </c>
      <c r="B2" s="100"/>
      <c r="C2" s="93" t="s">
        <v>153</v>
      </c>
      <c r="D2" s="94"/>
      <c r="E2" s="94"/>
      <c r="F2" s="93" t="s">
        <v>173</v>
      </c>
      <c r="G2" s="94"/>
      <c r="H2" s="94"/>
      <c r="I2" s="93" t="s">
        <v>173</v>
      </c>
      <c r="J2" s="94"/>
      <c r="K2" s="95"/>
      <c r="L2" s="93" t="s">
        <v>173</v>
      </c>
      <c r="M2" s="94"/>
      <c r="N2" s="95"/>
      <c r="O2" s="93" t="s">
        <v>178</v>
      </c>
      <c r="P2" s="94"/>
      <c r="Q2" s="95"/>
      <c r="R2" s="96" t="s">
        <v>153</v>
      </c>
      <c r="S2" s="97"/>
      <c r="T2" s="97"/>
      <c r="U2" s="97"/>
      <c r="V2" s="97"/>
      <c r="W2" s="97"/>
      <c r="X2" s="97"/>
      <c r="Y2" s="97"/>
      <c r="Z2" s="97"/>
      <c r="AA2" s="98"/>
      <c r="AB2" s="109" t="s">
        <v>158</v>
      </c>
      <c r="AC2" s="110"/>
      <c r="AD2" s="111"/>
      <c r="AE2" s="109" t="s">
        <v>158</v>
      </c>
      <c r="AF2" s="110"/>
      <c r="AG2" s="111"/>
      <c r="AH2" s="109" t="s">
        <v>158</v>
      </c>
      <c r="AI2" s="110"/>
      <c r="AJ2" s="111"/>
      <c r="AK2" s="109" t="s">
        <v>158</v>
      </c>
      <c r="AL2" s="110"/>
      <c r="AM2" s="111"/>
      <c r="AN2" s="113" t="s">
        <v>158</v>
      </c>
      <c r="AO2" s="114"/>
      <c r="AP2" s="115"/>
      <c r="AQ2" s="113" t="s">
        <v>158</v>
      </c>
      <c r="AR2" s="114"/>
      <c r="AS2" s="115"/>
      <c r="AT2" s="114" t="s">
        <v>161</v>
      </c>
      <c r="AU2" s="114"/>
      <c r="AV2" s="114"/>
      <c r="AW2" s="114"/>
      <c r="AX2" s="114"/>
      <c r="AY2" s="114"/>
      <c r="AZ2" s="115"/>
    </row>
    <row r="3" spans="1:52" ht="28.5" customHeight="1">
      <c r="A3" s="101"/>
      <c r="B3" s="102"/>
      <c r="C3" s="106" t="s">
        <v>172</v>
      </c>
      <c r="D3" s="107"/>
      <c r="E3" s="107"/>
      <c r="F3" s="106" t="s">
        <v>174</v>
      </c>
      <c r="G3" s="107"/>
      <c r="H3" s="107"/>
      <c r="I3" s="106" t="s">
        <v>177</v>
      </c>
      <c r="J3" s="107"/>
      <c r="K3" s="108"/>
      <c r="L3" s="106" t="s">
        <v>175</v>
      </c>
      <c r="M3" s="107"/>
      <c r="N3" s="108"/>
      <c r="O3" s="106" t="s">
        <v>176</v>
      </c>
      <c r="P3" s="107"/>
      <c r="Q3" s="108"/>
      <c r="R3" s="105" t="s">
        <v>180</v>
      </c>
      <c r="S3" s="105"/>
      <c r="T3" s="105"/>
      <c r="U3" s="90"/>
      <c r="V3" s="112" t="s">
        <v>155</v>
      </c>
      <c r="W3" s="112"/>
      <c r="X3" s="112"/>
      <c r="Y3" s="112" t="s">
        <v>156</v>
      </c>
      <c r="Z3" s="112"/>
      <c r="AA3" s="112"/>
      <c r="AB3" s="106" t="s">
        <v>172</v>
      </c>
      <c r="AC3" s="107"/>
      <c r="AD3" s="108"/>
      <c r="AE3" s="106" t="s">
        <v>174</v>
      </c>
      <c r="AF3" s="107"/>
      <c r="AG3" s="107"/>
      <c r="AH3" s="106" t="s">
        <v>177</v>
      </c>
      <c r="AI3" s="107"/>
      <c r="AJ3" s="108"/>
      <c r="AK3" s="106" t="s">
        <v>175</v>
      </c>
      <c r="AL3" s="107"/>
      <c r="AM3" s="108"/>
      <c r="AN3" s="106" t="s">
        <v>176</v>
      </c>
      <c r="AO3" s="107"/>
      <c r="AP3" s="108"/>
      <c r="AQ3" s="106" t="s">
        <v>0</v>
      </c>
      <c r="AR3" s="107"/>
      <c r="AS3" s="108"/>
      <c r="AT3" s="116"/>
      <c r="AU3" s="116"/>
      <c r="AV3" s="116"/>
      <c r="AW3" s="116"/>
      <c r="AX3" s="116"/>
      <c r="AY3" s="116"/>
      <c r="AZ3" s="117"/>
    </row>
    <row r="4" spans="1:52" ht="23.25" customHeight="1">
      <c r="A4" s="103"/>
      <c r="B4" s="104"/>
      <c r="C4" s="74" t="s">
        <v>152</v>
      </c>
      <c r="D4" s="74" t="s">
        <v>151</v>
      </c>
      <c r="E4" s="74" t="s">
        <v>150</v>
      </c>
      <c r="F4" s="75" t="s">
        <v>152</v>
      </c>
      <c r="G4" s="75" t="s">
        <v>151</v>
      </c>
      <c r="H4" s="75" t="s">
        <v>150</v>
      </c>
      <c r="I4" s="75" t="s">
        <v>152</v>
      </c>
      <c r="J4" s="75" t="s">
        <v>151</v>
      </c>
      <c r="K4" s="75" t="s">
        <v>150</v>
      </c>
      <c r="L4" s="75" t="s">
        <v>152</v>
      </c>
      <c r="M4" s="75" t="s">
        <v>151</v>
      </c>
      <c r="N4" s="75" t="s">
        <v>150</v>
      </c>
      <c r="O4" s="75" t="s">
        <v>152</v>
      </c>
      <c r="P4" s="75" t="s">
        <v>151</v>
      </c>
      <c r="Q4" s="75" t="s">
        <v>150</v>
      </c>
      <c r="R4" s="32" t="s">
        <v>152</v>
      </c>
      <c r="S4" s="32" t="s">
        <v>151</v>
      </c>
      <c r="T4" s="32" t="s">
        <v>150</v>
      </c>
      <c r="U4" s="25"/>
      <c r="V4" s="32" t="s">
        <v>152</v>
      </c>
      <c r="W4" s="32" t="s">
        <v>151</v>
      </c>
      <c r="X4" s="32" t="s">
        <v>150</v>
      </c>
      <c r="Y4" s="32" t="s">
        <v>152</v>
      </c>
      <c r="Z4" s="32" t="s">
        <v>151</v>
      </c>
      <c r="AA4" s="32" t="s">
        <v>150</v>
      </c>
      <c r="AB4" s="78" t="s">
        <v>159</v>
      </c>
      <c r="AC4" s="78" t="s">
        <v>160</v>
      </c>
      <c r="AD4" s="78" t="s">
        <v>150</v>
      </c>
      <c r="AE4" s="78" t="s">
        <v>159</v>
      </c>
      <c r="AF4" s="78" t="s">
        <v>160</v>
      </c>
      <c r="AG4" s="78" t="s">
        <v>150</v>
      </c>
      <c r="AH4" s="78" t="s">
        <v>159</v>
      </c>
      <c r="AI4" s="78" t="s">
        <v>160</v>
      </c>
      <c r="AJ4" s="78" t="s">
        <v>150</v>
      </c>
      <c r="AK4" s="78" t="s">
        <v>159</v>
      </c>
      <c r="AL4" s="78" t="s">
        <v>160</v>
      </c>
      <c r="AM4" s="78" t="s">
        <v>150</v>
      </c>
      <c r="AN4" s="76" t="s">
        <v>159</v>
      </c>
      <c r="AO4" s="76" t="s">
        <v>160</v>
      </c>
      <c r="AP4" s="76" t="s">
        <v>150</v>
      </c>
      <c r="AQ4" s="76" t="s">
        <v>159</v>
      </c>
      <c r="AR4" s="76" t="s">
        <v>160</v>
      </c>
      <c r="AS4" s="76" t="s">
        <v>150</v>
      </c>
      <c r="AT4" s="76" t="s">
        <v>163</v>
      </c>
      <c r="AU4" s="76" t="s">
        <v>164</v>
      </c>
      <c r="AV4" s="76" t="s">
        <v>165</v>
      </c>
      <c r="AW4" s="76" t="s">
        <v>166</v>
      </c>
      <c r="AX4" s="76" t="s">
        <v>150</v>
      </c>
      <c r="AY4" s="77" t="s">
        <v>167</v>
      </c>
      <c r="AZ4" s="77" t="s">
        <v>162</v>
      </c>
    </row>
    <row r="5" spans="1:52">
      <c r="A5" s="7" t="s">
        <v>149</v>
      </c>
      <c r="B5" s="13"/>
      <c r="C5" s="27"/>
      <c r="D5" s="28"/>
      <c r="E5" s="87"/>
      <c r="F5" s="33"/>
      <c r="G5" s="33"/>
      <c r="H5" s="87"/>
      <c r="I5" s="33"/>
      <c r="J5" s="33"/>
      <c r="K5" s="33"/>
      <c r="L5" s="27"/>
      <c r="M5" s="28"/>
      <c r="N5" s="33"/>
      <c r="O5" s="27"/>
      <c r="P5" s="28"/>
      <c r="Q5" s="33"/>
      <c r="R5" s="27"/>
      <c r="S5" s="28"/>
      <c r="T5" s="33"/>
      <c r="V5" s="36"/>
      <c r="W5" s="34"/>
      <c r="X5" s="35"/>
      <c r="Y5" s="34"/>
      <c r="Z5" s="34"/>
      <c r="AA5" s="35"/>
      <c r="AB5" s="34"/>
      <c r="AC5" s="34"/>
      <c r="AD5" s="35"/>
      <c r="AE5" s="34"/>
      <c r="AF5" s="34"/>
      <c r="AG5" s="35"/>
      <c r="AH5" s="34"/>
      <c r="AI5" s="34"/>
      <c r="AJ5" s="35"/>
      <c r="AK5" s="34"/>
      <c r="AL5" s="34"/>
      <c r="AM5" s="34"/>
      <c r="AN5" s="58"/>
      <c r="AO5" s="59"/>
      <c r="AP5" s="59"/>
      <c r="AQ5" s="58"/>
      <c r="AR5" s="59"/>
      <c r="AS5" s="89"/>
      <c r="AT5" s="59"/>
      <c r="AU5" s="59"/>
      <c r="AV5" s="59"/>
      <c r="AW5" s="59"/>
      <c r="AX5" s="59"/>
      <c r="AY5" s="62"/>
      <c r="AZ5" s="65"/>
    </row>
    <row r="6" spans="1:52">
      <c r="A6" s="7"/>
      <c r="B6" s="15" t="s">
        <v>8</v>
      </c>
      <c r="C6" s="37"/>
      <c r="D6" s="38"/>
      <c r="E6" s="88"/>
      <c r="F6" s="39"/>
      <c r="G6" s="39"/>
      <c r="H6" s="88"/>
      <c r="I6" s="39"/>
      <c r="J6" s="39"/>
      <c r="K6" s="39"/>
      <c r="L6" s="37"/>
      <c r="M6" s="38"/>
      <c r="N6" s="39"/>
      <c r="O6" s="37"/>
      <c r="P6" s="38"/>
      <c r="Q6" s="39"/>
      <c r="R6" s="37"/>
      <c r="S6" s="38"/>
      <c r="T6" s="39"/>
      <c r="V6" s="36"/>
      <c r="W6" s="34"/>
      <c r="X6" s="35"/>
      <c r="Y6" s="34"/>
      <c r="Z6" s="34"/>
      <c r="AA6" s="35"/>
      <c r="AB6" s="34"/>
      <c r="AC6" s="34"/>
      <c r="AD6" s="35"/>
      <c r="AE6" s="34"/>
      <c r="AF6" s="34"/>
      <c r="AG6" s="35"/>
      <c r="AH6" s="34"/>
      <c r="AI6" s="34"/>
      <c r="AJ6" s="35"/>
      <c r="AK6" s="34"/>
      <c r="AL6" s="34"/>
      <c r="AM6" s="34"/>
      <c r="AN6" s="58"/>
      <c r="AO6" s="59"/>
      <c r="AP6" s="59"/>
      <c r="AQ6" s="58"/>
      <c r="AR6" s="59"/>
      <c r="AS6" s="89"/>
      <c r="AT6" s="59"/>
      <c r="AU6" s="59"/>
      <c r="AV6" s="59"/>
      <c r="AW6" s="59"/>
      <c r="AX6" s="59"/>
      <c r="AY6" s="62"/>
      <c r="AZ6" s="65"/>
    </row>
    <row r="7" spans="1:52">
      <c r="A7" s="12"/>
      <c r="B7" s="13" t="s">
        <v>148</v>
      </c>
      <c r="C7" s="27"/>
      <c r="D7" s="28"/>
      <c r="E7" s="87"/>
      <c r="F7" s="33"/>
      <c r="G7" s="33"/>
      <c r="H7" s="87"/>
      <c r="I7" s="33"/>
      <c r="J7" s="33"/>
      <c r="K7" s="33"/>
      <c r="L7" s="27"/>
      <c r="M7" s="28"/>
      <c r="N7" s="33"/>
      <c r="O7" s="27"/>
      <c r="P7" s="28"/>
      <c r="Q7" s="33"/>
      <c r="R7" s="27"/>
      <c r="S7" s="28"/>
      <c r="T7" s="33"/>
      <c r="V7" s="36"/>
      <c r="W7" s="34"/>
      <c r="X7" s="35"/>
      <c r="Y7" s="34"/>
      <c r="Z7" s="34"/>
      <c r="AA7" s="35"/>
      <c r="AB7" s="34"/>
      <c r="AC7" s="34"/>
      <c r="AD7" s="35"/>
      <c r="AE7" s="34"/>
      <c r="AF7" s="34"/>
      <c r="AG7" s="35"/>
      <c r="AH7" s="34"/>
      <c r="AI7" s="34"/>
      <c r="AJ7" s="35"/>
      <c r="AK7" s="34"/>
      <c r="AL7" s="34"/>
      <c r="AM7" s="34"/>
      <c r="AN7" s="58"/>
      <c r="AO7" s="59"/>
      <c r="AP7" s="59"/>
      <c r="AQ7" s="58"/>
      <c r="AR7" s="59"/>
      <c r="AS7" s="89"/>
      <c r="AT7" s="59"/>
      <c r="AU7" s="59"/>
      <c r="AV7" s="59"/>
      <c r="AW7" s="59"/>
      <c r="AX7" s="59"/>
      <c r="AY7" s="62"/>
      <c r="AZ7" s="65"/>
    </row>
    <row r="8" spans="1:52">
      <c r="A8" s="9"/>
      <c r="B8" s="8" t="s">
        <v>147</v>
      </c>
      <c r="C8" s="40">
        <v>0</v>
      </c>
      <c r="D8" s="40">
        <v>0</v>
      </c>
      <c r="E8" s="40">
        <f>C8+D8</f>
        <v>0</v>
      </c>
      <c r="F8" s="40">
        <v>0</v>
      </c>
      <c r="G8" s="40">
        <v>1</v>
      </c>
      <c r="H8" s="40">
        <f>F8+G8</f>
        <v>1</v>
      </c>
      <c r="I8" s="40">
        <v>6</v>
      </c>
      <c r="J8" s="40">
        <v>61</v>
      </c>
      <c r="K8" s="40">
        <f>I8+J8</f>
        <v>67</v>
      </c>
      <c r="L8" s="40">
        <v>1</v>
      </c>
      <c r="M8" s="40">
        <v>3</v>
      </c>
      <c r="N8" s="40">
        <f>L8+M8</f>
        <v>4</v>
      </c>
      <c r="O8" s="40">
        <v>0</v>
      </c>
      <c r="P8" s="40">
        <v>1</v>
      </c>
      <c r="Q8" s="40">
        <f>O8+P8</f>
        <v>1</v>
      </c>
      <c r="R8" s="40">
        <f>C8+F8+I8+L8+O8</f>
        <v>7</v>
      </c>
      <c r="S8" s="40">
        <f>D8+G8+J8+M8+P8</f>
        <v>66</v>
      </c>
      <c r="T8" s="40">
        <f>R8+S8</f>
        <v>73</v>
      </c>
      <c r="U8" s="24">
        <v>1</v>
      </c>
      <c r="V8" s="40">
        <f>IF(U8=1,R8,"0")</f>
        <v>7</v>
      </c>
      <c r="W8" s="40">
        <f>IF(U8=1,S8,"0")</f>
        <v>66</v>
      </c>
      <c r="X8" s="40">
        <f>IF(U8=1,T8,"0")</f>
        <v>73</v>
      </c>
      <c r="Y8" s="35" t="str">
        <f>IF(U8=2,R8,"0")</f>
        <v>0</v>
      </c>
      <c r="Z8" s="40" t="str">
        <f>IF(U8=2,S8,"0")</f>
        <v>0</v>
      </c>
      <c r="AA8" s="40" t="str">
        <f>IF(U8=2,T8,"0")</f>
        <v>0</v>
      </c>
      <c r="AB8" s="40">
        <v>0</v>
      </c>
      <c r="AC8" s="40">
        <v>0</v>
      </c>
      <c r="AD8" s="40">
        <f>AB8+AC8</f>
        <v>0</v>
      </c>
      <c r="AE8" s="40">
        <v>0</v>
      </c>
      <c r="AF8" s="40">
        <v>0</v>
      </c>
      <c r="AG8" s="40">
        <f>AE8+AF8</f>
        <v>0</v>
      </c>
      <c r="AH8" s="40">
        <v>9</v>
      </c>
      <c r="AI8" s="40">
        <v>5</v>
      </c>
      <c r="AJ8" s="40">
        <f>AH8+AI8</f>
        <v>14</v>
      </c>
      <c r="AK8" s="40">
        <v>0</v>
      </c>
      <c r="AL8" s="40">
        <v>0</v>
      </c>
      <c r="AM8" s="40">
        <f>AK8+AL8</f>
        <v>0</v>
      </c>
      <c r="AN8" s="40">
        <v>0</v>
      </c>
      <c r="AO8" s="40">
        <v>0</v>
      </c>
      <c r="AP8" s="40">
        <f>AN8+AO8</f>
        <v>0</v>
      </c>
      <c r="AQ8" s="40">
        <f>AB8+AE8+AH8+AK8+AN8</f>
        <v>9</v>
      </c>
      <c r="AR8" s="40">
        <f>AC8+AF8+AI8+AL8+AO8</f>
        <v>5</v>
      </c>
      <c r="AS8" s="40">
        <f>AQ8+AR8</f>
        <v>14</v>
      </c>
      <c r="AT8" s="40">
        <v>6</v>
      </c>
      <c r="AU8" s="40">
        <v>22</v>
      </c>
      <c r="AV8" s="40">
        <v>33</v>
      </c>
      <c r="AW8" s="40">
        <v>12</v>
      </c>
      <c r="AX8" s="40">
        <f>SUM(AT8:AW8)</f>
        <v>73</v>
      </c>
      <c r="AY8" s="63">
        <v>225.21</v>
      </c>
      <c r="AZ8" s="63">
        <f>AY8/AX8</f>
        <v>3.0850684931506849</v>
      </c>
    </row>
    <row r="9" spans="1:52">
      <c r="A9" s="9"/>
      <c r="B9" s="8" t="s">
        <v>146</v>
      </c>
      <c r="C9" s="40">
        <v>0</v>
      </c>
      <c r="D9" s="40">
        <v>0</v>
      </c>
      <c r="E9" s="40">
        <f>C9+D9</f>
        <v>0</v>
      </c>
      <c r="F9" s="40">
        <v>0</v>
      </c>
      <c r="G9" s="40">
        <v>1</v>
      </c>
      <c r="H9" s="40">
        <f t="shared" ref="H9:H10" si="0">F9+G9</f>
        <v>1</v>
      </c>
      <c r="I9" s="40">
        <v>12</v>
      </c>
      <c r="J9" s="40">
        <v>77</v>
      </c>
      <c r="K9" s="40">
        <f>I9+J9</f>
        <v>89</v>
      </c>
      <c r="L9" s="40">
        <v>3</v>
      </c>
      <c r="M9" s="40">
        <v>5</v>
      </c>
      <c r="N9" s="40">
        <f>L9+M9</f>
        <v>8</v>
      </c>
      <c r="O9" s="40">
        <v>0</v>
      </c>
      <c r="P9" s="40">
        <v>0</v>
      </c>
      <c r="Q9" s="40">
        <f>O9+P9</f>
        <v>0</v>
      </c>
      <c r="R9" s="40">
        <f t="shared" ref="R9:R11" si="1">C9+F9+I9+L9+O9</f>
        <v>15</v>
      </c>
      <c r="S9" s="40">
        <f t="shared" ref="S9:S11" si="2">D9+G9+J9+M9+P9</f>
        <v>83</v>
      </c>
      <c r="T9" s="40">
        <f t="shared" ref="T9:T11" si="3">R9+S9</f>
        <v>98</v>
      </c>
      <c r="U9" s="24">
        <v>1</v>
      </c>
      <c r="V9" s="40">
        <f t="shared" ref="V9:V11" si="4">IF(U9=1,R9,"0")</f>
        <v>15</v>
      </c>
      <c r="W9" s="40">
        <f t="shared" ref="W9:W11" si="5">IF(U9=1,S9,"0")</f>
        <v>83</v>
      </c>
      <c r="X9" s="40">
        <f t="shared" ref="X9:X11" si="6">IF(U9=1,T9,"0")</f>
        <v>98</v>
      </c>
      <c r="Y9" s="40" t="str">
        <f t="shared" ref="Y9:Y11" si="7">IF(U9=2,R9,"0")</f>
        <v>0</v>
      </c>
      <c r="Z9" s="40" t="str">
        <f t="shared" ref="Z9:Z11" si="8">IF(U9=2,S9,"0")</f>
        <v>0</v>
      </c>
      <c r="AA9" s="40" t="str">
        <f t="shared" ref="AA9:AA10" si="9">IF(U9=2,T9,"0")</f>
        <v>0</v>
      </c>
      <c r="AB9" s="40">
        <v>0</v>
      </c>
      <c r="AC9" s="40">
        <v>0</v>
      </c>
      <c r="AD9" s="40">
        <v>0</v>
      </c>
      <c r="AE9" s="40">
        <v>0</v>
      </c>
      <c r="AF9" s="40">
        <v>0</v>
      </c>
      <c r="AG9" s="40">
        <v>0</v>
      </c>
      <c r="AH9" s="40">
        <v>15</v>
      </c>
      <c r="AI9" s="40">
        <v>8</v>
      </c>
      <c r="AJ9" s="40">
        <f>AH9+AI9</f>
        <v>23</v>
      </c>
      <c r="AK9" s="40">
        <v>0</v>
      </c>
      <c r="AL9" s="40">
        <v>0</v>
      </c>
      <c r="AM9" s="40">
        <v>0</v>
      </c>
      <c r="AN9" s="57">
        <v>0</v>
      </c>
      <c r="AO9" s="57">
        <v>0</v>
      </c>
      <c r="AP9" s="40">
        <v>0</v>
      </c>
      <c r="AQ9" s="40">
        <f>AB9+AE9+AH9+AK9+AN9</f>
        <v>15</v>
      </c>
      <c r="AR9" s="40">
        <f t="shared" ref="AR9:AR11" si="10">AC9+AF9+AI9+AL9+AO9</f>
        <v>8</v>
      </c>
      <c r="AS9" s="40">
        <f t="shared" ref="AS9:AS11" si="11">AQ9+AR9</f>
        <v>23</v>
      </c>
      <c r="AT9" s="57">
        <v>16</v>
      </c>
      <c r="AU9" s="57">
        <v>23</v>
      </c>
      <c r="AV9" s="57">
        <v>36</v>
      </c>
      <c r="AW9" s="57">
        <v>23</v>
      </c>
      <c r="AX9" s="40">
        <f t="shared" ref="AX9:AX42" si="12">SUM(AT9:AW9)</f>
        <v>98</v>
      </c>
      <c r="AY9" s="63">
        <v>304.02</v>
      </c>
      <c r="AZ9" s="63">
        <f t="shared" ref="AZ9:AZ42" si="13">AY9/AX9</f>
        <v>3.1022448979591837</v>
      </c>
    </row>
    <row r="10" spans="1:52">
      <c r="A10" s="9"/>
      <c r="B10" s="8" t="s">
        <v>145</v>
      </c>
      <c r="C10" s="40">
        <v>0</v>
      </c>
      <c r="D10" s="40">
        <v>0</v>
      </c>
      <c r="E10" s="40">
        <f>C10+D10</f>
        <v>0</v>
      </c>
      <c r="F10" s="40">
        <v>0</v>
      </c>
      <c r="G10" s="40">
        <v>0</v>
      </c>
      <c r="H10" s="40">
        <f t="shared" si="0"/>
        <v>0</v>
      </c>
      <c r="I10" s="40">
        <v>0</v>
      </c>
      <c r="J10" s="40">
        <v>1</v>
      </c>
      <c r="K10" s="40">
        <f>I10+J10</f>
        <v>1</v>
      </c>
      <c r="L10" s="40">
        <v>1</v>
      </c>
      <c r="M10" s="40">
        <v>1</v>
      </c>
      <c r="N10" s="40">
        <f>L10+M10</f>
        <v>2</v>
      </c>
      <c r="O10" s="40">
        <v>0</v>
      </c>
      <c r="P10" s="40">
        <v>0</v>
      </c>
      <c r="Q10" s="40">
        <f>O10+P10</f>
        <v>0</v>
      </c>
      <c r="R10" s="40">
        <f t="shared" si="1"/>
        <v>1</v>
      </c>
      <c r="S10" s="40">
        <f t="shared" si="2"/>
        <v>2</v>
      </c>
      <c r="T10" s="40">
        <f t="shared" si="3"/>
        <v>3</v>
      </c>
      <c r="U10" s="24">
        <v>1</v>
      </c>
      <c r="V10" s="40">
        <f t="shared" si="4"/>
        <v>1</v>
      </c>
      <c r="W10" s="40">
        <f t="shared" si="5"/>
        <v>2</v>
      </c>
      <c r="X10" s="40">
        <f t="shared" si="6"/>
        <v>3</v>
      </c>
      <c r="Y10" s="40" t="str">
        <f t="shared" si="7"/>
        <v>0</v>
      </c>
      <c r="Z10" s="40" t="str">
        <f t="shared" si="8"/>
        <v>0</v>
      </c>
      <c r="AA10" s="40" t="str">
        <f t="shared" si="9"/>
        <v>0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0</v>
      </c>
      <c r="AH10" s="40">
        <v>0</v>
      </c>
      <c r="AI10" s="40">
        <v>0</v>
      </c>
      <c r="AJ10" s="40">
        <v>0</v>
      </c>
      <c r="AK10" s="40">
        <v>0</v>
      </c>
      <c r="AL10" s="40">
        <v>0</v>
      </c>
      <c r="AM10" s="40">
        <v>0</v>
      </c>
      <c r="AN10" s="57">
        <v>0</v>
      </c>
      <c r="AO10" s="57">
        <v>0</v>
      </c>
      <c r="AP10" s="40">
        <v>0</v>
      </c>
      <c r="AQ10" s="40">
        <f t="shared" ref="AQ10:AQ11" si="14">AB10+AE10+AH10+AK10+AN10</f>
        <v>0</v>
      </c>
      <c r="AR10" s="40">
        <f t="shared" si="10"/>
        <v>0</v>
      </c>
      <c r="AS10" s="40">
        <f t="shared" si="11"/>
        <v>0</v>
      </c>
      <c r="AT10" s="57">
        <v>1</v>
      </c>
      <c r="AU10" s="57">
        <v>0</v>
      </c>
      <c r="AV10" s="57">
        <v>2</v>
      </c>
      <c r="AW10" s="57">
        <v>0</v>
      </c>
      <c r="AX10" s="40">
        <f t="shared" si="12"/>
        <v>3</v>
      </c>
      <c r="AY10" s="63">
        <v>8.24</v>
      </c>
      <c r="AZ10" s="63">
        <f t="shared" si="13"/>
        <v>2.7466666666666666</v>
      </c>
    </row>
    <row r="11" spans="1:52">
      <c r="A11" s="9"/>
      <c r="B11" s="8" t="s">
        <v>144</v>
      </c>
      <c r="C11" s="40">
        <v>0</v>
      </c>
      <c r="D11" s="40">
        <v>0</v>
      </c>
      <c r="E11" s="40">
        <f>C11+D11</f>
        <v>0</v>
      </c>
      <c r="F11" s="40">
        <v>0</v>
      </c>
      <c r="G11" s="40">
        <v>0</v>
      </c>
      <c r="H11" s="40">
        <f>F11+G11</f>
        <v>0</v>
      </c>
      <c r="I11" s="40">
        <v>23</v>
      </c>
      <c r="J11" s="40">
        <v>68</v>
      </c>
      <c r="K11" s="40">
        <f>I11+J11</f>
        <v>91</v>
      </c>
      <c r="L11" s="40">
        <v>1</v>
      </c>
      <c r="M11" s="40">
        <v>13</v>
      </c>
      <c r="N11" s="40">
        <f>L11+M11</f>
        <v>14</v>
      </c>
      <c r="O11" s="40">
        <v>0</v>
      </c>
      <c r="P11" s="40">
        <v>0</v>
      </c>
      <c r="Q11" s="40">
        <f>O11+P11</f>
        <v>0</v>
      </c>
      <c r="R11" s="40">
        <f t="shared" si="1"/>
        <v>24</v>
      </c>
      <c r="S11" s="40">
        <f t="shared" si="2"/>
        <v>81</v>
      </c>
      <c r="T11" s="40">
        <f t="shared" si="3"/>
        <v>105</v>
      </c>
      <c r="U11" s="24">
        <v>1</v>
      </c>
      <c r="V11" s="40">
        <f t="shared" si="4"/>
        <v>24</v>
      </c>
      <c r="W11" s="40">
        <f t="shared" si="5"/>
        <v>81</v>
      </c>
      <c r="X11" s="40">
        <f t="shared" si="6"/>
        <v>105</v>
      </c>
      <c r="Y11" s="40" t="str">
        <f t="shared" si="7"/>
        <v>0</v>
      </c>
      <c r="Z11" s="40" t="str">
        <f t="shared" si="8"/>
        <v>0</v>
      </c>
      <c r="AA11" s="40" t="str">
        <f t="shared" ref="AA11" si="15">IF(W11=2,T11,"0")</f>
        <v>0</v>
      </c>
      <c r="AB11" s="40">
        <v>0</v>
      </c>
      <c r="AC11" s="40">
        <v>0</v>
      </c>
      <c r="AD11" s="40">
        <f t="shared" ref="AD11" si="16">AB11+AC11</f>
        <v>0</v>
      </c>
      <c r="AE11" s="40">
        <v>0</v>
      </c>
      <c r="AF11" s="40">
        <v>0</v>
      </c>
      <c r="AG11" s="40">
        <f t="shared" ref="AG11" si="17">AE11+AF11</f>
        <v>0</v>
      </c>
      <c r="AH11" s="40">
        <v>16</v>
      </c>
      <c r="AI11" s="40">
        <v>10</v>
      </c>
      <c r="AJ11" s="40">
        <f t="shared" ref="AJ11" si="18">AH11+AI11</f>
        <v>26</v>
      </c>
      <c r="AK11" s="40">
        <v>1</v>
      </c>
      <c r="AL11" s="40">
        <v>3</v>
      </c>
      <c r="AM11" s="40">
        <f t="shared" ref="AM11" si="19">AK11+AL11</f>
        <v>4</v>
      </c>
      <c r="AN11" s="57">
        <v>0</v>
      </c>
      <c r="AO11" s="57">
        <v>0</v>
      </c>
      <c r="AP11" s="40">
        <f t="shared" ref="AP11" si="20">AN11+AO11</f>
        <v>0</v>
      </c>
      <c r="AQ11" s="40">
        <f t="shared" si="14"/>
        <v>17</v>
      </c>
      <c r="AR11" s="40">
        <f t="shared" si="10"/>
        <v>13</v>
      </c>
      <c r="AS11" s="40">
        <f t="shared" si="11"/>
        <v>30</v>
      </c>
      <c r="AT11" s="57">
        <v>11</v>
      </c>
      <c r="AU11" s="57">
        <v>37</v>
      </c>
      <c r="AV11" s="57">
        <v>40</v>
      </c>
      <c r="AW11" s="57">
        <v>17</v>
      </c>
      <c r="AX11" s="40">
        <f t="shared" ref="AX11" si="21">SUM(AT11:AW11)</f>
        <v>105</v>
      </c>
      <c r="AY11" s="63">
        <v>319.85000000000002</v>
      </c>
      <c r="AZ11" s="63">
        <f t="shared" si="13"/>
        <v>3.0461904761904766</v>
      </c>
    </row>
    <row r="12" spans="1:52" s="52" customFormat="1">
      <c r="A12" s="49"/>
      <c r="B12" s="50" t="s">
        <v>3</v>
      </c>
      <c r="C12" s="30">
        <f>SUM(C8:C11)</f>
        <v>0</v>
      </c>
      <c r="D12" s="30">
        <f t="shared" ref="D12:H12" si="22">SUM(D8:D11)</f>
        <v>0</v>
      </c>
      <c r="E12" s="30">
        <f t="shared" si="22"/>
        <v>0</v>
      </c>
      <c r="F12" s="30">
        <f>SUM(F8:F11)</f>
        <v>0</v>
      </c>
      <c r="G12" s="30">
        <f t="shared" si="22"/>
        <v>2</v>
      </c>
      <c r="H12" s="30">
        <f t="shared" si="22"/>
        <v>2</v>
      </c>
      <c r="I12" s="30">
        <f>SUM(I8:I11)</f>
        <v>41</v>
      </c>
      <c r="J12" s="30">
        <f t="shared" ref="J12:K12" si="23">SUM(J8:J11)</f>
        <v>207</v>
      </c>
      <c r="K12" s="30">
        <f t="shared" si="23"/>
        <v>248</v>
      </c>
      <c r="L12" s="30">
        <f>SUM(L8:L11)</f>
        <v>6</v>
      </c>
      <c r="M12" s="30">
        <f t="shared" ref="M12:N12" si="24">SUM(M8:M11)</f>
        <v>22</v>
      </c>
      <c r="N12" s="30">
        <f t="shared" si="24"/>
        <v>28</v>
      </c>
      <c r="O12" s="30">
        <f>SUM(O8:O11)</f>
        <v>0</v>
      </c>
      <c r="P12" s="30">
        <f t="shared" ref="P12:Q12" si="25">SUM(P8:P11)</f>
        <v>1</v>
      </c>
      <c r="Q12" s="30">
        <f t="shared" si="25"/>
        <v>1</v>
      </c>
      <c r="R12" s="30">
        <f>C12+F12+I12+L12+O12</f>
        <v>47</v>
      </c>
      <c r="S12" s="30">
        <f>D12+M12+P12+J12+G12</f>
        <v>232</v>
      </c>
      <c r="T12" s="30">
        <f t="shared" ref="T12:T38" si="26">R12+S12</f>
        <v>279</v>
      </c>
      <c r="U12" s="51"/>
      <c r="V12" s="30">
        <f t="shared" ref="V12:AA12" si="27">SUM(V8:V11)</f>
        <v>47</v>
      </c>
      <c r="W12" s="30">
        <f t="shared" si="27"/>
        <v>232</v>
      </c>
      <c r="X12" s="30">
        <f t="shared" si="27"/>
        <v>279</v>
      </c>
      <c r="Y12" s="30">
        <f t="shared" si="27"/>
        <v>0</v>
      </c>
      <c r="Z12" s="30">
        <f t="shared" si="27"/>
        <v>0</v>
      </c>
      <c r="AA12" s="30">
        <f t="shared" si="27"/>
        <v>0</v>
      </c>
      <c r="AB12" s="30">
        <f t="shared" ref="AB12:AJ12" si="28">SUM(AB8:AB11)</f>
        <v>0</v>
      </c>
      <c r="AC12" s="30">
        <f t="shared" si="28"/>
        <v>0</v>
      </c>
      <c r="AD12" s="30">
        <f t="shared" si="28"/>
        <v>0</v>
      </c>
      <c r="AE12" s="30">
        <f t="shared" ref="AE12:AG12" si="29">SUM(AE8:AE11)</f>
        <v>0</v>
      </c>
      <c r="AF12" s="30">
        <f t="shared" si="29"/>
        <v>0</v>
      </c>
      <c r="AG12" s="30">
        <f t="shared" si="29"/>
        <v>0</v>
      </c>
      <c r="AH12" s="30">
        <f t="shared" si="28"/>
        <v>40</v>
      </c>
      <c r="AI12" s="30">
        <f t="shared" si="28"/>
        <v>23</v>
      </c>
      <c r="AJ12" s="30">
        <f t="shared" si="28"/>
        <v>63</v>
      </c>
      <c r="AK12" s="30">
        <f t="shared" ref="AK12:AP12" si="30">SUM(AK8:AK11)</f>
        <v>1</v>
      </c>
      <c r="AL12" s="30">
        <f t="shared" si="30"/>
        <v>3</v>
      </c>
      <c r="AM12" s="30">
        <f t="shared" si="30"/>
        <v>4</v>
      </c>
      <c r="AN12" s="30">
        <f t="shared" si="30"/>
        <v>0</v>
      </c>
      <c r="AO12" s="30">
        <f t="shared" si="30"/>
        <v>0</v>
      </c>
      <c r="AP12" s="30">
        <f t="shared" si="30"/>
        <v>0</v>
      </c>
      <c r="AQ12" s="30">
        <f t="shared" ref="AQ12:AY12" si="31">SUM(AQ8:AQ11)</f>
        <v>41</v>
      </c>
      <c r="AR12" s="30">
        <f t="shared" si="31"/>
        <v>26</v>
      </c>
      <c r="AS12" s="30">
        <f t="shared" si="31"/>
        <v>67</v>
      </c>
      <c r="AT12" s="30">
        <f t="shared" si="31"/>
        <v>34</v>
      </c>
      <c r="AU12" s="30">
        <f t="shared" si="31"/>
        <v>82</v>
      </c>
      <c r="AV12" s="30">
        <f t="shared" si="31"/>
        <v>111</v>
      </c>
      <c r="AW12" s="30">
        <f t="shared" si="31"/>
        <v>52</v>
      </c>
      <c r="AX12" s="30">
        <f t="shared" si="12"/>
        <v>279</v>
      </c>
      <c r="AY12" s="64">
        <f t="shared" si="31"/>
        <v>857.32</v>
      </c>
      <c r="AZ12" s="64">
        <f t="shared" si="13"/>
        <v>3.0728315412186382</v>
      </c>
    </row>
    <row r="13" spans="1:52" s="52" customFormat="1">
      <c r="A13" s="49"/>
      <c r="B13" s="50" t="s">
        <v>2</v>
      </c>
      <c r="C13" s="30">
        <f t="shared" ref="C13:C14" si="32">SUM(C12)</f>
        <v>0</v>
      </c>
      <c r="D13" s="30">
        <f t="shared" ref="D13:H13" si="33">SUM(D12)</f>
        <v>0</v>
      </c>
      <c r="E13" s="30">
        <f t="shared" si="33"/>
        <v>0</v>
      </c>
      <c r="F13" s="30">
        <f t="shared" ref="F13:F14" si="34">SUM(F12)</f>
        <v>0</v>
      </c>
      <c r="G13" s="30">
        <f t="shared" si="33"/>
        <v>2</v>
      </c>
      <c r="H13" s="30">
        <f t="shared" si="33"/>
        <v>2</v>
      </c>
      <c r="I13" s="30">
        <f t="shared" ref="I13:I14" si="35">SUM(I12)</f>
        <v>41</v>
      </c>
      <c r="J13" s="30">
        <f t="shared" ref="J13:K13" si="36">SUM(J12)</f>
        <v>207</v>
      </c>
      <c r="K13" s="30">
        <f t="shared" si="36"/>
        <v>248</v>
      </c>
      <c r="L13" s="30">
        <f t="shared" ref="L13:L14" si="37">SUM(L12)</f>
        <v>6</v>
      </c>
      <c r="M13" s="30">
        <f t="shared" ref="M13:N13" si="38">SUM(M12)</f>
        <v>22</v>
      </c>
      <c r="N13" s="30">
        <f t="shared" si="38"/>
        <v>28</v>
      </c>
      <c r="O13" s="30">
        <f t="shared" ref="O13:O14" si="39">SUM(O12)</f>
        <v>0</v>
      </c>
      <c r="P13" s="30">
        <f t="shared" ref="P13:Q13" si="40">SUM(P12)</f>
        <v>1</v>
      </c>
      <c r="Q13" s="30">
        <f t="shared" si="40"/>
        <v>1</v>
      </c>
      <c r="R13" s="30">
        <f t="shared" ref="R13:R14" si="41">C13+F13+I13+L13+O13</f>
        <v>47</v>
      </c>
      <c r="S13" s="30">
        <f t="shared" ref="S13:S14" si="42">D13+M13+P13+J13+G13</f>
        <v>232</v>
      </c>
      <c r="T13" s="30">
        <f t="shared" ref="T13:T14" si="43">R13+S13</f>
        <v>279</v>
      </c>
      <c r="U13" s="51"/>
      <c r="V13" s="30">
        <f t="shared" ref="V13:AP13" si="44">SUM(V12)</f>
        <v>47</v>
      </c>
      <c r="W13" s="30">
        <f t="shared" si="44"/>
        <v>232</v>
      </c>
      <c r="X13" s="30">
        <f t="shared" si="44"/>
        <v>279</v>
      </c>
      <c r="Y13" s="30">
        <f t="shared" si="44"/>
        <v>0</v>
      </c>
      <c r="Z13" s="30">
        <f t="shared" si="44"/>
        <v>0</v>
      </c>
      <c r="AA13" s="30">
        <f t="shared" si="44"/>
        <v>0</v>
      </c>
      <c r="AB13" s="30">
        <f t="shared" ref="AB13:AJ13" si="45">SUM(AB12)</f>
        <v>0</v>
      </c>
      <c r="AC13" s="30">
        <f t="shared" si="45"/>
        <v>0</v>
      </c>
      <c r="AD13" s="30">
        <f t="shared" si="45"/>
        <v>0</v>
      </c>
      <c r="AE13" s="30">
        <f t="shared" ref="AE13:AG13" si="46">SUM(AE12)</f>
        <v>0</v>
      </c>
      <c r="AF13" s="30">
        <f t="shared" si="46"/>
        <v>0</v>
      </c>
      <c r="AG13" s="30">
        <f t="shared" si="46"/>
        <v>0</v>
      </c>
      <c r="AH13" s="30">
        <f t="shared" si="45"/>
        <v>40</v>
      </c>
      <c r="AI13" s="30">
        <f t="shared" si="45"/>
        <v>23</v>
      </c>
      <c r="AJ13" s="30">
        <f t="shared" si="45"/>
        <v>63</v>
      </c>
      <c r="AK13" s="30">
        <f t="shared" si="44"/>
        <v>1</v>
      </c>
      <c r="AL13" s="30">
        <f t="shared" si="44"/>
        <v>3</v>
      </c>
      <c r="AM13" s="30">
        <f t="shared" si="44"/>
        <v>4</v>
      </c>
      <c r="AN13" s="30">
        <f t="shared" si="44"/>
        <v>0</v>
      </c>
      <c r="AO13" s="30">
        <f t="shared" si="44"/>
        <v>0</v>
      </c>
      <c r="AP13" s="30">
        <f t="shared" si="44"/>
        <v>0</v>
      </c>
      <c r="AQ13" s="30">
        <f t="shared" ref="AQ13:AY13" si="47">SUM(AQ12)</f>
        <v>41</v>
      </c>
      <c r="AR13" s="30">
        <f t="shared" si="47"/>
        <v>26</v>
      </c>
      <c r="AS13" s="30">
        <f t="shared" si="47"/>
        <v>67</v>
      </c>
      <c r="AT13" s="30">
        <f t="shared" si="47"/>
        <v>34</v>
      </c>
      <c r="AU13" s="30">
        <f t="shared" si="47"/>
        <v>82</v>
      </c>
      <c r="AV13" s="30">
        <f t="shared" si="47"/>
        <v>111</v>
      </c>
      <c r="AW13" s="30">
        <f t="shared" si="47"/>
        <v>52</v>
      </c>
      <c r="AX13" s="30">
        <f t="shared" si="12"/>
        <v>279</v>
      </c>
      <c r="AY13" s="64">
        <f t="shared" si="47"/>
        <v>857.32</v>
      </c>
      <c r="AZ13" s="64">
        <f t="shared" si="13"/>
        <v>3.0728315412186382</v>
      </c>
    </row>
    <row r="14" spans="1:52" s="52" customFormat="1">
      <c r="A14" s="49"/>
      <c r="B14" s="50" t="s">
        <v>1</v>
      </c>
      <c r="C14" s="30">
        <f t="shared" si="32"/>
        <v>0</v>
      </c>
      <c r="D14" s="30">
        <f t="shared" ref="D14:H14" si="48">SUM(D13)</f>
        <v>0</v>
      </c>
      <c r="E14" s="30">
        <f t="shared" si="48"/>
        <v>0</v>
      </c>
      <c r="F14" s="30">
        <f t="shared" si="34"/>
        <v>0</v>
      </c>
      <c r="G14" s="30">
        <f t="shared" si="48"/>
        <v>2</v>
      </c>
      <c r="H14" s="30">
        <f t="shared" si="48"/>
        <v>2</v>
      </c>
      <c r="I14" s="30">
        <f t="shared" si="35"/>
        <v>41</v>
      </c>
      <c r="J14" s="30">
        <f t="shared" ref="J14:K14" si="49">SUM(J13)</f>
        <v>207</v>
      </c>
      <c r="K14" s="30">
        <f t="shared" si="49"/>
        <v>248</v>
      </c>
      <c r="L14" s="30">
        <f t="shared" si="37"/>
        <v>6</v>
      </c>
      <c r="M14" s="30">
        <f t="shared" ref="M14:N14" si="50">SUM(M13)</f>
        <v>22</v>
      </c>
      <c r="N14" s="30">
        <f t="shared" si="50"/>
        <v>28</v>
      </c>
      <c r="O14" s="30">
        <f t="shared" si="39"/>
        <v>0</v>
      </c>
      <c r="P14" s="30">
        <f t="shared" ref="P14:Q14" si="51">SUM(P13)</f>
        <v>1</v>
      </c>
      <c r="Q14" s="30">
        <f t="shared" si="51"/>
        <v>1</v>
      </c>
      <c r="R14" s="30">
        <f t="shared" si="41"/>
        <v>47</v>
      </c>
      <c r="S14" s="30">
        <f t="shared" si="42"/>
        <v>232</v>
      </c>
      <c r="T14" s="30">
        <f t="shared" si="43"/>
        <v>279</v>
      </c>
      <c r="U14" s="51"/>
      <c r="V14" s="30">
        <f t="shared" ref="V14:AP14" si="52">SUM(V13)</f>
        <v>47</v>
      </c>
      <c r="W14" s="30">
        <f t="shared" si="52"/>
        <v>232</v>
      </c>
      <c r="X14" s="30">
        <f t="shared" si="52"/>
        <v>279</v>
      </c>
      <c r="Y14" s="30">
        <f t="shared" si="52"/>
        <v>0</v>
      </c>
      <c r="Z14" s="30">
        <f t="shared" si="52"/>
        <v>0</v>
      </c>
      <c r="AA14" s="30">
        <f t="shared" si="52"/>
        <v>0</v>
      </c>
      <c r="AB14" s="30">
        <f t="shared" ref="AB14:AJ14" si="53">SUM(AB13)</f>
        <v>0</v>
      </c>
      <c r="AC14" s="30">
        <f t="shared" si="53"/>
        <v>0</v>
      </c>
      <c r="AD14" s="30">
        <f t="shared" si="53"/>
        <v>0</v>
      </c>
      <c r="AE14" s="30">
        <f t="shared" ref="AE14:AG14" si="54">SUM(AE13)</f>
        <v>0</v>
      </c>
      <c r="AF14" s="30">
        <f t="shared" si="54"/>
        <v>0</v>
      </c>
      <c r="AG14" s="30">
        <f t="shared" si="54"/>
        <v>0</v>
      </c>
      <c r="AH14" s="30">
        <f t="shared" si="53"/>
        <v>40</v>
      </c>
      <c r="AI14" s="30">
        <f t="shared" si="53"/>
        <v>23</v>
      </c>
      <c r="AJ14" s="30">
        <f t="shared" si="53"/>
        <v>63</v>
      </c>
      <c r="AK14" s="30">
        <f t="shared" si="52"/>
        <v>1</v>
      </c>
      <c r="AL14" s="30">
        <f t="shared" si="52"/>
        <v>3</v>
      </c>
      <c r="AM14" s="30">
        <f t="shared" si="52"/>
        <v>4</v>
      </c>
      <c r="AN14" s="30">
        <f t="shared" si="52"/>
        <v>0</v>
      </c>
      <c r="AO14" s="30">
        <f t="shared" si="52"/>
        <v>0</v>
      </c>
      <c r="AP14" s="30">
        <f t="shared" si="52"/>
        <v>0</v>
      </c>
      <c r="AQ14" s="30">
        <f t="shared" ref="AQ14:AY14" si="55">SUM(AQ13)</f>
        <v>41</v>
      </c>
      <c r="AR14" s="30">
        <f t="shared" si="55"/>
        <v>26</v>
      </c>
      <c r="AS14" s="30">
        <f t="shared" si="55"/>
        <v>67</v>
      </c>
      <c r="AT14" s="30">
        <f t="shared" si="55"/>
        <v>34</v>
      </c>
      <c r="AU14" s="30">
        <f t="shared" si="55"/>
        <v>82</v>
      </c>
      <c r="AV14" s="30">
        <f t="shared" si="55"/>
        <v>111</v>
      </c>
      <c r="AW14" s="30">
        <f t="shared" si="55"/>
        <v>52</v>
      </c>
      <c r="AX14" s="30">
        <f t="shared" si="12"/>
        <v>279</v>
      </c>
      <c r="AY14" s="64">
        <f t="shared" si="55"/>
        <v>857.32</v>
      </c>
      <c r="AZ14" s="64">
        <f t="shared" si="13"/>
        <v>3.0728315412186382</v>
      </c>
    </row>
    <row r="15" spans="1:52">
      <c r="A15" s="7" t="s">
        <v>143</v>
      </c>
      <c r="B15" s="13"/>
      <c r="C15" s="27"/>
      <c r="D15" s="28"/>
      <c r="E15" s="34"/>
      <c r="F15" s="34"/>
      <c r="G15" s="34"/>
      <c r="H15" s="34"/>
      <c r="I15" s="34"/>
      <c r="J15" s="34"/>
      <c r="K15" s="34"/>
      <c r="L15" s="27"/>
      <c r="M15" s="28"/>
      <c r="N15" s="34"/>
      <c r="O15" s="27"/>
      <c r="P15" s="28"/>
      <c r="Q15" s="34"/>
      <c r="R15" s="36"/>
      <c r="S15" s="34"/>
      <c r="T15" s="34"/>
      <c r="V15" s="36"/>
      <c r="W15" s="34"/>
      <c r="X15" s="34"/>
      <c r="Y15" s="34"/>
      <c r="Z15" s="34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57"/>
      <c r="AO15" s="57"/>
      <c r="AP15" s="40"/>
      <c r="AQ15" s="57"/>
      <c r="AR15" s="57"/>
      <c r="AS15" s="40"/>
      <c r="AT15" s="57"/>
      <c r="AU15" s="57"/>
      <c r="AV15" s="57"/>
      <c r="AW15" s="57"/>
      <c r="AX15" s="40"/>
      <c r="AY15" s="63"/>
      <c r="AZ15" s="63"/>
    </row>
    <row r="16" spans="1:52">
      <c r="A16" s="7"/>
      <c r="B16" s="15" t="s">
        <v>8</v>
      </c>
      <c r="C16" s="37"/>
      <c r="D16" s="38"/>
      <c r="E16" s="34"/>
      <c r="F16" s="34"/>
      <c r="G16" s="34"/>
      <c r="H16" s="34"/>
      <c r="I16" s="34"/>
      <c r="J16" s="34"/>
      <c r="K16" s="34"/>
      <c r="L16" s="37"/>
      <c r="M16" s="38"/>
      <c r="N16" s="34"/>
      <c r="O16" s="37"/>
      <c r="P16" s="38"/>
      <c r="Q16" s="34"/>
      <c r="R16" s="36"/>
      <c r="S16" s="34"/>
      <c r="T16" s="34"/>
      <c r="V16" s="36"/>
      <c r="W16" s="34"/>
      <c r="X16" s="34"/>
      <c r="Y16" s="34"/>
      <c r="Z16" s="34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57"/>
      <c r="AO16" s="57"/>
      <c r="AP16" s="40"/>
      <c r="AQ16" s="57"/>
      <c r="AR16" s="57"/>
      <c r="AS16" s="40"/>
      <c r="AT16" s="57"/>
      <c r="AU16" s="57"/>
      <c r="AV16" s="57"/>
      <c r="AW16" s="57"/>
      <c r="AX16" s="40"/>
      <c r="AY16" s="63"/>
      <c r="AZ16" s="63"/>
    </row>
    <row r="17" spans="1:52">
      <c r="A17" s="12"/>
      <c r="B17" s="13" t="s">
        <v>142</v>
      </c>
      <c r="C17" s="27"/>
      <c r="D17" s="28"/>
      <c r="E17" s="34"/>
      <c r="F17" s="34"/>
      <c r="G17" s="34"/>
      <c r="H17" s="34"/>
      <c r="I17" s="34"/>
      <c r="J17" s="34"/>
      <c r="K17" s="34"/>
      <c r="L17" s="27"/>
      <c r="M17" s="28"/>
      <c r="N17" s="34"/>
      <c r="O17" s="27"/>
      <c r="P17" s="28"/>
      <c r="Q17" s="34"/>
      <c r="R17" s="36"/>
      <c r="S17" s="34"/>
      <c r="T17" s="34"/>
      <c r="V17" s="36"/>
      <c r="W17" s="34"/>
      <c r="X17" s="34"/>
      <c r="Y17" s="34"/>
      <c r="Z17" s="34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57"/>
      <c r="AO17" s="57"/>
      <c r="AP17" s="40"/>
      <c r="AQ17" s="57"/>
      <c r="AR17" s="57"/>
      <c r="AS17" s="40"/>
      <c r="AT17" s="57"/>
      <c r="AU17" s="57"/>
      <c r="AV17" s="57"/>
      <c r="AW17" s="57"/>
      <c r="AX17" s="40"/>
      <c r="AY17" s="63"/>
      <c r="AZ17" s="63"/>
    </row>
    <row r="18" spans="1:52">
      <c r="A18" s="9"/>
      <c r="B18" s="8" t="s">
        <v>106</v>
      </c>
      <c r="C18" s="40">
        <v>0</v>
      </c>
      <c r="D18" s="40">
        <v>0</v>
      </c>
      <c r="E18" s="40">
        <f t="shared" ref="E18:E23" si="56">C18+D18</f>
        <v>0</v>
      </c>
      <c r="F18" s="40">
        <v>0</v>
      </c>
      <c r="G18" s="40">
        <v>0</v>
      </c>
      <c r="H18" s="40">
        <f t="shared" ref="H18" si="57">F18+G18</f>
        <v>0</v>
      </c>
      <c r="I18" s="40">
        <v>8</v>
      </c>
      <c r="J18" s="40">
        <v>9</v>
      </c>
      <c r="K18" s="40">
        <f t="shared" ref="K18:K23" si="58">I18+J18</f>
        <v>17</v>
      </c>
      <c r="L18" s="40">
        <v>10</v>
      </c>
      <c r="M18" s="40">
        <v>7</v>
      </c>
      <c r="N18" s="40">
        <f t="shared" ref="N18:N23" si="59">L18+M18</f>
        <v>17</v>
      </c>
      <c r="O18" s="40">
        <v>0</v>
      </c>
      <c r="P18" s="40">
        <v>0</v>
      </c>
      <c r="Q18" s="40">
        <f t="shared" ref="Q18:Q23" si="60">O18+P18</f>
        <v>0</v>
      </c>
      <c r="R18" s="40">
        <f>C18+L18+O18+F18+I18</f>
        <v>18</v>
      </c>
      <c r="S18" s="40">
        <f>D18+M18+P18+G18+J18</f>
        <v>16</v>
      </c>
      <c r="T18" s="40">
        <f t="shared" si="26"/>
        <v>34</v>
      </c>
      <c r="U18" s="24">
        <v>2</v>
      </c>
      <c r="V18" s="40" t="str">
        <f>IF(U18=1,R18,"0")</f>
        <v>0</v>
      </c>
      <c r="W18" s="40" t="str">
        <f>IF(U18=1,S18,"0")</f>
        <v>0</v>
      </c>
      <c r="X18" s="40" t="str">
        <f>IF(W18=1,T18,"0")</f>
        <v>0</v>
      </c>
      <c r="Y18" s="40">
        <f>IF(U18=2,R18,"0")</f>
        <v>18</v>
      </c>
      <c r="Z18" s="40">
        <f>IF(U18=2,S18,"0")</f>
        <v>16</v>
      </c>
      <c r="AA18" s="40">
        <f>IF(U18=2,T18,"0")</f>
        <v>34</v>
      </c>
      <c r="AB18" s="40">
        <v>0</v>
      </c>
      <c r="AC18" s="40">
        <v>0</v>
      </c>
      <c r="AD18" s="40">
        <f t="shared" ref="AD18:AD23" si="61">AB18+AC18</f>
        <v>0</v>
      </c>
      <c r="AE18" s="40">
        <v>0</v>
      </c>
      <c r="AF18" s="40">
        <v>0</v>
      </c>
      <c r="AG18" s="40">
        <f t="shared" ref="AG18:AG23" si="62">AE18+AF18</f>
        <v>0</v>
      </c>
      <c r="AH18" s="40">
        <v>0</v>
      </c>
      <c r="AI18" s="40">
        <v>0</v>
      </c>
      <c r="AJ18" s="40">
        <f t="shared" ref="AJ18:AJ23" si="63">AH18+AI18</f>
        <v>0</v>
      </c>
      <c r="AK18" s="40">
        <v>0</v>
      </c>
      <c r="AL18" s="40">
        <v>1</v>
      </c>
      <c r="AM18" s="40">
        <f t="shared" ref="AM18:AM23" si="64">AK18+AL18</f>
        <v>1</v>
      </c>
      <c r="AN18" s="57">
        <v>0</v>
      </c>
      <c r="AO18" s="57">
        <v>0</v>
      </c>
      <c r="AP18" s="40">
        <f t="shared" ref="AP18:AP23" si="65">AN18+AO18</f>
        <v>0</v>
      </c>
      <c r="AQ18" s="40">
        <f>AB18+AE18+AH18+AK18+AN18</f>
        <v>0</v>
      </c>
      <c r="AR18" s="40">
        <f>AC18+AF18+AI18+AL18+AO18</f>
        <v>1</v>
      </c>
      <c r="AS18" s="40">
        <f t="shared" ref="AS18" si="66">AQ18+AR18</f>
        <v>1</v>
      </c>
      <c r="AT18" s="57">
        <v>12</v>
      </c>
      <c r="AU18" s="57">
        <v>16</v>
      </c>
      <c r="AV18" s="57">
        <v>5</v>
      </c>
      <c r="AW18" s="57">
        <v>1</v>
      </c>
      <c r="AX18" s="40">
        <f t="shared" si="12"/>
        <v>34</v>
      </c>
      <c r="AY18" s="63">
        <v>91.61</v>
      </c>
      <c r="AZ18" s="63">
        <f t="shared" si="13"/>
        <v>2.6944117647058823</v>
      </c>
    </row>
    <row r="19" spans="1:52">
      <c r="A19" s="9"/>
      <c r="B19" s="8" t="s">
        <v>103</v>
      </c>
      <c r="C19" s="40">
        <v>0</v>
      </c>
      <c r="D19" s="40">
        <v>0</v>
      </c>
      <c r="E19" s="40">
        <f t="shared" si="56"/>
        <v>0</v>
      </c>
      <c r="F19" s="40">
        <v>0</v>
      </c>
      <c r="G19" s="40">
        <v>0</v>
      </c>
      <c r="H19" s="40">
        <f t="shared" ref="H19:H23" si="67">F19+G19</f>
        <v>0</v>
      </c>
      <c r="I19" s="40">
        <v>11</v>
      </c>
      <c r="J19" s="40">
        <v>2</v>
      </c>
      <c r="K19" s="40">
        <f t="shared" si="58"/>
        <v>13</v>
      </c>
      <c r="L19" s="40">
        <v>22</v>
      </c>
      <c r="M19" s="40">
        <v>1</v>
      </c>
      <c r="N19" s="40">
        <f t="shared" si="59"/>
        <v>23</v>
      </c>
      <c r="O19" s="40">
        <v>0</v>
      </c>
      <c r="P19" s="40">
        <v>0</v>
      </c>
      <c r="Q19" s="40">
        <f t="shared" si="60"/>
        <v>0</v>
      </c>
      <c r="R19" s="40">
        <f t="shared" ref="R19:R23" si="68">C19+L19+O19+F19+I19</f>
        <v>33</v>
      </c>
      <c r="S19" s="40">
        <f t="shared" ref="S19:S23" si="69">D19+M19+P19+G19+J19</f>
        <v>3</v>
      </c>
      <c r="T19" s="40">
        <f t="shared" ref="T19:T23" si="70">R19+S19</f>
        <v>36</v>
      </c>
      <c r="U19" s="24">
        <v>2</v>
      </c>
      <c r="V19" s="40" t="str">
        <f t="shared" ref="V19:V23" si="71">IF(U19=1,R19,"0")</f>
        <v>0</v>
      </c>
      <c r="W19" s="40" t="str">
        <f t="shared" ref="W19:W23" si="72">IF(U19=1,S19,"0")</f>
        <v>0</v>
      </c>
      <c r="X19" s="40" t="str">
        <f t="shared" ref="X19:X23" si="73">IF(W19=1,T19,"0")</f>
        <v>0</v>
      </c>
      <c r="Y19" s="40">
        <f t="shared" ref="Y19:Y23" si="74">IF(U19=2,R19,"0")</f>
        <v>33</v>
      </c>
      <c r="Z19" s="40">
        <f t="shared" ref="Z19:Z23" si="75">IF(U19=2,S19,"0")</f>
        <v>3</v>
      </c>
      <c r="AA19" s="40">
        <f t="shared" ref="AA19:AA23" si="76">IF(U19=2,T19,"0")</f>
        <v>36</v>
      </c>
      <c r="AB19" s="40">
        <v>0</v>
      </c>
      <c r="AC19" s="40">
        <v>0</v>
      </c>
      <c r="AD19" s="40">
        <f t="shared" si="61"/>
        <v>0</v>
      </c>
      <c r="AE19" s="40">
        <v>0</v>
      </c>
      <c r="AF19" s="40">
        <v>0</v>
      </c>
      <c r="AG19" s="40">
        <f t="shared" si="62"/>
        <v>0</v>
      </c>
      <c r="AH19" s="40">
        <v>0</v>
      </c>
      <c r="AI19" s="40">
        <v>0</v>
      </c>
      <c r="AJ19" s="40">
        <f t="shared" si="63"/>
        <v>0</v>
      </c>
      <c r="AK19" s="40">
        <v>0</v>
      </c>
      <c r="AL19" s="40">
        <v>1</v>
      </c>
      <c r="AM19" s="40">
        <f t="shared" si="64"/>
        <v>1</v>
      </c>
      <c r="AN19" s="57">
        <v>0</v>
      </c>
      <c r="AO19" s="57">
        <v>0</v>
      </c>
      <c r="AP19" s="40">
        <f t="shared" si="65"/>
        <v>0</v>
      </c>
      <c r="AQ19" s="40">
        <f t="shared" ref="AQ19:AQ23" si="77">AB19+AE19+AH19+AK19+AN19</f>
        <v>0</v>
      </c>
      <c r="AR19" s="40">
        <f t="shared" ref="AR19:AR23" si="78">AC19+AF19+AI19+AL19+AO19</f>
        <v>1</v>
      </c>
      <c r="AS19" s="40">
        <f t="shared" ref="AS19:AS23" si="79">AQ19+AR19</f>
        <v>1</v>
      </c>
      <c r="AT19" s="57">
        <v>11</v>
      </c>
      <c r="AU19" s="57">
        <v>22</v>
      </c>
      <c r="AV19" s="57">
        <v>3</v>
      </c>
      <c r="AW19" s="57">
        <v>0</v>
      </c>
      <c r="AX19" s="40">
        <f t="shared" si="12"/>
        <v>36</v>
      </c>
      <c r="AY19" s="63">
        <v>94.85</v>
      </c>
      <c r="AZ19" s="63">
        <f t="shared" si="13"/>
        <v>2.634722222222222</v>
      </c>
    </row>
    <row r="20" spans="1:52">
      <c r="A20" s="9"/>
      <c r="B20" s="8" t="s">
        <v>99</v>
      </c>
      <c r="C20" s="40">
        <v>0</v>
      </c>
      <c r="D20" s="40">
        <v>0</v>
      </c>
      <c r="E20" s="40">
        <f t="shared" si="56"/>
        <v>0</v>
      </c>
      <c r="F20" s="40">
        <v>0</v>
      </c>
      <c r="G20" s="40">
        <v>0</v>
      </c>
      <c r="H20" s="40">
        <f t="shared" si="67"/>
        <v>0</v>
      </c>
      <c r="I20" s="40">
        <v>8</v>
      </c>
      <c r="J20" s="40">
        <v>3</v>
      </c>
      <c r="K20" s="40">
        <f t="shared" si="58"/>
        <v>11</v>
      </c>
      <c r="L20" s="40">
        <v>8</v>
      </c>
      <c r="M20" s="40">
        <v>4</v>
      </c>
      <c r="N20" s="40">
        <f t="shared" si="59"/>
        <v>12</v>
      </c>
      <c r="O20" s="40">
        <v>0</v>
      </c>
      <c r="P20" s="40">
        <v>0</v>
      </c>
      <c r="Q20" s="40">
        <f t="shared" si="60"/>
        <v>0</v>
      </c>
      <c r="R20" s="40">
        <f t="shared" si="68"/>
        <v>16</v>
      </c>
      <c r="S20" s="40">
        <f t="shared" si="69"/>
        <v>7</v>
      </c>
      <c r="T20" s="40">
        <f t="shared" si="70"/>
        <v>23</v>
      </c>
      <c r="U20" s="24">
        <v>2</v>
      </c>
      <c r="V20" s="40" t="str">
        <f t="shared" si="71"/>
        <v>0</v>
      </c>
      <c r="W20" s="40" t="str">
        <f t="shared" si="72"/>
        <v>0</v>
      </c>
      <c r="X20" s="40" t="str">
        <f t="shared" si="73"/>
        <v>0</v>
      </c>
      <c r="Y20" s="40">
        <f t="shared" si="74"/>
        <v>16</v>
      </c>
      <c r="Z20" s="40">
        <f t="shared" si="75"/>
        <v>7</v>
      </c>
      <c r="AA20" s="40">
        <f t="shared" si="76"/>
        <v>23</v>
      </c>
      <c r="AB20" s="40">
        <v>0</v>
      </c>
      <c r="AC20" s="40">
        <v>0</v>
      </c>
      <c r="AD20" s="40">
        <f t="shared" si="61"/>
        <v>0</v>
      </c>
      <c r="AE20" s="40">
        <v>0</v>
      </c>
      <c r="AF20" s="40">
        <v>0</v>
      </c>
      <c r="AG20" s="40">
        <f t="shared" si="62"/>
        <v>0</v>
      </c>
      <c r="AH20" s="40">
        <v>0</v>
      </c>
      <c r="AI20" s="40">
        <v>0</v>
      </c>
      <c r="AJ20" s="40">
        <f t="shared" si="63"/>
        <v>0</v>
      </c>
      <c r="AK20" s="40">
        <v>0</v>
      </c>
      <c r="AL20" s="40">
        <v>0</v>
      </c>
      <c r="AM20" s="40">
        <f t="shared" si="64"/>
        <v>0</v>
      </c>
      <c r="AN20" s="57">
        <v>0</v>
      </c>
      <c r="AO20" s="57">
        <v>0</v>
      </c>
      <c r="AP20" s="40">
        <f t="shared" si="65"/>
        <v>0</v>
      </c>
      <c r="AQ20" s="40">
        <f t="shared" si="77"/>
        <v>0</v>
      </c>
      <c r="AR20" s="40">
        <f t="shared" si="78"/>
        <v>0</v>
      </c>
      <c r="AS20" s="40">
        <f t="shared" si="79"/>
        <v>0</v>
      </c>
      <c r="AT20" s="57">
        <v>9</v>
      </c>
      <c r="AU20" s="57">
        <v>13</v>
      </c>
      <c r="AV20" s="57">
        <v>1</v>
      </c>
      <c r="AW20" s="57">
        <v>0</v>
      </c>
      <c r="AX20" s="40">
        <f t="shared" si="12"/>
        <v>23</v>
      </c>
      <c r="AY20" s="63">
        <v>59.47</v>
      </c>
      <c r="AZ20" s="63">
        <f t="shared" si="13"/>
        <v>2.5856521739130436</v>
      </c>
    </row>
    <row r="21" spans="1:52">
      <c r="A21" s="9"/>
      <c r="B21" s="8" t="s">
        <v>98</v>
      </c>
      <c r="C21" s="40">
        <v>0</v>
      </c>
      <c r="D21" s="40">
        <v>0</v>
      </c>
      <c r="E21" s="40">
        <f t="shared" si="56"/>
        <v>0</v>
      </c>
      <c r="F21" s="40">
        <v>0</v>
      </c>
      <c r="G21" s="40">
        <v>0</v>
      </c>
      <c r="H21" s="40">
        <f t="shared" si="67"/>
        <v>0</v>
      </c>
      <c r="I21" s="40">
        <v>7</v>
      </c>
      <c r="J21" s="40">
        <v>0</v>
      </c>
      <c r="K21" s="40">
        <f t="shared" si="58"/>
        <v>7</v>
      </c>
      <c r="L21" s="40">
        <v>3</v>
      </c>
      <c r="M21" s="40">
        <v>4</v>
      </c>
      <c r="N21" s="40">
        <f t="shared" si="59"/>
        <v>7</v>
      </c>
      <c r="O21" s="40">
        <v>0</v>
      </c>
      <c r="P21" s="40">
        <v>0</v>
      </c>
      <c r="Q21" s="40">
        <f t="shared" si="60"/>
        <v>0</v>
      </c>
      <c r="R21" s="40">
        <f t="shared" si="68"/>
        <v>10</v>
      </c>
      <c r="S21" s="40">
        <f t="shared" si="69"/>
        <v>4</v>
      </c>
      <c r="T21" s="40">
        <f t="shared" si="70"/>
        <v>14</v>
      </c>
      <c r="U21" s="24">
        <v>2</v>
      </c>
      <c r="V21" s="40" t="str">
        <f t="shared" si="71"/>
        <v>0</v>
      </c>
      <c r="W21" s="40" t="str">
        <f t="shared" si="72"/>
        <v>0</v>
      </c>
      <c r="X21" s="40" t="str">
        <f t="shared" si="73"/>
        <v>0</v>
      </c>
      <c r="Y21" s="40">
        <f t="shared" si="74"/>
        <v>10</v>
      </c>
      <c r="Z21" s="40">
        <f t="shared" si="75"/>
        <v>4</v>
      </c>
      <c r="AA21" s="40">
        <f t="shared" si="76"/>
        <v>14</v>
      </c>
      <c r="AB21" s="40">
        <v>0</v>
      </c>
      <c r="AC21" s="40">
        <v>0</v>
      </c>
      <c r="AD21" s="40">
        <f t="shared" si="61"/>
        <v>0</v>
      </c>
      <c r="AE21" s="40">
        <v>0</v>
      </c>
      <c r="AF21" s="40">
        <v>0</v>
      </c>
      <c r="AG21" s="40">
        <f t="shared" si="62"/>
        <v>0</v>
      </c>
      <c r="AH21" s="40">
        <v>0</v>
      </c>
      <c r="AI21" s="40">
        <v>0</v>
      </c>
      <c r="AJ21" s="40">
        <f t="shared" si="63"/>
        <v>0</v>
      </c>
      <c r="AK21" s="40">
        <v>0</v>
      </c>
      <c r="AL21" s="40">
        <v>0</v>
      </c>
      <c r="AM21" s="40">
        <f t="shared" si="64"/>
        <v>0</v>
      </c>
      <c r="AN21" s="57">
        <v>0</v>
      </c>
      <c r="AO21" s="57">
        <v>0</v>
      </c>
      <c r="AP21" s="40">
        <f t="shared" si="65"/>
        <v>0</v>
      </c>
      <c r="AQ21" s="40">
        <f t="shared" si="77"/>
        <v>0</v>
      </c>
      <c r="AR21" s="40">
        <f t="shared" si="78"/>
        <v>0</v>
      </c>
      <c r="AS21" s="40">
        <f t="shared" si="79"/>
        <v>0</v>
      </c>
      <c r="AT21" s="57">
        <v>2</v>
      </c>
      <c r="AU21" s="57">
        <v>7</v>
      </c>
      <c r="AV21" s="57">
        <v>5</v>
      </c>
      <c r="AW21" s="57">
        <v>0</v>
      </c>
      <c r="AX21" s="40">
        <f t="shared" si="12"/>
        <v>14</v>
      </c>
      <c r="AY21" s="63">
        <v>39.51</v>
      </c>
      <c r="AZ21" s="63">
        <f t="shared" si="13"/>
        <v>2.8221428571428571</v>
      </c>
    </row>
    <row r="22" spans="1:52">
      <c r="A22" s="9"/>
      <c r="B22" s="8" t="s">
        <v>168</v>
      </c>
      <c r="C22" s="40">
        <v>0</v>
      </c>
      <c r="D22" s="40">
        <v>0</v>
      </c>
      <c r="E22" s="40">
        <f t="shared" si="56"/>
        <v>0</v>
      </c>
      <c r="F22" s="40">
        <v>0</v>
      </c>
      <c r="G22" s="40">
        <v>0</v>
      </c>
      <c r="H22" s="40">
        <f t="shared" si="67"/>
        <v>0</v>
      </c>
      <c r="I22" s="40">
        <v>10</v>
      </c>
      <c r="J22" s="40">
        <v>3</v>
      </c>
      <c r="K22" s="40">
        <f t="shared" si="58"/>
        <v>13</v>
      </c>
      <c r="L22" s="40">
        <v>4</v>
      </c>
      <c r="M22" s="40">
        <v>2</v>
      </c>
      <c r="N22" s="40">
        <f t="shared" si="59"/>
        <v>6</v>
      </c>
      <c r="O22" s="40">
        <v>2</v>
      </c>
      <c r="P22" s="40">
        <v>0</v>
      </c>
      <c r="Q22" s="40">
        <f t="shared" si="60"/>
        <v>2</v>
      </c>
      <c r="R22" s="40">
        <f t="shared" si="68"/>
        <v>16</v>
      </c>
      <c r="S22" s="40">
        <f t="shared" si="69"/>
        <v>5</v>
      </c>
      <c r="T22" s="40">
        <f t="shared" si="70"/>
        <v>21</v>
      </c>
      <c r="U22" s="24">
        <v>2</v>
      </c>
      <c r="V22" s="40" t="str">
        <f t="shared" si="71"/>
        <v>0</v>
      </c>
      <c r="W22" s="40" t="str">
        <f t="shared" si="72"/>
        <v>0</v>
      </c>
      <c r="X22" s="40" t="str">
        <f t="shared" si="73"/>
        <v>0</v>
      </c>
      <c r="Y22" s="40">
        <f t="shared" si="74"/>
        <v>16</v>
      </c>
      <c r="Z22" s="40">
        <f t="shared" si="75"/>
        <v>5</v>
      </c>
      <c r="AA22" s="40">
        <f t="shared" si="76"/>
        <v>21</v>
      </c>
      <c r="AB22" s="40">
        <v>0</v>
      </c>
      <c r="AC22" s="40">
        <v>0</v>
      </c>
      <c r="AD22" s="40">
        <f t="shared" si="61"/>
        <v>0</v>
      </c>
      <c r="AE22" s="40">
        <v>0</v>
      </c>
      <c r="AF22" s="40">
        <v>0</v>
      </c>
      <c r="AG22" s="40">
        <f t="shared" si="62"/>
        <v>0</v>
      </c>
      <c r="AH22" s="40">
        <v>0</v>
      </c>
      <c r="AI22" s="40">
        <v>0</v>
      </c>
      <c r="AJ22" s="40">
        <f t="shared" si="63"/>
        <v>0</v>
      </c>
      <c r="AK22" s="40">
        <v>0</v>
      </c>
      <c r="AL22" s="40">
        <v>0</v>
      </c>
      <c r="AM22" s="40">
        <f t="shared" si="64"/>
        <v>0</v>
      </c>
      <c r="AN22" s="57">
        <v>0</v>
      </c>
      <c r="AO22" s="57">
        <v>0</v>
      </c>
      <c r="AP22" s="40">
        <f t="shared" si="65"/>
        <v>0</v>
      </c>
      <c r="AQ22" s="40">
        <f t="shared" si="77"/>
        <v>0</v>
      </c>
      <c r="AR22" s="40">
        <f t="shared" si="78"/>
        <v>0</v>
      </c>
      <c r="AS22" s="40">
        <f t="shared" si="79"/>
        <v>0</v>
      </c>
      <c r="AT22" s="57">
        <v>12</v>
      </c>
      <c r="AU22" s="57">
        <v>6</v>
      </c>
      <c r="AV22" s="57">
        <v>3</v>
      </c>
      <c r="AW22" s="57">
        <v>0</v>
      </c>
      <c r="AX22" s="40">
        <f t="shared" si="12"/>
        <v>21</v>
      </c>
      <c r="AY22" s="63">
        <v>53.74</v>
      </c>
      <c r="AZ22" s="63">
        <f t="shared" si="13"/>
        <v>2.559047619047619</v>
      </c>
    </row>
    <row r="23" spans="1:52">
      <c r="A23" s="9"/>
      <c r="B23" s="8" t="s">
        <v>96</v>
      </c>
      <c r="C23" s="40">
        <v>0</v>
      </c>
      <c r="D23" s="40">
        <v>0</v>
      </c>
      <c r="E23" s="40">
        <f t="shared" si="56"/>
        <v>0</v>
      </c>
      <c r="F23" s="40">
        <v>0</v>
      </c>
      <c r="G23" s="40">
        <v>0</v>
      </c>
      <c r="H23" s="40">
        <f t="shared" si="67"/>
        <v>0</v>
      </c>
      <c r="I23" s="40">
        <v>6</v>
      </c>
      <c r="J23" s="40">
        <v>6</v>
      </c>
      <c r="K23" s="40">
        <f t="shared" si="58"/>
        <v>12</v>
      </c>
      <c r="L23" s="40">
        <v>19</v>
      </c>
      <c r="M23" s="40">
        <v>6</v>
      </c>
      <c r="N23" s="40">
        <f t="shared" si="59"/>
        <v>25</v>
      </c>
      <c r="O23" s="40">
        <v>0</v>
      </c>
      <c r="P23" s="40">
        <v>0</v>
      </c>
      <c r="Q23" s="40">
        <f t="shared" si="60"/>
        <v>0</v>
      </c>
      <c r="R23" s="40">
        <f t="shared" si="68"/>
        <v>25</v>
      </c>
      <c r="S23" s="40">
        <f t="shared" si="69"/>
        <v>12</v>
      </c>
      <c r="T23" s="40">
        <f t="shared" si="70"/>
        <v>37</v>
      </c>
      <c r="U23" s="24">
        <v>2</v>
      </c>
      <c r="V23" s="40" t="str">
        <f t="shared" si="71"/>
        <v>0</v>
      </c>
      <c r="W23" s="40" t="str">
        <f t="shared" si="72"/>
        <v>0</v>
      </c>
      <c r="X23" s="40" t="str">
        <f t="shared" si="73"/>
        <v>0</v>
      </c>
      <c r="Y23" s="40">
        <f t="shared" si="74"/>
        <v>25</v>
      </c>
      <c r="Z23" s="40">
        <f t="shared" si="75"/>
        <v>12</v>
      </c>
      <c r="AA23" s="40">
        <f t="shared" si="76"/>
        <v>37</v>
      </c>
      <c r="AB23" s="40">
        <v>0</v>
      </c>
      <c r="AC23" s="40">
        <v>0</v>
      </c>
      <c r="AD23" s="40">
        <f t="shared" si="61"/>
        <v>0</v>
      </c>
      <c r="AE23" s="40">
        <v>0</v>
      </c>
      <c r="AF23" s="40">
        <v>0</v>
      </c>
      <c r="AG23" s="40">
        <f t="shared" si="62"/>
        <v>0</v>
      </c>
      <c r="AH23" s="40">
        <v>0</v>
      </c>
      <c r="AI23" s="40">
        <v>0</v>
      </c>
      <c r="AJ23" s="40">
        <f t="shared" si="63"/>
        <v>0</v>
      </c>
      <c r="AK23" s="40">
        <v>0</v>
      </c>
      <c r="AL23" s="40">
        <v>1</v>
      </c>
      <c r="AM23" s="40">
        <f t="shared" si="64"/>
        <v>1</v>
      </c>
      <c r="AN23" s="57">
        <v>0</v>
      </c>
      <c r="AO23" s="57">
        <v>0</v>
      </c>
      <c r="AP23" s="40">
        <f t="shared" si="65"/>
        <v>0</v>
      </c>
      <c r="AQ23" s="40">
        <f t="shared" si="77"/>
        <v>0</v>
      </c>
      <c r="AR23" s="40">
        <f t="shared" si="78"/>
        <v>1</v>
      </c>
      <c r="AS23" s="40">
        <f t="shared" si="79"/>
        <v>1</v>
      </c>
      <c r="AT23" s="57">
        <v>8</v>
      </c>
      <c r="AU23" s="57">
        <v>21</v>
      </c>
      <c r="AV23" s="57">
        <v>8</v>
      </c>
      <c r="AW23" s="57">
        <v>0</v>
      </c>
      <c r="AX23" s="40">
        <f t="shared" si="12"/>
        <v>37</v>
      </c>
      <c r="AY23" s="63">
        <v>101.75</v>
      </c>
      <c r="AZ23" s="63">
        <f t="shared" si="13"/>
        <v>2.75</v>
      </c>
    </row>
    <row r="24" spans="1:52" s="52" customFormat="1">
      <c r="A24" s="53"/>
      <c r="B24" s="54" t="s">
        <v>3</v>
      </c>
      <c r="C24" s="30">
        <f t="shared" ref="C24:H24" si="80">SUM(C18:C23)</f>
        <v>0</v>
      </c>
      <c r="D24" s="30">
        <f t="shared" si="80"/>
        <v>0</v>
      </c>
      <c r="E24" s="30">
        <f t="shared" si="80"/>
        <v>0</v>
      </c>
      <c r="F24" s="30">
        <f t="shared" si="80"/>
        <v>0</v>
      </c>
      <c r="G24" s="30">
        <f t="shared" si="80"/>
        <v>0</v>
      </c>
      <c r="H24" s="30">
        <f t="shared" si="80"/>
        <v>0</v>
      </c>
      <c r="I24" s="30">
        <f t="shared" ref="I24:K24" si="81">SUM(I18:I23)</f>
        <v>50</v>
      </c>
      <c r="J24" s="30">
        <f t="shared" si="81"/>
        <v>23</v>
      </c>
      <c r="K24" s="30">
        <f t="shared" si="81"/>
        <v>73</v>
      </c>
      <c r="L24" s="30">
        <f t="shared" ref="L24:N24" si="82">SUM(L18:L23)</f>
        <v>66</v>
      </c>
      <c r="M24" s="30">
        <f t="shared" si="82"/>
        <v>24</v>
      </c>
      <c r="N24" s="30">
        <f t="shared" si="82"/>
        <v>90</v>
      </c>
      <c r="O24" s="30">
        <f t="shared" ref="O24:Q24" si="83">SUM(O18:O23)</f>
        <v>2</v>
      </c>
      <c r="P24" s="30">
        <f t="shared" si="83"/>
        <v>0</v>
      </c>
      <c r="Q24" s="30">
        <f t="shared" si="83"/>
        <v>2</v>
      </c>
      <c r="R24" s="30">
        <f>C24+L24+O24+F24+I24</f>
        <v>118</v>
      </c>
      <c r="S24" s="30">
        <f>D24+M24+P24+G24+J24</f>
        <v>47</v>
      </c>
      <c r="T24" s="30">
        <f t="shared" si="26"/>
        <v>165</v>
      </c>
      <c r="U24" s="51"/>
      <c r="V24" s="30">
        <f t="shared" ref="V24:AD24" si="84">SUM(V18:V23)</f>
        <v>0</v>
      </c>
      <c r="W24" s="30">
        <f t="shared" si="84"/>
        <v>0</v>
      </c>
      <c r="X24" s="30">
        <f t="shared" si="84"/>
        <v>0</v>
      </c>
      <c r="Y24" s="30">
        <f t="shared" si="84"/>
        <v>118</v>
      </c>
      <c r="Z24" s="30">
        <f t="shared" si="84"/>
        <v>47</v>
      </c>
      <c r="AA24" s="30">
        <f t="shared" si="84"/>
        <v>165</v>
      </c>
      <c r="AB24" s="30">
        <f t="shared" si="84"/>
        <v>0</v>
      </c>
      <c r="AC24" s="30">
        <f t="shared" si="84"/>
        <v>0</v>
      </c>
      <c r="AD24" s="30">
        <f t="shared" si="84"/>
        <v>0</v>
      </c>
      <c r="AE24" s="30">
        <f t="shared" ref="AE24:AG24" si="85">SUM(AE18:AE23)</f>
        <v>0</v>
      </c>
      <c r="AF24" s="30">
        <f t="shared" si="85"/>
        <v>0</v>
      </c>
      <c r="AG24" s="30">
        <f t="shared" si="85"/>
        <v>0</v>
      </c>
      <c r="AH24" s="30">
        <f>SUM(AH18:AH23)</f>
        <v>0</v>
      </c>
      <c r="AI24" s="30">
        <f>SUM(AI18:AI23)</f>
        <v>0</v>
      </c>
      <c r="AJ24" s="30">
        <f>SUM(AJ18:AJ23)</f>
        <v>0</v>
      </c>
      <c r="AK24" s="30">
        <f t="shared" ref="AK24:AM24" si="86">SUM(AK18:AK23)</f>
        <v>0</v>
      </c>
      <c r="AL24" s="30">
        <f t="shared" si="86"/>
        <v>3</v>
      </c>
      <c r="AM24" s="30">
        <f t="shared" si="86"/>
        <v>3</v>
      </c>
      <c r="AN24" s="30">
        <f t="shared" ref="AN24:AP24" si="87">SUM(AN18:AN23)</f>
        <v>0</v>
      </c>
      <c r="AO24" s="30">
        <f t="shared" si="87"/>
        <v>0</v>
      </c>
      <c r="AP24" s="30">
        <f t="shared" si="87"/>
        <v>0</v>
      </c>
      <c r="AQ24" s="30">
        <f t="shared" ref="AQ24:AW24" si="88">SUM(AQ18:AQ23)</f>
        <v>0</v>
      </c>
      <c r="AR24" s="30">
        <f t="shared" si="88"/>
        <v>3</v>
      </c>
      <c r="AS24" s="30">
        <f t="shared" si="88"/>
        <v>3</v>
      </c>
      <c r="AT24" s="30">
        <f t="shared" si="88"/>
        <v>54</v>
      </c>
      <c r="AU24" s="30">
        <f t="shared" si="88"/>
        <v>85</v>
      </c>
      <c r="AV24" s="30">
        <f t="shared" si="88"/>
        <v>25</v>
      </c>
      <c r="AW24" s="30">
        <f t="shared" si="88"/>
        <v>1</v>
      </c>
      <c r="AX24" s="30">
        <f t="shared" si="12"/>
        <v>165</v>
      </c>
      <c r="AY24" s="64">
        <f>SUM(AY18:AY23)</f>
        <v>440.93</v>
      </c>
      <c r="AZ24" s="64">
        <f t="shared" si="13"/>
        <v>2.6723030303030302</v>
      </c>
    </row>
    <row r="25" spans="1:52">
      <c r="A25" s="9"/>
      <c r="B25" s="16" t="s">
        <v>140</v>
      </c>
      <c r="C25" s="41"/>
      <c r="D25" s="42"/>
      <c r="E25" s="34"/>
      <c r="F25" s="34"/>
      <c r="G25" s="34"/>
      <c r="H25" s="34"/>
      <c r="I25" s="34"/>
      <c r="J25" s="34"/>
      <c r="K25" s="34"/>
      <c r="L25" s="41"/>
      <c r="M25" s="42"/>
      <c r="N25" s="34"/>
      <c r="O25" s="41"/>
      <c r="P25" s="42"/>
      <c r="Q25" s="34"/>
      <c r="R25" s="36"/>
      <c r="S25" s="34"/>
      <c r="T25" s="34"/>
      <c r="V25" s="36"/>
      <c r="W25" s="34"/>
      <c r="X25" s="34"/>
      <c r="Y25" s="34"/>
      <c r="Z25" s="34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57"/>
      <c r="AO25" s="57"/>
      <c r="AP25" s="40"/>
      <c r="AQ25" s="57"/>
      <c r="AR25" s="57"/>
      <c r="AS25" s="40"/>
      <c r="AT25" s="57"/>
      <c r="AU25" s="57"/>
      <c r="AV25" s="57"/>
      <c r="AW25" s="57"/>
      <c r="AX25" s="40"/>
      <c r="AY25" s="63"/>
      <c r="AZ25" s="63"/>
    </row>
    <row r="26" spans="1:52">
      <c r="A26" s="9"/>
      <c r="B26" s="18" t="s">
        <v>139</v>
      </c>
      <c r="C26" s="40">
        <v>1</v>
      </c>
      <c r="D26" s="40">
        <v>0</v>
      </c>
      <c r="E26" s="40">
        <f>C26+D26</f>
        <v>1</v>
      </c>
      <c r="F26" s="40">
        <v>0</v>
      </c>
      <c r="G26" s="40">
        <v>0</v>
      </c>
      <c r="H26" s="40">
        <v>0</v>
      </c>
      <c r="I26" s="40">
        <v>3</v>
      </c>
      <c r="J26" s="40">
        <v>1</v>
      </c>
      <c r="K26" s="40">
        <f>I26+J26</f>
        <v>4</v>
      </c>
      <c r="L26" s="40">
        <v>3</v>
      </c>
      <c r="M26" s="40">
        <v>0</v>
      </c>
      <c r="N26" s="40">
        <f>L26+M26</f>
        <v>3</v>
      </c>
      <c r="O26" s="40">
        <v>5</v>
      </c>
      <c r="P26" s="40">
        <v>0</v>
      </c>
      <c r="Q26" s="40">
        <f>O26+P26</f>
        <v>5</v>
      </c>
      <c r="R26" s="40">
        <f>C26+L26+O26+F26+I26</f>
        <v>12</v>
      </c>
      <c r="S26" s="40">
        <f>D26+M26+P26+G26+J26</f>
        <v>1</v>
      </c>
      <c r="T26" s="40">
        <f t="shared" si="26"/>
        <v>13</v>
      </c>
      <c r="U26" s="24">
        <v>2</v>
      </c>
      <c r="V26" s="40" t="str">
        <f>IF(U26=1,R26,"0")</f>
        <v>0</v>
      </c>
      <c r="W26" s="40" t="str">
        <f>IF(U26=1,S26,"0")</f>
        <v>0</v>
      </c>
      <c r="X26" s="40" t="str">
        <f>IF(U26=1,T26,"0")</f>
        <v>0</v>
      </c>
      <c r="Y26" s="40">
        <f>IF(U26=2,R26,"0")</f>
        <v>12</v>
      </c>
      <c r="Z26" s="40">
        <f>IF(U26=2,S26,"0")</f>
        <v>1</v>
      </c>
      <c r="AA26" s="40">
        <f>IF(U26=2,T26,"0")</f>
        <v>13</v>
      </c>
      <c r="AB26" s="40">
        <v>0</v>
      </c>
      <c r="AC26" s="40">
        <v>0</v>
      </c>
      <c r="AD26" s="40">
        <f t="shared" ref="AD26" si="89">AB26+AC26</f>
        <v>0</v>
      </c>
      <c r="AE26" s="40">
        <v>0</v>
      </c>
      <c r="AF26" s="40">
        <v>0</v>
      </c>
      <c r="AG26" s="40">
        <f t="shared" ref="AG26" si="90">AE26+AF26</f>
        <v>0</v>
      </c>
      <c r="AH26" s="40">
        <v>0</v>
      </c>
      <c r="AI26" s="40">
        <v>0</v>
      </c>
      <c r="AJ26" s="40">
        <f t="shared" ref="AJ26" si="91">AH26+AI26</f>
        <v>0</v>
      </c>
      <c r="AK26" s="40">
        <v>0</v>
      </c>
      <c r="AL26" s="40">
        <v>0</v>
      </c>
      <c r="AM26" s="40">
        <f t="shared" ref="AM26" si="92">AK26+AL26</f>
        <v>0</v>
      </c>
      <c r="AN26" s="57">
        <v>0</v>
      </c>
      <c r="AO26" s="57">
        <v>0</v>
      </c>
      <c r="AP26" s="40">
        <f t="shared" ref="AP26" si="93">AN26+AO26</f>
        <v>0</v>
      </c>
      <c r="AQ26" s="57">
        <f t="shared" ref="AQ26" si="94">AB26+AE26+AH26+AK26+AN26</f>
        <v>0</v>
      </c>
      <c r="AR26" s="57">
        <f t="shared" ref="AR26" si="95">AC26+AF26+AI26+AL26+AO26</f>
        <v>0</v>
      </c>
      <c r="AS26" s="40">
        <f t="shared" ref="AS26" si="96">AQ26+AR26</f>
        <v>0</v>
      </c>
      <c r="AT26" s="57">
        <v>0</v>
      </c>
      <c r="AU26" s="57">
        <v>1</v>
      </c>
      <c r="AV26" s="57">
        <v>12</v>
      </c>
      <c r="AW26" s="57">
        <v>0</v>
      </c>
      <c r="AX26" s="40">
        <f t="shared" si="12"/>
        <v>13</v>
      </c>
      <c r="AY26" s="63">
        <v>41.2</v>
      </c>
      <c r="AZ26" s="63">
        <f t="shared" si="13"/>
        <v>3.1692307692307695</v>
      </c>
    </row>
    <row r="27" spans="1:52" s="52" customFormat="1">
      <c r="A27" s="53"/>
      <c r="B27" s="54" t="s">
        <v>3</v>
      </c>
      <c r="C27" s="30">
        <f t="shared" ref="C27:H27" si="97">SUM(C26)</f>
        <v>1</v>
      </c>
      <c r="D27" s="30">
        <f t="shared" si="97"/>
        <v>0</v>
      </c>
      <c r="E27" s="30">
        <f t="shared" si="97"/>
        <v>1</v>
      </c>
      <c r="F27" s="30">
        <f t="shared" si="97"/>
        <v>0</v>
      </c>
      <c r="G27" s="30">
        <f t="shared" si="97"/>
        <v>0</v>
      </c>
      <c r="H27" s="30">
        <f t="shared" si="97"/>
        <v>0</v>
      </c>
      <c r="I27" s="30">
        <f t="shared" ref="I27:K27" si="98">SUM(I26)</f>
        <v>3</v>
      </c>
      <c r="J27" s="30">
        <f t="shared" si="98"/>
        <v>1</v>
      </c>
      <c r="K27" s="30">
        <f t="shared" si="98"/>
        <v>4</v>
      </c>
      <c r="L27" s="30">
        <f t="shared" ref="L27:N27" si="99">SUM(L26)</f>
        <v>3</v>
      </c>
      <c r="M27" s="30">
        <f t="shared" si="99"/>
        <v>0</v>
      </c>
      <c r="N27" s="30">
        <f t="shared" si="99"/>
        <v>3</v>
      </c>
      <c r="O27" s="30">
        <f t="shared" ref="O27:Q27" si="100">SUM(O26)</f>
        <v>5</v>
      </c>
      <c r="P27" s="30">
        <f t="shared" si="100"/>
        <v>0</v>
      </c>
      <c r="Q27" s="30">
        <f t="shared" si="100"/>
        <v>5</v>
      </c>
      <c r="R27" s="30">
        <f>C27+L27+O27+F27+I27</f>
        <v>12</v>
      </c>
      <c r="S27" s="30">
        <f>D27+M27+P27+G27+J27</f>
        <v>1</v>
      </c>
      <c r="T27" s="30">
        <f t="shared" ref="T27" si="101">R27+S27</f>
        <v>13</v>
      </c>
      <c r="U27" s="51"/>
      <c r="V27" s="30">
        <f t="shared" ref="V27:AY27" si="102">SUM(V26)</f>
        <v>0</v>
      </c>
      <c r="W27" s="30">
        <f t="shared" si="102"/>
        <v>0</v>
      </c>
      <c r="X27" s="30">
        <f t="shared" si="102"/>
        <v>0</v>
      </c>
      <c r="Y27" s="30">
        <f t="shared" si="102"/>
        <v>12</v>
      </c>
      <c r="Z27" s="30">
        <f t="shared" si="102"/>
        <v>1</v>
      </c>
      <c r="AA27" s="30">
        <f t="shared" si="102"/>
        <v>13</v>
      </c>
      <c r="AB27" s="30">
        <f t="shared" si="102"/>
        <v>0</v>
      </c>
      <c r="AC27" s="30">
        <f t="shared" si="102"/>
        <v>0</v>
      </c>
      <c r="AD27" s="30">
        <f t="shared" si="102"/>
        <v>0</v>
      </c>
      <c r="AE27" s="30">
        <f t="shared" ref="AE27:AG27" si="103">SUM(AE26)</f>
        <v>0</v>
      </c>
      <c r="AF27" s="30">
        <f t="shared" si="103"/>
        <v>0</v>
      </c>
      <c r="AG27" s="30">
        <f t="shared" si="103"/>
        <v>0</v>
      </c>
      <c r="AH27" s="30">
        <f t="shared" si="102"/>
        <v>0</v>
      </c>
      <c r="AI27" s="30">
        <f t="shared" si="102"/>
        <v>0</v>
      </c>
      <c r="AJ27" s="30">
        <f t="shared" si="102"/>
        <v>0</v>
      </c>
      <c r="AK27" s="30">
        <f t="shared" ref="AK27:AP27" si="104">SUM(AK26)</f>
        <v>0</v>
      </c>
      <c r="AL27" s="30">
        <f t="shared" si="104"/>
        <v>0</v>
      </c>
      <c r="AM27" s="30">
        <f t="shared" si="104"/>
        <v>0</v>
      </c>
      <c r="AN27" s="30">
        <f t="shared" si="104"/>
        <v>0</v>
      </c>
      <c r="AO27" s="30">
        <f t="shared" si="104"/>
        <v>0</v>
      </c>
      <c r="AP27" s="30">
        <f t="shared" si="104"/>
        <v>0</v>
      </c>
      <c r="AQ27" s="30">
        <f t="shared" si="102"/>
        <v>0</v>
      </c>
      <c r="AR27" s="30">
        <f t="shared" si="102"/>
        <v>0</v>
      </c>
      <c r="AS27" s="30">
        <f t="shared" si="102"/>
        <v>0</v>
      </c>
      <c r="AT27" s="30">
        <f t="shared" si="102"/>
        <v>0</v>
      </c>
      <c r="AU27" s="30">
        <f t="shared" si="102"/>
        <v>1</v>
      </c>
      <c r="AV27" s="30">
        <f t="shared" si="102"/>
        <v>12</v>
      </c>
      <c r="AW27" s="30">
        <f t="shared" si="102"/>
        <v>0</v>
      </c>
      <c r="AX27" s="30">
        <f t="shared" si="12"/>
        <v>13</v>
      </c>
      <c r="AY27" s="64">
        <f t="shared" si="102"/>
        <v>41.2</v>
      </c>
      <c r="AZ27" s="64">
        <f t="shared" si="13"/>
        <v>3.1692307692307695</v>
      </c>
    </row>
    <row r="28" spans="1:52">
      <c r="A28" s="9"/>
      <c r="B28" s="10" t="s">
        <v>41</v>
      </c>
      <c r="C28" s="41"/>
      <c r="D28" s="42"/>
      <c r="E28" s="34"/>
      <c r="F28" s="34"/>
      <c r="G28" s="34"/>
      <c r="H28" s="34"/>
      <c r="I28" s="34"/>
      <c r="J28" s="34"/>
      <c r="K28" s="34"/>
      <c r="L28" s="41"/>
      <c r="M28" s="42"/>
      <c r="N28" s="34"/>
      <c r="O28" s="41"/>
      <c r="P28" s="42"/>
      <c r="Q28" s="34"/>
      <c r="R28" s="36"/>
      <c r="S28" s="34"/>
      <c r="T28" s="34"/>
      <c r="V28" s="36"/>
      <c r="W28" s="34"/>
      <c r="X28" s="34"/>
      <c r="Y28" s="34"/>
      <c r="Z28" s="34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57"/>
      <c r="AO28" s="57"/>
      <c r="AP28" s="40"/>
      <c r="AQ28" s="57"/>
      <c r="AR28" s="57"/>
      <c r="AS28" s="40"/>
      <c r="AT28" s="57"/>
      <c r="AU28" s="57"/>
      <c r="AV28" s="57"/>
      <c r="AW28" s="57"/>
      <c r="AX28" s="40"/>
      <c r="AY28" s="63"/>
      <c r="AZ28" s="63"/>
    </row>
    <row r="29" spans="1:52">
      <c r="A29" s="9"/>
      <c r="B29" s="8" t="s">
        <v>138</v>
      </c>
      <c r="C29" s="40">
        <v>0</v>
      </c>
      <c r="D29" s="40">
        <v>0</v>
      </c>
      <c r="E29" s="40">
        <f>C29+D29</f>
        <v>0</v>
      </c>
      <c r="F29" s="40">
        <v>0</v>
      </c>
      <c r="G29" s="40">
        <v>0</v>
      </c>
      <c r="H29" s="40">
        <f>F29+G29</f>
        <v>0</v>
      </c>
      <c r="I29" s="40">
        <v>0</v>
      </c>
      <c r="J29" s="40">
        <v>1</v>
      </c>
      <c r="K29" s="40">
        <f>I29+J29</f>
        <v>1</v>
      </c>
      <c r="L29" s="40">
        <v>10</v>
      </c>
      <c r="M29" s="40">
        <v>12</v>
      </c>
      <c r="N29" s="40">
        <f>L29+M29</f>
        <v>22</v>
      </c>
      <c r="O29" s="40">
        <v>0</v>
      </c>
      <c r="P29" s="40">
        <v>0</v>
      </c>
      <c r="Q29" s="40">
        <f>O29+P29</f>
        <v>0</v>
      </c>
      <c r="R29" s="40">
        <f>C29+L29+O29+F29+I29</f>
        <v>10</v>
      </c>
      <c r="S29" s="40">
        <f>D29+M29+P29+G29+J29</f>
        <v>13</v>
      </c>
      <c r="T29" s="40">
        <f t="shared" si="26"/>
        <v>23</v>
      </c>
      <c r="U29" s="24">
        <v>2</v>
      </c>
      <c r="V29" s="40" t="str">
        <f>IF(U29=1,R29,"0")</f>
        <v>0</v>
      </c>
      <c r="W29" s="40" t="str">
        <f>IF(U29=1,S29,"0")</f>
        <v>0</v>
      </c>
      <c r="X29" s="40" t="str">
        <f>IF(U29=1,T29,"0")</f>
        <v>0</v>
      </c>
      <c r="Y29" s="40">
        <f>IF(U29=2,R29,"0")</f>
        <v>10</v>
      </c>
      <c r="Z29" s="40">
        <f>IF(U29=2,S29,"0")</f>
        <v>13</v>
      </c>
      <c r="AA29" s="40">
        <f>IF(U29=2,T29,"0")</f>
        <v>23</v>
      </c>
      <c r="AB29" s="40">
        <v>0</v>
      </c>
      <c r="AC29" s="40">
        <v>0</v>
      </c>
      <c r="AD29" s="40">
        <f t="shared" ref="AD29" si="105">AB29+AC29</f>
        <v>0</v>
      </c>
      <c r="AE29" s="40">
        <v>0</v>
      </c>
      <c r="AF29" s="40">
        <v>0</v>
      </c>
      <c r="AG29" s="40">
        <f t="shared" ref="AG29" si="106">AE29+AF29</f>
        <v>0</v>
      </c>
      <c r="AH29" s="40">
        <v>0</v>
      </c>
      <c r="AI29" s="40">
        <v>0</v>
      </c>
      <c r="AJ29" s="40">
        <f t="shared" ref="AJ29" si="107">AH29+AI29</f>
        <v>0</v>
      </c>
      <c r="AK29" s="40">
        <v>4</v>
      </c>
      <c r="AL29" s="40">
        <v>1</v>
      </c>
      <c r="AM29" s="40">
        <f t="shared" ref="AM29" si="108">AK29+AL29</f>
        <v>5</v>
      </c>
      <c r="AN29" s="57">
        <v>0</v>
      </c>
      <c r="AO29" s="57">
        <v>0</v>
      </c>
      <c r="AP29" s="40">
        <f t="shared" ref="AP29" si="109">AN29+AO29</f>
        <v>0</v>
      </c>
      <c r="AQ29" s="57">
        <f t="shared" ref="AQ29" si="110">AB29+AE29+AH29+AK29+AN29</f>
        <v>4</v>
      </c>
      <c r="AR29" s="57">
        <f t="shared" ref="AR29" si="111">AC29+AF29+AI29+AL29+AO29</f>
        <v>1</v>
      </c>
      <c r="AS29" s="40">
        <f t="shared" ref="AS29" si="112">AQ29+AR29</f>
        <v>5</v>
      </c>
      <c r="AT29" s="57">
        <v>0</v>
      </c>
      <c r="AU29" s="57">
        <v>1</v>
      </c>
      <c r="AV29" s="57">
        <v>15</v>
      </c>
      <c r="AW29" s="57">
        <v>7</v>
      </c>
      <c r="AX29" s="40">
        <f>SUM(AT29:AW29)</f>
        <v>23</v>
      </c>
      <c r="AY29" s="63">
        <v>78.290000000000006</v>
      </c>
      <c r="AZ29" s="63">
        <f t="shared" si="13"/>
        <v>3.4039130434782612</v>
      </c>
    </row>
    <row r="30" spans="1:52" s="52" customFormat="1">
      <c r="A30" s="53"/>
      <c r="B30" s="54" t="s">
        <v>3</v>
      </c>
      <c r="C30" s="30">
        <f t="shared" ref="C30:H30" si="113">SUM(C29)</f>
        <v>0</v>
      </c>
      <c r="D30" s="30">
        <f t="shared" si="113"/>
        <v>0</v>
      </c>
      <c r="E30" s="30">
        <f t="shared" si="113"/>
        <v>0</v>
      </c>
      <c r="F30" s="30">
        <f t="shared" si="113"/>
        <v>0</v>
      </c>
      <c r="G30" s="30">
        <f t="shared" si="113"/>
        <v>0</v>
      </c>
      <c r="H30" s="30">
        <f t="shared" si="113"/>
        <v>0</v>
      </c>
      <c r="I30" s="30">
        <f t="shared" ref="I30:K30" si="114">SUM(I29)</f>
        <v>0</v>
      </c>
      <c r="J30" s="30">
        <f t="shared" si="114"/>
        <v>1</v>
      </c>
      <c r="K30" s="30">
        <f t="shared" si="114"/>
        <v>1</v>
      </c>
      <c r="L30" s="30">
        <f t="shared" ref="L30:N30" si="115">SUM(L29)</f>
        <v>10</v>
      </c>
      <c r="M30" s="30">
        <f t="shared" si="115"/>
        <v>12</v>
      </c>
      <c r="N30" s="30">
        <f t="shared" si="115"/>
        <v>22</v>
      </c>
      <c r="O30" s="30">
        <f t="shared" ref="O30:Q30" si="116">SUM(O29)</f>
        <v>0</v>
      </c>
      <c r="P30" s="30">
        <f t="shared" si="116"/>
        <v>0</v>
      </c>
      <c r="Q30" s="30">
        <f t="shared" si="116"/>
        <v>0</v>
      </c>
      <c r="R30" s="30">
        <f>C30+L30+O30+F30+I30</f>
        <v>10</v>
      </c>
      <c r="S30" s="30">
        <f>D30+M30+P30+G30+J30</f>
        <v>13</v>
      </c>
      <c r="T30" s="30">
        <f t="shared" ref="T30" si="117">R30+S30</f>
        <v>23</v>
      </c>
      <c r="U30" s="51"/>
      <c r="V30" s="30">
        <f t="shared" ref="V30:AY30" si="118">SUM(V29)</f>
        <v>0</v>
      </c>
      <c r="W30" s="30">
        <f t="shared" si="118"/>
        <v>0</v>
      </c>
      <c r="X30" s="30">
        <f t="shared" si="118"/>
        <v>0</v>
      </c>
      <c r="Y30" s="30">
        <f t="shared" si="118"/>
        <v>10</v>
      </c>
      <c r="Z30" s="30">
        <f t="shared" si="118"/>
        <v>13</v>
      </c>
      <c r="AA30" s="30">
        <f t="shared" si="118"/>
        <v>23</v>
      </c>
      <c r="AB30" s="30">
        <f t="shared" si="118"/>
        <v>0</v>
      </c>
      <c r="AC30" s="30">
        <f t="shared" si="118"/>
        <v>0</v>
      </c>
      <c r="AD30" s="30">
        <f t="shared" si="118"/>
        <v>0</v>
      </c>
      <c r="AE30" s="30">
        <f t="shared" ref="AE30:AG30" si="119">SUM(AE29)</f>
        <v>0</v>
      </c>
      <c r="AF30" s="30">
        <f t="shared" si="119"/>
        <v>0</v>
      </c>
      <c r="AG30" s="30">
        <f t="shared" si="119"/>
        <v>0</v>
      </c>
      <c r="AH30" s="30">
        <f t="shared" si="118"/>
        <v>0</v>
      </c>
      <c r="AI30" s="30">
        <f t="shared" si="118"/>
        <v>0</v>
      </c>
      <c r="AJ30" s="30">
        <f t="shared" si="118"/>
        <v>0</v>
      </c>
      <c r="AK30" s="30">
        <f t="shared" ref="AK30:AP30" si="120">SUM(AK29)</f>
        <v>4</v>
      </c>
      <c r="AL30" s="30">
        <f t="shared" si="120"/>
        <v>1</v>
      </c>
      <c r="AM30" s="30">
        <f t="shared" si="120"/>
        <v>5</v>
      </c>
      <c r="AN30" s="30">
        <f t="shared" si="120"/>
        <v>0</v>
      </c>
      <c r="AO30" s="30">
        <f t="shared" si="120"/>
        <v>0</v>
      </c>
      <c r="AP30" s="30">
        <f t="shared" si="120"/>
        <v>0</v>
      </c>
      <c r="AQ30" s="30">
        <f t="shared" si="118"/>
        <v>4</v>
      </c>
      <c r="AR30" s="30">
        <f t="shared" si="118"/>
        <v>1</v>
      </c>
      <c r="AS30" s="30">
        <f t="shared" si="118"/>
        <v>5</v>
      </c>
      <c r="AT30" s="30">
        <f t="shared" si="118"/>
        <v>0</v>
      </c>
      <c r="AU30" s="30">
        <f t="shared" si="118"/>
        <v>1</v>
      </c>
      <c r="AV30" s="30">
        <f t="shared" si="118"/>
        <v>15</v>
      </c>
      <c r="AW30" s="30">
        <f t="shared" si="118"/>
        <v>7</v>
      </c>
      <c r="AX30" s="30">
        <f t="shared" si="12"/>
        <v>23</v>
      </c>
      <c r="AY30" s="64">
        <f t="shared" si="118"/>
        <v>78.290000000000006</v>
      </c>
      <c r="AZ30" s="64">
        <f t="shared" si="13"/>
        <v>3.4039130434782612</v>
      </c>
    </row>
    <row r="31" spans="1:52">
      <c r="A31" s="9"/>
      <c r="B31" s="10" t="s">
        <v>137</v>
      </c>
      <c r="C31" s="41"/>
      <c r="D31" s="42"/>
      <c r="E31" s="34"/>
      <c r="F31" s="34"/>
      <c r="G31" s="34"/>
      <c r="H31" s="34"/>
      <c r="I31" s="34"/>
      <c r="J31" s="34"/>
      <c r="K31" s="34"/>
      <c r="L31" s="41"/>
      <c r="M31" s="42"/>
      <c r="N31" s="34"/>
      <c r="O31" s="41"/>
      <c r="P31" s="42"/>
      <c r="Q31" s="34"/>
      <c r="R31" s="36"/>
      <c r="S31" s="34"/>
      <c r="T31" s="34"/>
      <c r="V31" s="36"/>
      <c r="W31" s="34"/>
      <c r="X31" s="34"/>
      <c r="Y31" s="34"/>
      <c r="Z31" s="34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57"/>
      <c r="AO31" s="57"/>
      <c r="AP31" s="40"/>
      <c r="AQ31" s="57"/>
      <c r="AR31" s="57"/>
      <c r="AS31" s="40"/>
      <c r="AT31" s="57"/>
      <c r="AU31" s="57"/>
      <c r="AV31" s="57"/>
      <c r="AW31" s="57"/>
      <c r="AX31" s="40"/>
      <c r="AY31" s="63"/>
      <c r="AZ31" s="63"/>
    </row>
    <row r="32" spans="1:52">
      <c r="A32" s="9"/>
      <c r="B32" s="20" t="s">
        <v>135</v>
      </c>
      <c r="C32" s="43">
        <v>0</v>
      </c>
      <c r="D32" s="43">
        <v>0</v>
      </c>
      <c r="E32" s="40">
        <f>C32+D32</f>
        <v>0</v>
      </c>
      <c r="F32" s="43">
        <v>0</v>
      </c>
      <c r="G32" s="43">
        <v>0</v>
      </c>
      <c r="H32" s="40">
        <f>F32+G32</f>
        <v>0</v>
      </c>
      <c r="I32" s="40">
        <v>36</v>
      </c>
      <c r="J32" s="40">
        <v>49</v>
      </c>
      <c r="K32" s="40">
        <f>I32+J32</f>
        <v>85</v>
      </c>
      <c r="L32" s="43">
        <v>4</v>
      </c>
      <c r="M32" s="43">
        <v>1</v>
      </c>
      <c r="N32" s="40">
        <f>L32+M32</f>
        <v>5</v>
      </c>
      <c r="O32" s="43">
        <v>0</v>
      </c>
      <c r="P32" s="43">
        <v>0</v>
      </c>
      <c r="Q32" s="40">
        <f>O32+P32</f>
        <v>0</v>
      </c>
      <c r="R32" s="40">
        <f t="shared" ref="R32:S33" si="121">C32+L32+O32+F32+I32</f>
        <v>40</v>
      </c>
      <c r="S32" s="40">
        <f t="shared" si="121"/>
        <v>50</v>
      </c>
      <c r="T32" s="40">
        <f t="shared" si="26"/>
        <v>90</v>
      </c>
      <c r="U32" s="24">
        <v>2</v>
      </c>
      <c r="V32" s="40" t="str">
        <f>IF(U32=1,R32,"0")</f>
        <v>0</v>
      </c>
      <c r="W32" s="40" t="str">
        <f>IF(U32=1,S32,"0")</f>
        <v>0</v>
      </c>
      <c r="X32" s="40" t="str">
        <f>IF(U32=1,T32,"0")</f>
        <v>0</v>
      </c>
      <c r="Y32" s="40">
        <f>IF(U32=2,R32,"0")</f>
        <v>40</v>
      </c>
      <c r="Z32" s="40">
        <f>IF(U32=2,S32,"0")</f>
        <v>50</v>
      </c>
      <c r="AA32" s="40">
        <f>IF(U32=2,T32,"0")</f>
        <v>90</v>
      </c>
      <c r="AB32" s="40">
        <v>0</v>
      </c>
      <c r="AC32" s="40">
        <v>0</v>
      </c>
      <c r="AD32" s="40">
        <f t="shared" ref="AD32:AD33" si="122">AB32+AC32</f>
        <v>0</v>
      </c>
      <c r="AE32" s="40">
        <v>0</v>
      </c>
      <c r="AF32" s="40">
        <v>0</v>
      </c>
      <c r="AG32" s="40">
        <f t="shared" ref="AG32:AG33" si="123">AE32+AF32</f>
        <v>0</v>
      </c>
      <c r="AH32" s="40">
        <v>19</v>
      </c>
      <c r="AI32" s="40">
        <v>4</v>
      </c>
      <c r="AJ32" s="40">
        <f t="shared" ref="AJ32:AJ33" si="124">AH32+AI32</f>
        <v>23</v>
      </c>
      <c r="AK32" s="40">
        <v>0</v>
      </c>
      <c r="AL32" s="40">
        <v>0</v>
      </c>
      <c r="AM32" s="40">
        <f t="shared" ref="AM32:AM33" si="125">AK32+AL32</f>
        <v>0</v>
      </c>
      <c r="AN32" s="57">
        <v>0</v>
      </c>
      <c r="AO32" s="57">
        <v>0</v>
      </c>
      <c r="AP32" s="40">
        <f t="shared" ref="AP32:AP33" si="126">AN32+AO32</f>
        <v>0</v>
      </c>
      <c r="AQ32" s="57">
        <f t="shared" ref="AQ32:AQ33" si="127">AB32+AE32+AH32+AK32+AN32</f>
        <v>19</v>
      </c>
      <c r="AR32" s="57">
        <f t="shared" ref="AR32:AR33" si="128">AC32+AF32+AI32+AL32+AO32</f>
        <v>4</v>
      </c>
      <c r="AS32" s="40">
        <f t="shared" ref="AS32:AS33" si="129">AQ32+AR32</f>
        <v>23</v>
      </c>
      <c r="AT32" s="57">
        <v>5</v>
      </c>
      <c r="AU32" s="57">
        <v>22</v>
      </c>
      <c r="AV32" s="57">
        <v>45</v>
      </c>
      <c r="AW32" s="57">
        <v>18</v>
      </c>
      <c r="AX32" s="40">
        <f t="shared" si="12"/>
        <v>90</v>
      </c>
      <c r="AY32" s="63">
        <v>285.70999999999998</v>
      </c>
      <c r="AZ32" s="63">
        <f t="shared" si="13"/>
        <v>3.1745555555555551</v>
      </c>
    </row>
    <row r="33" spans="1:52">
      <c r="A33" s="9"/>
      <c r="B33" s="11" t="s">
        <v>134</v>
      </c>
      <c r="C33" s="43">
        <v>0</v>
      </c>
      <c r="D33" s="43">
        <v>0</v>
      </c>
      <c r="E33" s="40">
        <f>C33+D33</f>
        <v>0</v>
      </c>
      <c r="F33" s="43">
        <v>0</v>
      </c>
      <c r="G33" s="43">
        <v>0</v>
      </c>
      <c r="H33" s="40">
        <f>F33+G33</f>
        <v>0</v>
      </c>
      <c r="I33" s="40">
        <v>31</v>
      </c>
      <c r="J33" s="40">
        <v>39</v>
      </c>
      <c r="K33" s="40">
        <f>I33+J33</f>
        <v>70</v>
      </c>
      <c r="L33" s="43">
        <v>10</v>
      </c>
      <c r="M33" s="43">
        <v>9</v>
      </c>
      <c r="N33" s="40">
        <f>L33+M33</f>
        <v>19</v>
      </c>
      <c r="O33" s="43">
        <v>1</v>
      </c>
      <c r="P33" s="43">
        <v>0</v>
      </c>
      <c r="Q33" s="40">
        <f>O33+P33</f>
        <v>1</v>
      </c>
      <c r="R33" s="40">
        <f t="shared" si="121"/>
        <v>42</v>
      </c>
      <c r="S33" s="40">
        <f t="shared" si="121"/>
        <v>48</v>
      </c>
      <c r="T33" s="40">
        <f t="shared" ref="T33" si="130">R33+S33</f>
        <v>90</v>
      </c>
      <c r="U33" s="24">
        <v>2</v>
      </c>
      <c r="V33" s="40" t="str">
        <f>IF(U33=1,#REF!,"0")</f>
        <v>0</v>
      </c>
      <c r="W33" s="40" t="str">
        <f>IF(U33=1,#REF!,"0")</f>
        <v>0</v>
      </c>
      <c r="X33" s="40" t="str">
        <f>IF(U33=1,#REF!,"0")</f>
        <v>0</v>
      </c>
      <c r="Y33" s="40">
        <f>IF(U33=2,R33,"0")</f>
        <v>42</v>
      </c>
      <c r="Z33" s="40">
        <f>IF(U33=2,S33,"0")</f>
        <v>48</v>
      </c>
      <c r="AA33" s="40">
        <f>IF(U33=2,T33,"0")</f>
        <v>90</v>
      </c>
      <c r="AB33" s="40">
        <v>0</v>
      </c>
      <c r="AC33" s="40">
        <v>0</v>
      </c>
      <c r="AD33" s="40">
        <f t="shared" si="122"/>
        <v>0</v>
      </c>
      <c r="AE33" s="40">
        <v>0</v>
      </c>
      <c r="AF33" s="40">
        <v>0</v>
      </c>
      <c r="AG33" s="40">
        <f t="shared" si="123"/>
        <v>0</v>
      </c>
      <c r="AH33" s="40">
        <v>11</v>
      </c>
      <c r="AI33" s="40">
        <v>7</v>
      </c>
      <c r="AJ33" s="40">
        <f t="shared" si="124"/>
        <v>18</v>
      </c>
      <c r="AK33" s="40">
        <v>0</v>
      </c>
      <c r="AL33" s="40">
        <v>0</v>
      </c>
      <c r="AM33" s="40">
        <f t="shared" si="125"/>
        <v>0</v>
      </c>
      <c r="AN33" s="57">
        <v>0</v>
      </c>
      <c r="AO33" s="57">
        <v>0</v>
      </c>
      <c r="AP33" s="40">
        <f t="shared" si="126"/>
        <v>0</v>
      </c>
      <c r="AQ33" s="57">
        <f t="shared" si="127"/>
        <v>11</v>
      </c>
      <c r="AR33" s="57">
        <f t="shared" si="128"/>
        <v>7</v>
      </c>
      <c r="AS33" s="40">
        <f t="shared" si="129"/>
        <v>18</v>
      </c>
      <c r="AT33" s="57">
        <v>9</v>
      </c>
      <c r="AU33" s="57">
        <v>36</v>
      </c>
      <c r="AV33" s="57">
        <v>33</v>
      </c>
      <c r="AW33" s="57">
        <v>12</v>
      </c>
      <c r="AX33" s="40">
        <f t="shared" si="12"/>
        <v>90</v>
      </c>
      <c r="AY33" s="63">
        <v>273.14999999999998</v>
      </c>
      <c r="AZ33" s="63">
        <f t="shared" si="13"/>
        <v>3.0349999999999997</v>
      </c>
    </row>
    <row r="34" spans="1:52" s="52" customFormat="1">
      <c r="A34" s="53"/>
      <c r="B34" s="54" t="s">
        <v>3</v>
      </c>
      <c r="C34" s="30">
        <f t="shared" ref="C34:G34" si="131">SUM(C32:C33)</f>
        <v>0</v>
      </c>
      <c r="D34" s="30">
        <f t="shared" si="131"/>
        <v>0</v>
      </c>
      <c r="E34" s="30">
        <f t="shared" si="131"/>
        <v>0</v>
      </c>
      <c r="F34" s="30">
        <f t="shared" si="131"/>
        <v>0</v>
      </c>
      <c r="G34" s="30">
        <f t="shared" si="131"/>
        <v>0</v>
      </c>
      <c r="H34" s="30">
        <f t="shared" ref="H34:AA34" si="132">SUM(H32:H33)</f>
        <v>0</v>
      </c>
      <c r="I34" s="30">
        <f t="shared" si="132"/>
        <v>67</v>
      </c>
      <c r="J34" s="30">
        <f t="shared" si="132"/>
        <v>88</v>
      </c>
      <c r="K34" s="30">
        <f t="shared" si="132"/>
        <v>155</v>
      </c>
      <c r="L34" s="30">
        <f t="shared" si="132"/>
        <v>14</v>
      </c>
      <c r="M34" s="30">
        <f t="shared" si="132"/>
        <v>10</v>
      </c>
      <c r="N34" s="30">
        <f t="shared" si="132"/>
        <v>24</v>
      </c>
      <c r="O34" s="30">
        <f t="shared" si="132"/>
        <v>1</v>
      </c>
      <c r="P34" s="30">
        <f t="shared" si="132"/>
        <v>0</v>
      </c>
      <c r="Q34" s="30">
        <f t="shared" si="132"/>
        <v>1</v>
      </c>
      <c r="R34" s="30">
        <f t="shared" si="132"/>
        <v>82</v>
      </c>
      <c r="S34" s="30">
        <f t="shared" si="132"/>
        <v>98</v>
      </c>
      <c r="T34" s="30">
        <f t="shared" si="132"/>
        <v>180</v>
      </c>
      <c r="U34" s="30"/>
      <c r="V34" s="30">
        <f t="shared" si="132"/>
        <v>0</v>
      </c>
      <c r="W34" s="30">
        <f t="shared" si="132"/>
        <v>0</v>
      </c>
      <c r="X34" s="30">
        <f t="shared" si="132"/>
        <v>0</v>
      </c>
      <c r="Y34" s="30">
        <f t="shared" si="132"/>
        <v>82</v>
      </c>
      <c r="Z34" s="30">
        <f t="shared" si="132"/>
        <v>98</v>
      </c>
      <c r="AA34" s="30">
        <f t="shared" si="132"/>
        <v>180</v>
      </c>
      <c r="AB34" s="30">
        <f t="shared" ref="AB34:AY34" si="133">SUM(AB32:AB33)</f>
        <v>0</v>
      </c>
      <c r="AC34" s="30">
        <f t="shared" si="133"/>
        <v>0</v>
      </c>
      <c r="AD34" s="30">
        <f t="shared" si="133"/>
        <v>0</v>
      </c>
      <c r="AE34" s="30">
        <f t="shared" ref="AE34:AG34" si="134">SUM(AE32:AE33)</f>
        <v>0</v>
      </c>
      <c r="AF34" s="30">
        <f t="shared" si="134"/>
        <v>0</v>
      </c>
      <c r="AG34" s="30">
        <f t="shared" si="134"/>
        <v>0</v>
      </c>
      <c r="AH34" s="30">
        <f t="shared" si="133"/>
        <v>30</v>
      </c>
      <c r="AI34" s="30">
        <f t="shared" si="133"/>
        <v>11</v>
      </c>
      <c r="AJ34" s="30">
        <f t="shared" si="133"/>
        <v>41</v>
      </c>
      <c r="AK34" s="30">
        <f t="shared" ref="AK34:AP34" si="135">SUM(AK32:AK33)</f>
        <v>0</v>
      </c>
      <c r="AL34" s="30">
        <f t="shared" si="135"/>
        <v>0</v>
      </c>
      <c r="AM34" s="30">
        <f t="shared" si="135"/>
        <v>0</v>
      </c>
      <c r="AN34" s="30">
        <f t="shared" si="135"/>
        <v>0</v>
      </c>
      <c r="AO34" s="30">
        <f t="shared" si="135"/>
        <v>0</v>
      </c>
      <c r="AP34" s="30">
        <f t="shared" si="135"/>
        <v>0</v>
      </c>
      <c r="AQ34" s="30">
        <f t="shared" si="133"/>
        <v>30</v>
      </c>
      <c r="AR34" s="30">
        <f t="shared" si="133"/>
        <v>11</v>
      </c>
      <c r="AS34" s="30">
        <f t="shared" si="133"/>
        <v>41</v>
      </c>
      <c r="AT34" s="30">
        <f t="shared" si="133"/>
        <v>14</v>
      </c>
      <c r="AU34" s="30">
        <f t="shared" si="133"/>
        <v>58</v>
      </c>
      <c r="AV34" s="30">
        <f t="shared" si="133"/>
        <v>78</v>
      </c>
      <c r="AW34" s="30">
        <f t="shared" si="133"/>
        <v>30</v>
      </c>
      <c r="AX34" s="30">
        <f t="shared" si="12"/>
        <v>180</v>
      </c>
      <c r="AY34" s="64">
        <f t="shared" si="133"/>
        <v>558.8599999999999</v>
      </c>
      <c r="AZ34" s="64">
        <f t="shared" si="13"/>
        <v>3.1047777777777772</v>
      </c>
    </row>
    <row r="35" spans="1:52" s="52" customFormat="1">
      <c r="A35" s="53"/>
      <c r="B35" s="54" t="s">
        <v>2</v>
      </c>
      <c r="C35" s="30" t="e">
        <f>C24+#REF!+C27+C30+C34+#REF!</f>
        <v>#REF!</v>
      </c>
      <c r="D35" s="30" t="e">
        <f>D24+#REF!+D27+D30+D34+#REF!</f>
        <v>#REF!</v>
      </c>
      <c r="E35" s="30" t="e">
        <f>E24+#REF!+E27+E30+E34+#REF!</f>
        <v>#REF!</v>
      </c>
      <c r="F35" s="30" t="e">
        <f>F24+#REF!+F27+F30+F34+#REF!</f>
        <v>#REF!</v>
      </c>
      <c r="G35" s="30">
        <f>G24+G27+G30+G34</f>
        <v>0</v>
      </c>
      <c r="H35" s="30">
        <f t="shared" ref="H35:AA35" si="136">H24+H27+H30+H34</f>
        <v>0</v>
      </c>
      <c r="I35" s="30">
        <f t="shared" si="136"/>
        <v>120</v>
      </c>
      <c r="J35" s="30">
        <f t="shared" si="136"/>
        <v>113</v>
      </c>
      <c r="K35" s="30">
        <f t="shared" si="136"/>
        <v>233</v>
      </c>
      <c r="L35" s="30">
        <f t="shared" si="136"/>
        <v>93</v>
      </c>
      <c r="M35" s="30">
        <f t="shared" si="136"/>
        <v>46</v>
      </c>
      <c r="N35" s="30">
        <f t="shared" si="136"/>
        <v>139</v>
      </c>
      <c r="O35" s="30">
        <f t="shared" si="136"/>
        <v>8</v>
      </c>
      <c r="P35" s="30">
        <f t="shared" si="136"/>
        <v>0</v>
      </c>
      <c r="Q35" s="30">
        <f t="shared" si="136"/>
        <v>8</v>
      </c>
      <c r="R35" s="30">
        <f t="shared" si="136"/>
        <v>222</v>
      </c>
      <c r="S35" s="30">
        <f t="shared" si="136"/>
        <v>159</v>
      </c>
      <c r="T35" s="30">
        <f t="shared" si="136"/>
        <v>381</v>
      </c>
      <c r="U35" s="30"/>
      <c r="V35" s="30">
        <f t="shared" si="136"/>
        <v>0</v>
      </c>
      <c r="W35" s="30">
        <f t="shared" si="136"/>
        <v>0</v>
      </c>
      <c r="X35" s="30">
        <f t="shared" si="136"/>
        <v>0</v>
      </c>
      <c r="Y35" s="30">
        <f t="shared" si="136"/>
        <v>222</v>
      </c>
      <c r="Z35" s="30">
        <f t="shared" si="136"/>
        <v>159</v>
      </c>
      <c r="AA35" s="30">
        <f t="shared" si="136"/>
        <v>381</v>
      </c>
      <c r="AB35" s="30" t="e">
        <f>AB24+#REF!+AB27+AB30+AB34+#REF!</f>
        <v>#REF!</v>
      </c>
      <c r="AC35" s="30" t="e">
        <f>AC24+#REF!+AC27+AC30+AC34+#REF!</f>
        <v>#REF!</v>
      </c>
      <c r="AD35" s="30" t="e">
        <f>AD24+#REF!+AD27+AD30+AD34+#REF!</f>
        <v>#REF!</v>
      </c>
      <c r="AE35" s="30" t="e">
        <f>AE24+#REF!+AE27+AE30+AE34+#REF!</f>
        <v>#REF!</v>
      </c>
      <c r="AF35" s="30" t="e">
        <f>AF24+#REF!+AF27+AF30+AF34+#REF!</f>
        <v>#REF!</v>
      </c>
      <c r="AG35" s="30" t="e">
        <f>AG24+#REF!+AG27+AG30+AG34+#REF!</f>
        <v>#REF!</v>
      </c>
      <c r="AH35" s="30" t="e">
        <f>AH24+#REF!+AH27+AH30+AH34+#REF!</f>
        <v>#REF!</v>
      </c>
      <c r="AI35" s="30" t="e">
        <f>AI24+#REF!+AI27+AI30+AI34+#REF!</f>
        <v>#REF!</v>
      </c>
      <c r="AJ35" s="30" t="e">
        <f>AJ24+#REF!+AJ27+AJ30+AJ34+#REF!</f>
        <v>#REF!</v>
      </c>
      <c r="AK35" s="30" t="e">
        <f>AK24+#REF!+AK27+AK30+AK34+#REF!</f>
        <v>#REF!</v>
      </c>
      <c r="AL35" s="30" t="e">
        <f>AL24+#REF!+AL27+AL30+AL34+#REF!</f>
        <v>#REF!</v>
      </c>
      <c r="AM35" s="30" t="e">
        <f>AM24+#REF!+AM27+AM30+AM34+#REF!</f>
        <v>#REF!</v>
      </c>
      <c r="AN35" s="30" t="e">
        <f>AN24+#REF!+AN27+AN30+AN34+#REF!</f>
        <v>#REF!</v>
      </c>
      <c r="AO35" s="30" t="e">
        <f>AO24+#REF!+AO27+AO30+AO34+#REF!</f>
        <v>#REF!</v>
      </c>
      <c r="AP35" s="30" t="e">
        <f>AP24+#REF!+AP27+AP30+AP34+#REF!</f>
        <v>#REF!</v>
      </c>
      <c r="AQ35" s="30" t="e">
        <f>AQ24+#REF!+AQ27+AQ30+AQ34+#REF!</f>
        <v>#REF!</v>
      </c>
      <c r="AR35" s="30" t="e">
        <f>AR24+#REF!+AR27+AR30+AR34+#REF!</f>
        <v>#REF!</v>
      </c>
      <c r="AS35" s="30" t="e">
        <f>AS24+#REF!+AS27+AS30+AS34+#REF!</f>
        <v>#REF!</v>
      </c>
      <c r="AT35" s="30" t="e">
        <f>AT24+#REF!+AT27+AT30+AT34+#REF!</f>
        <v>#REF!</v>
      </c>
      <c r="AU35" s="30" t="e">
        <f>AU24+#REF!+AU27+AU30+AU34+#REF!</f>
        <v>#REF!</v>
      </c>
      <c r="AV35" s="30" t="e">
        <f>AV24+#REF!+AV27+AV30+AV34+#REF!</f>
        <v>#REF!</v>
      </c>
      <c r="AW35" s="30" t="e">
        <f>AW24+#REF!+AW27+AW30+AW34+#REF!</f>
        <v>#REF!</v>
      </c>
      <c r="AX35" s="30" t="e">
        <f>AX24+#REF!+AX27+AX30+AX34+#REF!</f>
        <v>#REF!</v>
      </c>
      <c r="AY35" s="64" t="e">
        <f>AY24+#REF!+AY27+AY30+AY34+#REF!</f>
        <v>#REF!</v>
      </c>
      <c r="AZ35" s="64" t="e">
        <f>AY35/AX35</f>
        <v>#REF!</v>
      </c>
    </row>
    <row r="36" spans="1:52">
      <c r="A36" s="9"/>
      <c r="B36" s="19" t="s">
        <v>13</v>
      </c>
      <c r="C36" s="41"/>
      <c r="D36" s="42"/>
      <c r="E36" s="34"/>
      <c r="F36" s="34"/>
      <c r="G36" s="34"/>
      <c r="H36" s="34"/>
      <c r="I36" s="34"/>
      <c r="J36" s="34"/>
      <c r="K36" s="34"/>
      <c r="L36" s="41"/>
      <c r="M36" s="42"/>
      <c r="N36" s="34"/>
      <c r="O36" s="41"/>
      <c r="P36" s="42"/>
      <c r="Q36" s="34"/>
      <c r="R36" s="36"/>
      <c r="S36" s="34"/>
      <c r="T36" s="34"/>
      <c r="V36" s="36"/>
      <c r="W36" s="34"/>
      <c r="X36" s="34"/>
      <c r="Y36" s="34"/>
      <c r="Z36" s="34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57"/>
      <c r="AO36" s="57"/>
      <c r="AP36" s="40"/>
      <c r="AQ36" s="57"/>
      <c r="AR36" s="57"/>
      <c r="AS36" s="40"/>
      <c r="AT36" s="57"/>
      <c r="AU36" s="57"/>
      <c r="AV36" s="57"/>
      <c r="AW36" s="57"/>
      <c r="AX36" s="40"/>
      <c r="AY36" s="63"/>
      <c r="AZ36" s="63"/>
    </row>
    <row r="37" spans="1:52">
      <c r="A37" s="9"/>
      <c r="B37" s="10" t="s">
        <v>136</v>
      </c>
      <c r="C37" s="41"/>
      <c r="D37" s="42"/>
      <c r="E37" s="34"/>
      <c r="F37" s="34"/>
      <c r="G37" s="34"/>
      <c r="H37" s="34"/>
      <c r="I37" s="34"/>
      <c r="J37" s="34"/>
      <c r="K37" s="34"/>
      <c r="L37" s="41"/>
      <c r="M37" s="42"/>
      <c r="N37" s="34"/>
      <c r="O37" s="41"/>
      <c r="P37" s="42"/>
      <c r="Q37" s="34"/>
      <c r="R37" s="36"/>
      <c r="S37" s="34"/>
      <c r="T37" s="34"/>
      <c r="V37" s="36"/>
      <c r="W37" s="34"/>
      <c r="X37" s="34"/>
      <c r="Y37" s="34"/>
      <c r="Z37" s="34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57"/>
      <c r="AO37" s="57"/>
      <c r="AP37" s="40"/>
      <c r="AQ37" s="57"/>
      <c r="AR37" s="57"/>
      <c r="AS37" s="40"/>
      <c r="AT37" s="57"/>
      <c r="AU37" s="57"/>
      <c r="AV37" s="57"/>
      <c r="AW37" s="57"/>
      <c r="AX37" s="40"/>
      <c r="AY37" s="63"/>
      <c r="AZ37" s="63"/>
    </row>
    <row r="38" spans="1:52">
      <c r="A38" s="7"/>
      <c r="B38" s="11" t="s">
        <v>135</v>
      </c>
      <c r="C38" s="43">
        <v>0</v>
      </c>
      <c r="D38" s="43">
        <v>0</v>
      </c>
      <c r="E38" s="40">
        <f>C38+D38</f>
        <v>0</v>
      </c>
      <c r="F38" s="43">
        <v>0</v>
      </c>
      <c r="G38" s="43">
        <v>0</v>
      </c>
      <c r="H38" s="40">
        <f>F38+G38</f>
        <v>0</v>
      </c>
      <c r="I38" s="40">
        <v>10</v>
      </c>
      <c r="J38" s="40">
        <v>15</v>
      </c>
      <c r="K38" s="40">
        <f>I38+J38</f>
        <v>25</v>
      </c>
      <c r="L38" s="43">
        <v>1</v>
      </c>
      <c r="M38" s="43">
        <v>0</v>
      </c>
      <c r="N38" s="40">
        <f>L38+M38</f>
        <v>1</v>
      </c>
      <c r="O38" s="43">
        <v>1</v>
      </c>
      <c r="P38" s="43">
        <v>0</v>
      </c>
      <c r="Q38" s="40">
        <f>O38+P38</f>
        <v>1</v>
      </c>
      <c r="R38" s="40">
        <f>C38+L38+O38+F38+I38</f>
        <v>12</v>
      </c>
      <c r="S38" s="40">
        <f>D38+M38+P38+G38+J38</f>
        <v>15</v>
      </c>
      <c r="T38" s="40">
        <f t="shared" si="26"/>
        <v>27</v>
      </c>
      <c r="U38" s="24">
        <v>2</v>
      </c>
      <c r="V38" s="40" t="str">
        <f>IF(U38=1,R38,"0")</f>
        <v>0</v>
      </c>
      <c r="W38" s="40" t="str">
        <f>IF(U38=1,S38,"0")</f>
        <v>0</v>
      </c>
      <c r="X38" s="40" t="str">
        <f>IF(U38=1,T38,"0")</f>
        <v>0</v>
      </c>
      <c r="Y38" s="40">
        <f>IF(U38=2,R38,"0")</f>
        <v>12</v>
      </c>
      <c r="Z38" s="40">
        <f>IF(U38=2,S38,"0")</f>
        <v>15</v>
      </c>
      <c r="AA38" s="40">
        <f>IF(U38=2,T38,"0")</f>
        <v>27</v>
      </c>
      <c r="AB38" s="40">
        <v>0</v>
      </c>
      <c r="AC38" s="40">
        <v>0</v>
      </c>
      <c r="AD38" s="40">
        <f t="shared" ref="AD38:AD39" si="137">AB38+AC38</f>
        <v>0</v>
      </c>
      <c r="AE38" s="40">
        <v>0</v>
      </c>
      <c r="AF38" s="40">
        <v>0</v>
      </c>
      <c r="AG38" s="40">
        <f t="shared" ref="AG38:AG39" si="138">AE38+AF38</f>
        <v>0</v>
      </c>
      <c r="AH38" s="40">
        <v>2</v>
      </c>
      <c r="AI38" s="40">
        <v>0</v>
      </c>
      <c r="AJ38" s="40">
        <f t="shared" ref="AJ38:AJ39" si="139">AH38+AI38</f>
        <v>2</v>
      </c>
      <c r="AK38" s="40">
        <v>0</v>
      </c>
      <c r="AL38" s="40">
        <v>0</v>
      </c>
      <c r="AM38" s="40">
        <f t="shared" ref="AM38:AM39" si="140">AK38+AL38</f>
        <v>0</v>
      </c>
      <c r="AN38" s="57">
        <v>0</v>
      </c>
      <c r="AO38" s="57">
        <v>0</v>
      </c>
      <c r="AP38" s="40">
        <f t="shared" ref="AP38:AP39" si="141">AN38+AO38</f>
        <v>0</v>
      </c>
      <c r="AQ38" s="57">
        <f t="shared" ref="AQ38:AQ39" si="142">AB38+AE38+AH38+AK38+AN38</f>
        <v>2</v>
      </c>
      <c r="AR38" s="57">
        <f t="shared" ref="AR38:AR39" si="143">AC38+AF38+AI38+AL38+AO38</f>
        <v>0</v>
      </c>
      <c r="AS38" s="40">
        <f t="shared" ref="AS38:AS39" si="144">AQ38+AR38</f>
        <v>2</v>
      </c>
      <c r="AT38" s="57">
        <v>4</v>
      </c>
      <c r="AU38" s="57">
        <v>13</v>
      </c>
      <c r="AV38" s="57">
        <v>9</v>
      </c>
      <c r="AW38" s="57">
        <v>1</v>
      </c>
      <c r="AX38" s="40">
        <f t="shared" si="12"/>
        <v>27</v>
      </c>
      <c r="AY38" s="63">
        <v>78.36</v>
      </c>
      <c r="AZ38" s="63">
        <f t="shared" si="13"/>
        <v>2.902222222222222</v>
      </c>
    </row>
    <row r="39" spans="1:52">
      <c r="A39" s="9"/>
      <c r="B39" s="18" t="s">
        <v>134</v>
      </c>
      <c r="C39" s="40">
        <v>0</v>
      </c>
      <c r="D39" s="40">
        <v>0</v>
      </c>
      <c r="E39" s="40">
        <f>C39+D39</f>
        <v>0</v>
      </c>
      <c r="F39" s="43">
        <v>1</v>
      </c>
      <c r="G39" s="43">
        <v>0</v>
      </c>
      <c r="H39" s="40">
        <f>F39+G39</f>
        <v>1</v>
      </c>
      <c r="I39" s="40">
        <v>8</v>
      </c>
      <c r="J39" s="40">
        <v>16</v>
      </c>
      <c r="K39" s="40">
        <f>I39+J39</f>
        <v>24</v>
      </c>
      <c r="L39" s="40">
        <v>10</v>
      </c>
      <c r="M39" s="40">
        <v>2</v>
      </c>
      <c r="N39" s="40">
        <f>L39+M39</f>
        <v>12</v>
      </c>
      <c r="O39" s="40">
        <v>0</v>
      </c>
      <c r="P39" s="40">
        <v>0</v>
      </c>
      <c r="Q39" s="40">
        <f>O39+P39</f>
        <v>0</v>
      </c>
      <c r="R39" s="40">
        <f t="shared" ref="R39:R40" si="145">C39+L39+O39+F39+I39</f>
        <v>19</v>
      </c>
      <c r="S39" s="40">
        <f t="shared" ref="S39:S40" si="146">D39+M39+P39+G39+J39</f>
        <v>18</v>
      </c>
      <c r="T39" s="40">
        <f t="shared" ref="T39:T40" si="147">R39+S39</f>
        <v>37</v>
      </c>
      <c r="U39" s="24">
        <v>2</v>
      </c>
      <c r="V39" s="40" t="str">
        <f>IF(U39=1,R39,"0")</f>
        <v>0</v>
      </c>
      <c r="W39" s="40" t="str">
        <f>IF(U39=1,S39,"0")</f>
        <v>0</v>
      </c>
      <c r="X39" s="40" t="str">
        <f>IF(U39=1,T39,"0")</f>
        <v>0</v>
      </c>
      <c r="Y39" s="40">
        <f>IF(U39=2,R39,"0")</f>
        <v>19</v>
      </c>
      <c r="Z39" s="40">
        <f>IF(U39=2,S39,"0")</f>
        <v>18</v>
      </c>
      <c r="AA39" s="40">
        <f>IF(U39=2,T39,"0")</f>
        <v>37</v>
      </c>
      <c r="AB39" s="40">
        <v>0</v>
      </c>
      <c r="AC39" s="40">
        <v>0</v>
      </c>
      <c r="AD39" s="40">
        <f t="shared" si="137"/>
        <v>0</v>
      </c>
      <c r="AE39" s="40">
        <v>0</v>
      </c>
      <c r="AF39" s="40">
        <v>0</v>
      </c>
      <c r="AG39" s="40">
        <f t="shared" si="138"/>
        <v>0</v>
      </c>
      <c r="AH39" s="40">
        <v>0</v>
      </c>
      <c r="AI39" s="40">
        <v>0</v>
      </c>
      <c r="AJ39" s="40">
        <f t="shared" si="139"/>
        <v>0</v>
      </c>
      <c r="AK39" s="40">
        <v>0</v>
      </c>
      <c r="AL39" s="40">
        <v>0</v>
      </c>
      <c r="AM39" s="40">
        <f t="shared" si="140"/>
        <v>0</v>
      </c>
      <c r="AN39" s="57">
        <v>0</v>
      </c>
      <c r="AO39" s="57">
        <v>0</v>
      </c>
      <c r="AP39" s="40">
        <f t="shared" si="141"/>
        <v>0</v>
      </c>
      <c r="AQ39" s="57">
        <f t="shared" si="142"/>
        <v>0</v>
      </c>
      <c r="AR39" s="57">
        <f t="shared" si="143"/>
        <v>0</v>
      </c>
      <c r="AS39" s="40">
        <f t="shared" si="144"/>
        <v>0</v>
      </c>
      <c r="AT39" s="57">
        <v>10</v>
      </c>
      <c r="AU39" s="57">
        <v>24</v>
      </c>
      <c r="AV39" s="57">
        <v>3</v>
      </c>
      <c r="AW39" s="57">
        <v>0</v>
      </c>
      <c r="AX39" s="40">
        <f t="shared" si="12"/>
        <v>37</v>
      </c>
      <c r="AY39" s="63">
        <v>97.71</v>
      </c>
      <c r="AZ39" s="63">
        <f t="shared" si="13"/>
        <v>2.6408108108108106</v>
      </c>
    </row>
    <row r="40" spans="1:52" s="52" customFormat="1">
      <c r="A40" s="53"/>
      <c r="B40" s="54" t="s">
        <v>3</v>
      </c>
      <c r="C40" s="30">
        <f t="shared" ref="C40:Q40" si="148">SUM(C38:C39)</f>
        <v>0</v>
      </c>
      <c r="D40" s="30">
        <f t="shared" si="148"/>
        <v>0</v>
      </c>
      <c r="E40" s="30">
        <f t="shared" si="148"/>
        <v>0</v>
      </c>
      <c r="F40" s="30">
        <f t="shared" si="148"/>
        <v>1</v>
      </c>
      <c r="G40" s="30">
        <f t="shared" si="148"/>
        <v>0</v>
      </c>
      <c r="H40" s="30">
        <f t="shared" si="148"/>
        <v>1</v>
      </c>
      <c r="I40" s="30">
        <f t="shared" si="148"/>
        <v>18</v>
      </c>
      <c r="J40" s="30">
        <f t="shared" si="148"/>
        <v>31</v>
      </c>
      <c r="K40" s="30">
        <f t="shared" si="148"/>
        <v>49</v>
      </c>
      <c r="L40" s="30">
        <f t="shared" si="148"/>
        <v>11</v>
      </c>
      <c r="M40" s="30">
        <f t="shared" si="148"/>
        <v>2</v>
      </c>
      <c r="N40" s="30">
        <f t="shared" si="148"/>
        <v>13</v>
      </c>
      <c r="O40" s="30">
        <f t="shared" si="148"/>
        <v>1</v>
      </c>
      <c r="P40" s="30">
        <f t="shared" si="148"/>
        <v>0</v>
      </c>
      <c r="Q40" s="30">
        <f t="shared" si="148"/>
        <v>1</v>
      </c>
      <c r="R40" s="30">
        <f t="shared" si="145"/>
        <v>31</v>
      </c>
      <c r="S40" s="30">
        <f t="shared" si="146"/>
        <v>33</v>
      </c>
      <c r="T40" s="30">
        <f t="shared" si="147"/>
        <v>64</v>
      </c>
      <c r="U40" s="51"/>
      <c r="V40" s="30">
        <f t="shared" ref="V40:AY40" si="149">SUM(V38:V39)</f>
        <v>0</v>
      </c>
      <c r="W40" s="30">
        <f t="shared" si="149"/>
        <v>0</v>
      </c>
      <c r="X40" s="30">
        <f t="shared" si="149"/>
        <v>0</v>
      </c>
      <c r="Y40" s="30">
        <f t="shared" si="149"/>
        <v>31</v>
      </c>
      <c r="Z40" s="30">
        <f t="shared" si="149"/>
        <v>33</v>
      </c>
      <c r="AA40" s="30">
        <f t="shared" si="149"/>
        <v>64</v>
      </c>
      <c r="AB40" s="30">
        <f t="shared" si="149"/>
        <v>0</v>
      </c>
      <c r="AC40" s="30">
        <f t="shared" si="149"/>
        <v>0</v>
      </c>
      <c r="AD40" s="30">
        <f t="shared" si="149"/>
        <v>0</v>
      </c>
      <c r="AE40" s="30">
        <f t="shared" ref="AE40:AG40" si="150">SUM(AE38:AE39)</f>
        <v>0</v>
      </c>
      <c r="AF40" s="30">
        <f t="shared" si="150"/>
        <v>0</v>
      </c>
      <c r="AG40" s="30">
        <f t="shared" si="150"/>
        <v>0</v>
      </c>
      <c r="AH40" s="30">
        <f t="shared" si="149"/>
        <v>2</v>
      </c>
      <c r="AI40" s="30">
        <f t="shared" si="149"/>
        <v>0</v>
      </c>
      <c r="AJ40" s="30">
        <f t="shared" si="149"/>
        <v>2</v>
      </c>
      <c r="AK40" s="30">
        <f t="shared" ref="AK40:AP40" si="151">SUM(AK38:AK39)</f>
        <v>0</v>
      </c>
      <c r="AL40" s="30">
        <f t="shared" si="151"/>
        <v>0</v>
      </c>
      <c r="AM40" s="30">
        <f t="shared" si="151"/>
        <v>0</v>
      </c>
      <c r="AN40" s="30">
        <f t="shared" si="151"/>
        <v>0</v>
      </c>
      <c r="AO40" s="30">
        <f t="shared" si="151"/>
        <v>0</v>
      </c>
      <c r="AP40" s="30">
        <f t="shared" si="151"/>
        <v>0</v>
      </c>
      <c r="AQ40" s="30">
        <f t="shared" si="149"/>
        <v>2</v>
      </c>
      <c r="AR40" s="30">
        <f t="shared" si="149"/>
        <v>0</v>
      </c>
      <c r="AS40" s="30">
        <f t="shared" si="149"/>
        <v>2</v>
      </c>
      <c r="AT40" s="30">
        <f t="shared" si="149"/>
        <v>14</v>
      </c>
      <c r="AU40" s="30">
        <f t="shared" si="149"/>
        <v>37</v>
      </c>
      <c r="AV40" s="30">
        <f t="shared" si="149"/>
        <v>12</v>
      </c>
      <c r="AW40" s="30">
        <f t="shared" si="149"/>
        <v>1</v>
      </c>
      <c r="AX40" s="30">
        <f t="shared" si="12"/>
        <v>64</v>
      </c>
      <c r="AY40" s="64">
        <f t="shared" si="149"/>
        <v>176.07</v>
      </c>
      <c r="AZ40" s="64">
        <f t="shared" si="13"/>
        <v>2.7510937499999999</v>
      </c>
    </row>
    <row r="41" spans="1:52" s="52" customFormat="1">
      <c r="A41" s="53"/>
      <c r="B41" s="54" t="s">
        <v>10</v>
      </c>
      <c r="C41" s="30" t="e">
        <f>#REF!+C40</f>
        <v>#REF!</v>
      </c>
      <c r="D41" s="30">
        <f>D40</f>
        <v>0</v>
      </c>
      <c r="E41" s="30">
        <f t="shared" ref="E41:AA41" si="152">E40</f>
        <v>0</v>
      </c>
      <c r="F41" s="30">
        <f t="shared" si="152"/>
        <v>1</v>
      </c>
      <c r="G41" s="30">
        <f t="shared" si="152"/>
        <v>0</v>
      </c>
      <c r="H41" s="30">
        <f t="shared" si="152"/>
        <v>1</v>
      </c>
      <c r="I41" s="30">
        <f t="shared" si="152"/>
        <v>18</v>
      </c>
      <c r="J41" s="30">
        <f t="shared" si="152"/>
        <v>31</v>
      </c>
      <c r="K41" s="30">
        <f t="shared" si="152"/>
        <v>49</v>
      </c>
      <c r="L41" s="30">
        <f t="shared" si="152"/>
        <v>11</v>
      </c>
      <c r="M41" s="30">
        <f t="shared" si="152"/>
        <v>2</v>
      </c>
      <c r="N41" s="30">
        <f t="shared" si="152"/>
        <v>13</v>
      </c>
      <c r="O41" s="30">
        <f t="shared" si="152"/>
        <v>1</v>
      </c>
      <c r="P41" s="30">
        <f t="shared" si="152"/>
        <v>0</v>
      </c>
      <c r="Q41" s="30">
        <f t="shared" si="152"/>
        <v>1</v>
      </c>
      <c r="R41" s="30">
        <f t="shared" si="152"/>
        <v>31</v>
      </c>
      <c r="S41" s="30">
        <f t="shared" si="152"/>
        <v>33</v>
      </c>
      <c r="T41" s="30">
        <f t="shared" si="152"/>
        <v>64</v>
      </c>
      <c r="U41" s="30"/>
      <c r="V41" s="30">
        <f t="shared" si="152"/>
        <v>0</v>
      </c>
      <c r="W41" s="30">
        <f t="shared" si="152"/>
        <v>0</v>
      </c>
      <c r="X41" s="30">
        <f t="shared" si="152"/>
        <v>0</v>
      </c>
      <c r="Y41" s="30">
        <f t="shared" si="152"/>
        <v>31</v>
      </c>
      <c r="Z41" s="30">
        <f t="shared" si="152"/>
        <v>33</v>
      </c>
      <c r="AA41" s="30">
        <f t="shared" si="152"/>
        <v>64</v>
      </c>
      <c r="AB41" s="30" t="e">
        <f>#REF!+AB40</f>
        <v>#REF!</v>
      </c>
      <c r="AC41" s="30" t="e">
        <f>#REF!+AC40</f>
        <v>#REF!</v>
      </c>
      <c r="AD41" s="30" t="e">
        <f>#REF!+AD40</f>
        <v>#REF!</v>
      </c>
      <c r="AE41" s="30" t="e">
        <f>#REF!+AE40</f>
        <v>#REF!</v>
      </c>
      <c r="AF41" s="30" t="e">
        <f>#REF!+AF40</f>
        <v>#REF!</v>
      </c>
      <c r="AG41" s="30" t="e">
        <f>#REF!+AG40</f>
        <v>#REF!</v>
      </c>
      <c r="AH41" s="30" t="e">
        <f>#REF!+AH40</f>
        <v>#REF!</v>
      </c>
      <c r="AI41" s="30" t="e">
        <f>#REF!+AI40</f>
        <v>#REF!</v>
      </c>
      <c r="AJ41" s="30" t="e">
        <f>#REF!+AJ40</f>
        <v>#REF!</v>
      </c>
      <c r="AK41" s="30" t="e">
        <f>#REF!+AK40</f>
        <v>#REF!</v>
      </c>
      <c r="AL41" s="30" t="e">
        <f>#REF!+AL40</f>
        <v>#REF!</v>
      </c>
      <c r="AM41" s="30" t="e">
        <f>#REF!+AM40</f>
        <v>#REF!</v>
      </c>
      <c r="AN41" s="30" t="e">
        <f>#REF!+AN40</f>
        <v>#REF!</v>
      </c>
      <c r="AO41" s="30" t="e">
        <f>#REF!+AO40</f>
        <v>#REF!</v>
      </c>
      <c r="AP41" s="30" t="e">
        <f>#REF!+AP40</f>
        <v>#REF!</v>
      </c>
      <c r="AQ41" s="30" t="e">
        <f>#REF!+AQ40</f>
        <v>#REF!</v>
      </c>
      <c r="AR41" s="30" t="e">
        <f>#REF!+AR40</f>
        <v>#REF!</v>
      </c>
      <c r="AS41" s="30" t="e">
        <f>#REF!+AS40</f>
        <v>#REF!</v>
      </c>
      <c r="AT41" s="30" t="e">
        <f>#REF!+AT40</f>
        <v>#REF!</v>
      </c>
      <c r="AU41" s="30" t="e">
        <f>#REF!+AU40</f>
        <v>#REF!</v>
      </c>
      <c r="AV41" s="30" t="e">
        <f>#REF!+AV40</f>
        <v>#REF!</v>
      </c>
      <c r="AW41" s="30" t="e">
        <f>#REF!+AW40</f>
        <v>#REF!</v>
      </c>
      <c r="AX41" s="30" t="e">
        <f>#REF!+AX40</f>
        <v>#REF!</v>
      </c>
      <c r="AY41" s="64" t="e">
        <f>#REF!+AY40</f>
        <v>#REF!</v>
      </c>
      <c r="AZ41" s="64" t="e">
        <f t="shared" si="13"/>
        <v>#REF!</v>
      </c>
    </row>
    <row r="42" spans="1:52" s="52" customFormat="1">
      <c r="A42" s="53"/>
      <c r="B42" s="54" t="s">
        <v>1</v>
      </c>
      <c r="C42" s="30" t="e">
        <f>C35+C41</f>
        <v>#REF!</v>
      </c>
      <c r="D42" s="30" t="e">
        <f>D35+D41</f>
        <v>#REF!</v>
      </c>
      <c r="E42" s="30" t="e">
        <f t="shared" ref="E42:AA42" si="153">E35+E41</f>
        <v>#REF!</v>
      </c>
      <c r="F42" s="30" t="e">
        <f t="shared" si="153"/>
        <v>#REF!</v>
      </c>
      <c r="G42" s="30">
        <f t="shared" si="153"/>
        <v>0</v>
      </c>
      <c r="H42" s="30">
        <f t="shared" si="153"/>
        <v>1</v>
      </c>
      <c r="I42" s="30">
        <f t="shared" si="153"/>
        <v>138</v>
      </c>
      <c r="J42" s="30">
        <f t="shared" si="153"/>
        <v>144</v>
      </c>
      <c r="K42" s="30">
        <f t="shared" si="153"/>
        <v>282</v>
      </c>
      <c r="L42" s="30">
        <f t="shared" si="153"/>
        <v>104</v>
      </c>
      <c r="M42" s="30">
        <f t="shared" si="153"/>
        <v>48</v>
      </c>
      <c r="N42" s="30">
        <f t="shared" si="153"/>
        <v>152</v>
      </c>
      <c r="O42" s="30">
        <f t="shared" si="153"/>
        <v>9</v>
      </c>
      <c r="P42" s="30">
        <f t="shared" si="153"/>
        <v>0</v>
      </c>
      <c r="Q42" s="30">
        <f t="shared" si="153"/>
        <v>9</v>
      </c>
      <c r="R42" s="30">
        <f t="shared" si="153"/>
        <v>253</v>
      </c>
      <c r="S42" s="30">
        <f t="shared" si="153"/>
        <v>192</v>
      </c>
      <c r="T42" s="30">
        <f t="shared" si="153"/>
        <v>445</v>
      </c>
      <c r="U42" s="30"/>
      <c r="V42" s="30">
        <f t="shared" si="153"/>
        <v>0</v>
      </c>
      <c r="W42" s="30">
        <f t="shared" si="153"/>
        <v>0</v>
      </c>
      <c r="X42" s="30">
        <f t="shared" si="153"/>
        <v>0</v>
      </c>
      <c r="Y42" s="30">
        <f t="shared" si="153"/>
        <v>253</v>
      </c>
      <c r="Z42" s="30">
        <f t="shared" si="153"/>
        <v>192</v>
      </c>
      <c r="AA42" s="30">
        <f t="shared" si="153"/>
        <v>445</v>
      </c>
      <c r="AB42" s="30" t="e">
        <f t="shared" ref="AB42:AW42" si="154">AB35+AB41</f>
        <v>#REF!</v>
      </c>
      <c r="AC42" s="30" t="e">
        <f t="shared" si="154"/>
        <v>#REF!</v>
      </c>
      <c r="AD42" s="30" t="e">
        <f t="shared" si="154"/>
        <v>#REF!</v>
      </c>
      <c r="AE42" s="30" t="e">
        <f t="shared" si="154"/>
        <v>#REF!</v>
      </c>
      <c r="AF42" s="30" t="e">
        <f t="shared" si="154"/>
        <v>#REF!</v>
      </c>
      <c r="AG42" s="30" t="e">
        <f t="shared" si="154"/>
        <v>#REF!</v>
      </c>
      <c r="AH42" s="30" t="e">
        <f t="shared" si="154"/>
        <v>#REF!</v>
      </c>
      <c r="AI42" s="30" t="e">
        <f t="shared" si="154"/>
        <v>#REF!</v>
      </c>
      <c r="AJ42" s="30" t="e">
        <f t="shared" si="154"/>
        <v>#REF!</v>
      </c>
      <c r="AK42" s="30" t="e">
        <f t="shared" si="154"/>
        <v>#REF!</v>
      </c>
      <c r="AL42" s="30" t="e">
        <f t="shared" si="154"/>
        <v>#REF!</v>
      </c>
      <c r="AM42" s="30" t="e">
        <f t="shared" si="154"/>
        <v>#REF!</v>
      </c>
      <c r="AN42" s="30" t="e">
        <f t="shared" si="154"/>
        <v>#REF!</v>
      </c>
      <c r="AO42" s="30" t="e">
        <f t="shared" si="154"/>
        <v>#REF!</v>
      </c>
      <c r="AP42" s="30" t="e">
        <f t="shared" si="154"/>
        <v>#REF!</v>
      </c>
      <c r="AQ42" s="30" t="e">
        <f t="shared" si="154"/>
        <v>#REF!</v>
      </c>
      <c r="AR42" s="30" t="e">
        <f t="shared" si="154"/>
        <v>#REF!</v>
      </c>
      <c r="AS42" s="30" t="e">
        <f t="shared" si="154"/>
        <v>#REF!</v>
      </c>
      <c r="AT42" s="30" t="e">
        <f t="shared" si="154"/>
        <v>#REF!</v>
      </c>
      <c r="AU42" s="30" t="e">
        <f t="shared" si="154"/>
        <v>#REF!</v>
      </c>
      <c r="AV42" s="30" t="e">
        <f t="shared" si="154"/>
        <v>#REF!</v>
      </c>
      <c r="AW42" s="30" t="e">
        <f t="shared" si="154"/>
        <v>#REF!</v>
      </c>
      <c r="AX42" s="30" t="e">
        <f t="shared" si="12"/>
        <v>#REF!</v>
      </c>
      <c r="AY42" s="64" t="e">
        <f>AY35+AY41</f>
        <v>#REF!</v>
      </c>
      <c r="AZ42" s="64" t="e">
        <f t="shared" si="13"/>
        <v>#REF!</v>
      </c>
    </row>
    <row r="43" spans="1:52">
      <c r="A43" s="5" t="s">
        <v>133</v>
      </c>
      <c r="B43" s="10"/>
      <c r="C43" s="41"/>
      <c r="D43" s="42"/>
      <c r="E43" s="34"/>
      <c r="F43" s="34"/>
      <c r="G43" s="34"/>
      <c r="H43" s="34"/>
      <c r="I43" s="34"/>
      <c r="J43" s="34"/>
      <c r="K43" s="34"/>
      <c r="L43" s="41"/>
      <c r="M43" s="42"/>
      <c r="N43" s="34"/>
      <c r="O43" s="41"/>
      <c r="P43" s="42"/>
      <c r="Q43" s="34"/>
      <c r="R43" s="36"/>
      <c r="S43" s="34"/>
      <c r="T43" s="35"/>
      <c r="V43" s="36"/>
      <c r="W43" s="34"/>
      <c r="X43" s="34"/>
      <c r="Y43" s="34"/>
      <c r="Z43" s="34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57"/>
      <c r="AO43" s="57"/>
      <c r="AP43" s="40"/>
      <c r="AQ43" s="57"/>
      <c r="AR43" s="57"/>
      <c r="AS43" s="40"/>
      <c r="AT43" s="57"/>
      <c r="AU43" s="57"/>
      <c r="AV43" s="57"/>
      <c r="AW43" s="57"/>
      <c r="AX43" s="40"/>
      <c r="AY43" s="63"/>
      <c r="AZ43" s="63"/>
    </row>
    <row r="44" spans="1:52">
      <c r="A44" s="5"/>
      <c r="B44" s="17" t="s">
        <v>8</v>
      </c>
      <c r="C44" s="44"/>
      <c r="D44" s="45"/>
      <c r="E44" s="34"/>
      <c r="F44" s="34"/>
      <c r="G44" s="34"/>
      <c r="H44" s="34"/>
      <c r="I44" s="34"/>
      <c r="J44" s="34"/>
      <c r="K44" s="34"/>
      <c r="L44" s="44"/>
      <c r="M44" s="45"/>
      <c r="N44" s="34"/>
      <c r="O44" s="44"/>
      <c r="P44" s="45"/>
      <c r="Q44" s="34"/>
      <c r="R44" s="36"/>
      <c r="S44" s="34"/>
      <c r="T44" s="35"/>
      <c r="V44" s="36"/>
      <c r="W44" s="34"/>
      <c r="X44" s="34"/>
      <c r="Y44" s="34"/>
      <c r="Z44" s="34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57"/>
      <c r="AO44" s="57"/>
      <c r="AP44" s="40"/>
      <c r="AQ44" s="57"/>
      <c r="AR44" s="57"/>
      <c r="AS44" s="40"/>
      <c r="AT44" s="57"/>
      <c r="AU44" s="57"/>
      <c r="AV44" s="57"/>
      <c r="AW44" s="57"/>
      <c r="AX44" s="40"/>
      <c r="AY44" s="63"/>
      <c r="AZ44" s="63"/>
    </row>
    <row r="45" spans="1:52">
      <c r="A45" s="9"/>
      <c r="B45" s="13" t="s">
        <v>20</v>
      </c>
      <c r="C45" s="27"/>
      <c r="D45" s="28"/>
      <c r="E45" s="34"/>
      <c r="F45" s="34"/>
      <c r="G45" s="34"/>
      <c r="H45" s="34"/>
      <c r="I45" s="34"/>
      <c r="J45" s="34"/>
      <c r="K45" s="34"/>
      <c r="L45" s="27"/>
      <c r="M45" s="28"/>
      <c r="N45" s="34"/>
      <c r="O45" s="27"/>
      <c r="P45" s="28"/>
      <c r="Q45" s="34"/>
      <c r="R45" s="36"/>
      <c r="S45" s="34"/>
      <c r="T45" s="35"/>
      <c r="V45" s="36"/>
      <c r="W45" s="34"/>
      <c r="X45" s="34"/>
      <c r="Y45" s="34"/>
      <c r="Z45" s="34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57"/>
      <c r="AO45" s="57"/>
      <c r="AP45" s="40"/>
      <c r="AQ45" s="57"/>
      <c r="AR45" s="57"/>
      <c r="AS45" s="40"/>
      <c r="AT45" s="57"/>
      <c r="AU45" s="57"/>
      <c r="AV45" s="57"/>
      <c r="AW45" s="57"/>
      <c r="AX45" s="40"/>
      <c r="AY45" s="63"/>
      <c r="AZ45" s="63"/>
    </row>
    <row r="46" spans="1:52">
      <c r="A46" s="9"/>
      <c r="B46" s="8" t="s">
        <v>132</v>
      </c>
      <c r="C46" s="40">
        <v>0</v>
      </c>
      <c r="D46" s="40">
        <v>0</v>
      </c>
      <c r="E46" s="40">
        <f t="shared" ref="E46:E52" si="155">C46+D46</f>
        <v>0</v>
      </c>
      <c r="F46" s="40">
        <v>0</v>
      </c>
      <c r="G46" s="40">
        <v>0</v>
      </c>
      <c r="H46" s="40">
        <f t="shared" ref="H46" si="156">F46+G46</f>
        <v>0</v>
      </c>
      <c r="I46" s="40">
        <v>4</v>
      </c>
      <c r="J46" s="40">
        <v>21</v>
      </c>
      <c r="K46" s="40">
        <f t="shared" ref="K46:K52" si="157">I46+J46</f>
        <v>25</v>
      </c>
      <c r="L46" s="40">
        <v>16</v>
      </c>
      <c r="M46" s="40">
        <v>2</v>
      </c>
      <c r="N46" s="40">
        <f t="shared" ref="N46:N52" si="158">L46+M46</f>
        <v>18</v>
      </c>
      <c r="O46" s="40">
        <v>0</v>
      </c>
      <c r="P46" s="40">
        <v>0</v>
      </c>
      <c r="Q46" s="40">
        <f t="shared" ref="Q46:Q52" si="159">O46+P46</f>
        <v>0</v>
      </c>
      <c r="R46" s="40">
        <f>C46+L46+O46+F46+I46</f>
        <v>20</v>
      </c>
      <c r="S46" s="40">
        <f>D46+M46+P46+G46+J46</f>
        <v>23</v>
      </c>
      <c r="T46" s="40">
        <f t="shared" ref="T46:T84" si="160">R46+S46</f>
        <v>43</v>
      </c>
      <c r="U46" s="24">
        <v>2</v>
      </c>
      <c r="V46" s="40" t="str">
        <f>IF(U46=1,R46,"0")</f>
        <v>0</v>
      </c>
      <c r="W46" s="40" t="str">
        <f>IF(U46=1,S46,"0")</f>
        <v>0</v>
      </c>
      <c r="X46" s="40" t="str">
        <f>IF(U46=1,T46,"0")</f>
        <v>0</v>
      </c>
      <c r="Y46" s="40">
        <f>IF(U46=2,R46,"0")</f>
        <v>20</v>
      </c>
      <c r="Z46" s="40">
        <f>IF(U46=2,S46,"0")</f>
        <v>23</v>
      </c>
      <c r="AA46" s="40">
        <f>IF(U46=2,T46,"0")</f>
        <v>43</v>
      </c>
      <c r="AB46" s="40">
        <v>0</v>
      </c>
      <c r="AC46" s="40">
        <v>0</v>
      </c>
      <c r="AD46" s="40">
        <f t="shared" ref="AD46:AD52" si="161">AB46+AC46</f>
        <v>0</v>
      </c>
      <c r="AE46" s="40">
        <v>0</v>
      </c>
      <c r="AF46" s="40">
        <v>0</v>
      </c>
      <c r="AG46" s="40">
        <f t="shared" ref="AG46:AG52" si="162">AE46+AF46</f>
        <v>0</v>
      </c>
      <c r="AH46" s="40">
        <v>3</v>
      </c>
      <c r="AI46" s="40">
        <v>0</v>
      </c>
      <c r="AJ46" s="40">
        <f t="shared" ref="AJ46:AJ52" si="163">AH46+AI46</f>
        <v>3</v>
      </c>
      <c r="AK46" s="40">
        <v>0</v>
      </c>
      <c r="AL46" s="40">
        <v>0</v>
      </c>
      <c r="AM46" s="40">
        <f t="shared" ref="AM46:AM52" si="164">AK46+AL46</f>
        <v>0</v>
      </c>
      <c r="AN46" s="57">
        <v>0</v>
      </c>
      <c r="AO46" s="57">
        <v>0</v>
      </c>
      <c r="AP46" s="40">
        <f t="shared" ref="AP46:AP52" si="165">AN46+AO46</f>
        <v>0</v>
      </c>
      <c r="AQ46" s="57">
        <f t="shared" ref="AQ46:AQ52" si="166">AB46+AE46+AH46+AK46+AN46</f>
        <v>3</v>
      </c>
      <c r="AR46" s="57">
        <f t="shared" ref="AR46:AR52" si="167">AC46+AF46+AI46+AL46+AO46</f>
        <v>0</v>
      </c>
      <c r="AS46" s="40">
        <f t="shared" ref="AS46:AS52" si="168">AQ46+AR46</f>
        <v>3</v>
      </c>
      <c r="AT46" s="57">
        <v>9</v>
      </c>
      <c r="AU46" s="57">
        <v>17</v>
      </c>
      <c r="AV46" s="57">
        <v>14</v>
      </c>
      <c r="AW46" s="57">
        <v>3</v>
      </c>
      <c r="AX46" s="40">
        <f t="shared" ref="AX46:AX98" si="169">SUM(AT46:AW46)</f>
        <v>43</v>
      </c>
      <c r="AY46" s="63">
        <v>125.03</v>
      </c>
      <c r="AZ46" s="63">
        <f t="shared" ref="AZ46:AZ98" si="170">AY46/AX46</f>
        <v>2.907674418604651</v>
      </c>
    </row>
    <row r="47" spans="1:52">
      <c r="A47" s="9"/>
      <c r="B47" s="11" t="s">
        <v>131</v>
      </c>
      <c r="C47" s="40">
        <v>0</v>
      </c>
      <c r="D47" s="40">
        <v>0</v>
      </c>
      <c r="E47" s="40">
        <f t="shared" si="155"/>
        <v>0</v>
      </c>
      <c r="F47" s="40">
        <v>0</v>
      </c>
      <c r="G47" s="40">
        <v>0</v>
      </c>
      <c r="H47" s="40">
        <f t="shared" ref="H47:H52" si="171">F47+G47</f>
        <v>0</v>
      </c>
      <c r="I47" s="40">
        <v>1</v>
      </c>
      <c r="J47" s="40">
        <v>3</v>
      </c>
      <c r="K47" s="40">
        <f t="shared" si="157"/>
        <v>4</v>
      </c>
      <c r="L47" s="40">
        <v>33</v>
      </c>
      <c r="M47" s="40">
        <v>24</v>
      </c>
      <c r="N47" s="40">
        <f t="shared" si="158"/>
        <v>57</v>
      </c>
      <c r="O47" s="40">
        <v>3</v>
      </c>
      <c r="P47" s="40">
        <v>8</v>
      </c>
      <c r="Q47" s="40">
        <f t="shared" si="159"/>
        <v>11</v>
      </c>
      <c r="R47" s="40">
        <f t="shared" ref="R47:R53" si="172">C47+L47+O47+F47+I47</f>
        <v>37</v>
      </c>
      <c r="S47" s="40">
        <f t="shared" ref="S47:S53" si="173">D47+M47+P47+G47+J47</f>
        <v>35</v>
      </c>
      <c r="T47" s="40">
        <f t="shared" ref="T47:T53" si="174">R47+S47</f>
        <v>72</v>
      </c>
      <c r="U47" s="24">
        <v>2</v>
      </c>
      <c r="V47" s="40" t="str">
        <f t="shared" ref="V47:V52" si="175">IF(U47=1,R47,"0")</f>
        <v>0</v>
      </c>
      <c r="W47" s="40" t="str">
        <f t="shared" ref="W47:W52" si="176">IF(U47=1,S47,"0")</f>
        <v>0</v>
      </c>
      <c r="X47" s="40" t="str">
        <f t="shared" ref="X47:X52" si="177">IF(U47=1,T47,"0")</f>
        <v>0</v>
      </c>
      <c r="Y47" s="40">
        <f t="shared" ref="Y47:Y52" si="178">IF(U47=2,R47,"0")</f>
        <v>37</v>
      </c>
      <c r="Z47" s="40">
        <f t="shared" ref="Z47:Z52" si="179">IF(U47=2,S47,"0")</f>
        <v>35</v>
      </c>
      <c r="AA47" s="40">
        <f t="shared" ref="AA47:AA52" si="180">IF(U47=2,T47,"0")</f>
        <v>72</v>
      </c>
      <c r="AB47" s="40">
        <v>0</v>
      </c>
      <c r="AC47" s="40">
        <v>0</v>
      </c>
      <c r="AD47" s="40">
        <f t="shared" si="161"/>
        <v>0</v>
      </c>
      <c r="AE47" s="40">
        <v>0</v>
      </c>
      <c r="AF47" s="40">
        <v>0</v>
      </c>
      <c r="AG47" s="40">
        <f t="shared" si="162"/>
        <v>0</v>
      </c>
      <c r="AH47" s="40">
        <v>0</v>
      </c>
      <c r="AI47" s="40">
        <v>0</v>
      </c>
      <c r="AJ47" s="40">
        <f t="shared" si="163"/>
        <v>0</v>
      </c>
      <c r="AK47" s="40">
        <v>0</v>
      </c>
      <c r="AL47" s="40">
        <v>1</v>
      </c>
      <c r="AM47" s="40">
        <f t="shared" si="164"/>
        <v>1</v>
      </c>
      <c r="AN47" s="57">
        <v>0</v>
      </c>
      <c r="AO47" s="57">
        <v>0</v>
      </c>
      <c r="AP47" s="40">
        <f t="shared" si="165"/>
        <v>0</v>
      </c>
      <c r="AQ47" s="57">
        <f t="shared" si="166"/>
        <v>0</v>
      </c>
      <c r="AR47" s="57">
        <f t="shared" si="167"/>
        <v>1</v>
      </c>
      <c r="AS47" s="40">
        <f t="shared" si="168"/>
        <v>1</v>
      </c>
      <c r="AT47" s="57">
        <v>27</v>
      </c>
      <c r="AU47" s="57">
        <v>28</v>
      </c>
      <c r="AV47" s="57">
        <v>15</v>
      </c>
      <c r="AW47" s="57">
        <v>2</v>
      </c>
      <c r="AX47" s="40">
        <f t="shared" si="169"/>
        <v>72</v>
      </c>
      <c r="AY47" s="63">
        <v>195.91</v>
      </c>
      <c r="AZ47" s="63">
        <f t="shared" si="170"/>
        <v>2.7209722222222221</v>
      </c>
    </row>
    <row r="48" spans="1:52">
      <c r="A48" s="9"/>
      <c r="B48" s="8" t="s">
        <v>130</v>
      </c>
      <c r="C48" s="40">
        <v>0</v>
      </c>
      <c r="D48" s="40">
        <v>1</v>
      </c>
      <c r="E48" s="40">
        <f t="shared" si="155"/>
        <v>1</v>
      </c>
      <c r="F48" s="40">
        <v>0</v>
      </c>
      <c r="G48" s="40">
        <v>0</v>
      </c>
      <c r="H48" s="40">
        <f t="shared" si="171"/>
        <v>0</v>
      </c>
      <c r="I48" s="40">
        <v>0</v>
      </c>
      <c r="J48" s="40">
        <v>0</v>
      </c>
      <c r="K48" s="40">
        <f t="shared" si="157"/>
        <v>0</v>
      </c>
      <c r="L48" s="40">
        <v>1</v>
      </c>
      <c r="M48" s="40">
        <v>2</v>
      </c>
      <c r="N48" s="40">
        <f t="shared" si="158"/>
        <v>3</v>
      </c>
      <c r="O48" s="40">
        <v>15</v>
      </c>
      <c r="P48" s="40">
        <v>13</v>
      </c>
      <c r="Q48" s="40">
        <f t="shared" si="159"/>
        <v>28</v>
      </c>
      <c r="R48" s="40">
        <f t="shared" si="172"/>
        <v>16</v>
      </c>
      <c r="S48" s="40">
        <f t="shared" si="173"/>
        <v>16</v>
      </c>
      <c r="T48" s="40">
        <f t="shared" si="174"/>
        <v>32</v>
      </c>
      <c r="U48" s="24">
        <v>2</v>
      </c>
      <c r="V48" s="40" t="str">
        <f t="shared" si="175"/>
        <v>0</v>
      </c>
      <c r="W48" s="40" t="str">
        <f t="shared" si="176"/>
        <v>0</v>
      </c>
      <c r="X48" s="40" t="str">
        <f t="shared" si="177"/>
        <v>0</v>
      </c>
      <c r="Y48" s="40">
        <f t="shared" si="178"/>
        <v>16</v>
      </c>
      <c r="Z48" s="40">
        <f t="shared" si="179"/>
        <v>16</v>
      </c>
      <c r="AA48" s="40">
        <f t="shared" si="180"/>
        <v>32</v>
      </c>
      <c r="AB48" s="40">
        <v>0</v>
      </c>
      <c r="AC48" s="40">
        <v>0</v>
      </c>
      <c r="AD48" s="40">
        <f t="shared" si="161"/>
        <v>0</v>
      </c>
      <c r="AE48" s="40">
        <v>0</v>
      </c>
      <c r="AF48" s="40">
        <v>0</v>
      </c>
      <c r="AG48" s="40">
        <f t="shared" si="162"/>
        <v>0</v>
      </c>
      <c r="AH48" s="40">
        <v>0</v>
      </c>
      <c r="AI48" s="40">
        <v>0</v>
      </c>
      <c r="AJ48" s="40">
        <f t="shared" si="163"/>
        <v>0</v>
      </c>
      <c r="AK48" s="40">
        <v>0</v>
      </c>
      <c r="AL48" s="40">
        <v>0</v>
      </c>
      <c r="AM48" s="40">
        <f t="shared" si="164"/>
        <v>0</v>
      </c>
      <c r="AN48" s="57">
        <v>2</v>
      </c>
      <c r="AO48" s="57">
        <v>0</v>
      </c>
      <c r="AP48" s="40">
        <f t="shared" si="165"/>
        <v>2</v>
      </c>
      <c r="AQ48" s="57">
        <f t="shared" si="166"/>
        <v>2</v>
      </c>
      <c r="AR48" s="57">
        <f t="shared" si="167"/>
        <v>0</v>
      </c>
      <c r="AS48" s="40">
        <f t="shared" si="168"/>
        <v>2</v>
      </c>
      <c r="AT48" s="57">
        <v>13</v>
      </c>
      <c r="AU48" s="57">
        <v>16</v>
      </c>
      <c r="AV48" s="57">
        <v>1</v>
      </c>
      <c r="AW48" s="57">
        <v>2</v>
      </c>
      <c r="AX48" s="40">
        <f t="shared" si="169"/>
        <v>32</v>
      </c>
      <c r="AY48" s="63">
        <v>82.48</v>
      </c>
      <c r="AZ48" s="63">
        <f t="shared" si="170"/>
        <v>2.5775000000000001</v>
      </c>
    </row>
    <row r="49" spans="1:52">
      <c r="A49" s="9"/>
      <c r="B49" s="8" t="s">
        <v>129</v>
      </c>
      <c r="C49" s="40">
        <v>0</v>
      </c>
      <c r="D49" s="40">
        <v>0</v>
      </c>
      <c r="E49" s="40">
        <f t="shared" si="155"/>
        <v>0</v>
      </c>
      <c r="F49" s="40">
        <v>0</v>
      </c>
      <c r="G49" s="40">
        <v>0</v>
      </c>
      <c r="H49" s="40">
        <f t="shared" si="171"/>
        <v>0</v>
      </c>
      <c r="I49" s="40">
        <v>14</v>
      </c>
      <c r="J49" s="40">
        <v>64</v>
      </c>
      <c r="K49" s="40">
        <f t="shared" si="157"/>
        <v>78</v>
      </c>
      <c r="L49" s="40">
        <v>2</v>
      </c>
      <c r="M49" s="40">
        <v>12</v>
      </c>
      <c r="N49" s="40">
        <f t="shared" si="158"/>
        <v>14</v>
      </c>
      <c r="O49" s="40">
        <v>0</v>
      </c>
      <c r="P49" s="40">
        <v>1</v>
      </c>
      <c r="Q49" s="40">
        <f t="shared" si="159"/>
        <v>1</v>
      </c>
      <c r="R49" s="40">
        <f t="shared" si="172"/>
        <v>16</v>
      </c>
      <c r="S49" s="40">
        <f t="shared" si="173"/>
        <v>77</v>
      </c>
      <c r="T49" s="40">
        <f t="shared" si="174"/>
        <v>93</v>
      </c>
      <c r="U49" s="24">
        <v>2</v>
      </c>
      <c r="V49" s="40" t="str">
        <f t="shared" si="175"/>
        <v>0</v>
      </c>
      <c r="W49" s="40" t="str">
        <f t="shared" si="176"/>
        <v>0</v>
      </c>
      <c r="X49" s="40" t="str">
        <f t="shared" si="177"/>
        <v>0</v>
      </c>
      <c r="Y49" s="40">
        <f t="shared" si="178"/>
        <v>16</v>
      </c>
      <c r="Z49" s="40">
        <f t="shared" si="179"/>
        <v>77</v>
      </c>
      <c r="AA49" s="40">
        <f t="shared" si="180"/>
        <v>93</v>
      </c>
      <c r="AB49" s="40">
        <v>0</v>
      </c>
      <c r="AC49" s="40">
        <v>0</v>
      </c>
      <c r="AD49" s="40">
        <f t="shared" si="161"/>
        <v>0</v>
      </c>
      <c r="AE49" s="40">
        <v>0</v>
      </c>
      <c r="AF49" s="40">
        <v>0</v>
      </c>
      <c r="AG49" s="40">
        <f t="shared" si="162"/>
        <v>0</v>
      </c>
      <c r="AH49" s="40">
        <v>4</v>
      </c>
      <c r="AI49" s="40">
        <v>1</v>
      </c>
      <c r="AJ49" s="40">
        <f t="shared" si="163"/>
        <v>5</v>
      </c>
      <c r="AK49" s="40">
        <v>0</v>
      </c>
      <c r="AL49" s="40">
        <v>2</v>
      </c>
      <c r="AM49" s="40">
        <f t="shared" si="164"/>
        <v>2</v>
      </c>
      <c r="AN49" s="57">
        <v>0</v>
      </c>
      <c r="AO49" s="57">
        <v>0</v>
      </c>
      <c r="AP49" s="40">
        <f t="shared" si="165"/>
        <v>0</v>
      </c>
      <c r="AQ49" s="57">
        <f t="shared" si="166"/>
        <v>4</v>
      </c>
      <c r="AR49" s="57">
        <f t="shared" si="167"/>
        <v>3</v>
      </c>
      <c r="AS49" s="40">
        <f t="shared" si="168"/>
        <v>7</v>
      </c>
      <c r="AT49" s="57">
        <v>20</v>
      </c>
      <c r="AU49" s="57">
        <v>42</v>
      </c>
      <c r="AV49" s="57">
        <v>27</v>
      </c>
      <c r="AW49" s="57">
        <v>4</v>
      </c>
      <c r="AX49" s="40">
        <f t="shared" si="169"/>
        <v>93</v>
      </c>
      <c r="AY49" s="63">
        <v>262.44</v>
      </c>
      <c r="AZ49" s="63">
        <f t="shared" si="170"/>
        <v>2.8219354838709676</v>
      </c>
    </row>
    <row r="50" spans="1:52">
      <c r="A50" s="9"/>
      <c r="B50" s="8" t="s">
        <v>128</v>
      </c>
      <c r="C50" s="40">
        <v>0</v>
      </c>
      <c r="D50" s="40">
        <v>0</v>
      </c>
      <c r="E50" s="40">
        <f t="shared" si="155"/>
        <v>0</v>
      </c>
      <c r="F50" s="40">
        <v>0</v>
      </c>
      <c r="G50" s="40">
        <v>0</v>
      </c>
      <c r="H50" s="40">
        <f t="shared" si="171"/>
        <v>0</v>
      </c>
      <c r="I50" s="40">
        <v>0</v>
      </c>
      <c r="J50" s="40">
        <v>0</v>
      </c>
      <c r="K50" s="40">
        <f t="shared" si="157"/>
        <v>0</v>
      </c>
      <c r="L50" s="40">
        <v>7</v>
      </c>
      <c r="M50" s="40">
        <v>21</v>
      </c>
      <c r="N50" s="40">
        <f t="shared" si="158"/>
        <v>28</v>
      </c>
      <c r="O50" s="40">
        <v>0</v>
      </c>
      <c r="P50" s="40">
        <v>1</v>
      </c>
      <c r="Q50" s="40">
        <f t="shared" si="159"/>
        <v>1</v>
      </c>
      <c r="R50" s="40">
        <f t="shared" si="172"/>
        <v>7</v>
      </c>
      <c r="S50" s="40">
        <f t="shared" si="173"/>
        <v>22</v>
      </c>
      <c r="T50" s="40">
        <f t="shared" si="174"/>
        <v>29</v>
      </c>
      <c r="U50" s="24">
        <v>2</v>
      </c>
      <c r="V50" s="40" t="str">
        <f t="shared" si="175"/>
        <v>0</v>
      </c>
      <c r="W50" s="40" t="str">
        <f t="shared" si="176"/>
        <v>0</v>
      </c>
      <c r="X50" s="40" t="str">
        <f t="shared" si="177"/>
        <v>0</v>
      </c>
      <c r="Y50" s="40">
        <f t="shared" si="178"/>
        <v>7</v>
      </c>
      <c r="Z50" s="40">
        <f t="shared" si="179"/>
        <v>22</v>
      </c>
      <c r="AA50" s="40">
        <f t="shared" si="180"/>
        <v>29</v>
      </c>
      <c r="AB50" s="40">
        <v>0</v>
      </c>
      <c r="AC50" s="40">
        <v>0</v>
      </c>
      <c r="AD50" s="40">
        <f t="shared" si="161"/>
        <v>0</v>
      </c>
      <c r="AE50" s="40">
        <v>0</v>
      </c>
      <c r="AF50" s="40">
        <v>0</v>
      </c>
      <c r="AG50" s="40">
        <f t="shared" si="162"/>
        <v>0</v>
      </c>
      <c r="AH50" s="40">
        <v>0</v>
      </c>
      <c r="AI50" s="40">
        <v>0</v>
      </c>
      <c r="AJ50" s="40">
        <f t="shared" si="163"/>
        <v>0</v>
      </c>
      <c r="AK50" s="40">
        <v>2</v>
      </c>
      <c r="AL50" s="40">
        <v>2</v>
      </c>
      <c r="AM50" s="40">
        <f t="shared" si="164"/>
        <v>4</v>
      </c>
      <c r="AN50" s="57">
        <v>0</v>
      </c>
      <c r="AO50" s="57">
        <v>0</v>
      </c>
      <c r="AP50" s="40">
        <f t="shared" si="165"/>
        <v>0</v>
      </c>
      <c r="AQ50" s="57">
        <f t="shared" si="166"/>
        <v>2</v>
      </c>
      <c r="AR50" s="57">
        <f t="shared" si="167"/>
        <v>2</v>
      </c>
      <c r="AS50" s="40">
        <f t="shared" si="168"/>
        <v>4</v>
      </c>
      <c r="AT50" s="57">
        <v>10</v>
      </c>
      <c r="AU50" s="57">
        <v>12</v>
      </c>
      <c r="AV50" s="57">
        <v>5</v>
      </c>
      <c r="AW50" s="57">
        <v>2</v>
      </c>
      <c r="AX50" s="40">
        <f t="shared" si="169"/>
        <v>29</v>
      </c>
      <c r="AY50" s="63">
        <v>79.2</v>
      </c>
      <c r="AZ50" s="63">
        <f t="shared" si="170"/>
        <v>2.7310344827586208</v>
      </c>
    </row>
    <row r="51" spans="1:52">
      <c r="A51" s="9"/>
      <c r="B51" s="8" t="s">
        <v>127</v>
      </c>
      <c r="C51" s="40">
        <v>0</v>
      </c>
      <c r="D51" s="40">
        <v>0</v>
      </c>
      <c r="E51" s="40">
        <f t="shared" si="155"/>
        <v>0</v>
      </c>
      <c r="F51" s="40">
        <v>0</v>
      </c>
      <c r="G51" s="40">
        <v>0</v>
      </c>
      <c r="H51" s="40">
        <f t="shared" si="171"/>
        <v>0</v>
      </c>
      <c r="I51" s="40">
        <v>3</v>
      </c>
      <c r="J51" s="40">
        <v>7</v>
      </c>
      <c r="K51" s="40">
        <f t="shared" si="157"/>
        <v>10</v>
      </c>
      <c r="L51" s="40">
        <v>4</v>
      </c>
      <c r="M51" s="40">
        <v>3</v>
      </c>
      <c r="N51" s="40">
        <f t="shared" si="158"/>
        <v>7</v>
      </c>
      <c r="O51" s="40">
        <v>2</v>
      </c>
      <c r="P51" s="40">
        <v>1</v>
      </c>
      <c r="Q51" s="40">
        <f t="shared" si="159"/>
        <v>3</v>
      </c>
      <c r="R51" s="40">
        <f t="shared" si="172"/>
        <v>9</v>
      </c>
      <c r="S51" s="40">
        <f t="shared" si="173"/>
        <v>11</v>
      </c>
      <c r="T51" s="40">
        <f t="shared" si="174"/>
        <v>20</v>
      </c>
      <c r="U51" s="24">
        <v>2</v>
      </c>
      <c r="V51" s="40" t="str">
        <f t="shared" si="175"/>
        <v>0</v>
      </c>
      <c r="W51" s="40" t="str">
        <f t="shared" si="176"/>
        <v>0</v>
      </c>
      <c r="X51" s="40" t="str">
        <f t="shared" si="177"/>
        <v>0</v>
      </c>
      <c r="Y51" s="40">
        <f t="shared" si="178"/>
        <v>9</v>
      </c>
      <c r="Z51" s="40">
        <f t="shared" si="179"/>
        <v>11</v>
      </c>
      <c r="AA51" s="40">
        <f t="shared" si="180"/>
        <v>20</v>
      </c>
      <c r="AB51" s="40">
        <v>0</v>
      </c>
      <c r="AC51" s="40">
        <v>0</v>
      </c>
      <c r="AD51" s="40">
        <f t="shared" si="161"/>
        <v>0</v>
      </c>
      <c r="AE51" s="40">
        <v>0</v>
      </c>
      <c r="AF51" s="40">
        <v>0</v>
      </c>
      <c r="AG51" s="40">
        <f t="shared" si="162"/>
        <v>0</v>
      </c>
      <c r="AH51" s="40">
        <v>0</v>
      </c>
      <c r="AI51" s="40">
        <v>1</v>
      </c>
      <c r="AJ51" s="40">
        <f t="shared" si="163"/>
        <v>1</v>
      </c>
      <c r="AK51" s="40">
        <v>0</v>
      </c>
      <c r="AL51" s="40">
        <v>0</v>
      </c>
      <c r="AM51" s="40">
        <f t="shared" si="164"/>
        <v>0</v>
      </c>
      <c r="AN51" s="57">
        <v>0</v>
      </c>
      <c r="AO51" s="57">
        <v>0</v>
      </c>
      <c r="AP51" s="40">
        <f t="shared" si="165"/>
        <v>0</v>
      </c>
      <c r="AQ51" s="57">
        <f t="shared" si="166"/>
        <v>0</v>
      </c>
      <c r="AR51" s="57">
        <f t="shared" si="167"/>
        <v>1</v>
      </c>
      <c r="AS51" s="40">
        <f t="shared" si="168"/>
        <v>1</v>
      </c>
      <c r="AT51" s="57">
        <v>3</v>
      </c>
      <c r="AU51" s="57">
        <v>14</v>
      </c>
      <c r="AV51" s="57">
        <v>3</v>
      </c>
      <c r="AW51" s="57">
        <v>0</v>
      </c>
      <c r="AX51" s="40">
        <f t="shared" si="169"/>
        <v>20</v>
      </c>
      <c r="AY51" s="63">
        <v>54.65</v>
      </c>
      <c r="AZ51" s="63">
        <f t="shared" si="170"/>
        <v>2.7324999999999999</v>
      </c>
    </row>
    <row r="52" spans="1:52">
      <c r="A52" s="7"/>
      <c r="B52" s="8" t="s">
        <v>126</v>
      </c>
      <c r="C52" s="40">
        <v>0</v>
      </c>
      <c r="D52" s="40">
        <v>0</v>
      </c>
      <c r="E52" s="40">
        <f t="shared" si="155"/>
        <v>0</v>
      </c>
      <c r="F52" s="40">
        <v>0</v>
      </c>
      <c r="G52" s="40">
        <v>0</v>
      </c>
      <c r="H52" s="40">
        <f t="shared" si="171"/>
        <v>0</v>
      </c>
      <c r="I52" s="40">
        <v>0</v>
      </c>
      <c r="J52" s="40">
        <v>1</v>
      </c>
      <c r="K52" s="40">
        <f t="shared" si="157"/>
        <v>1</v>
      </c>
      <c r="L52" s="40">
        <v>4</v>
      </c>
      <c r="M52" s="40">
        <v>11</v>
      </c>
      <c r="N52" s="40">
        <f t="shared" si="158"/>
        <v>15</v>
      </c>
      <c r="O52" s="40">
        <v>8</v>
      </c>
      <c r="P52" s="40">
        <v>15</v>
      </c>
      <c r="Q52" s="40">
        <f t="shared" si="159"/>
        <v>23</v>
      </c>
      <c r="R52" s="40">
        <f t="shared" si="172"/>
        <v>12</v>
      </c>
      <c r="S52" s="40">
        <f t="shared" si="173"/>
        <v>27</v>
      </c>
      <c r="T52" s="40">
        <f t="shared" si="174"/>
        <v>39</v>
      </c>
      <c r="U52" s="24">
        <v>2</v>
      </c>
      <c r="V52" s="40" t="str">
        <f t="shared" si="175"/>
        <v>0</v>
      </c>
      <c r="W52" s="40" t="str">
        <f t="shared" si="176"/>
        <v>0</v>
      </c>
      <c r="X52" s="40" t="str">
        <f t="shared" si="177"/>
        <v>0</v>
      </c>
      <c r="Y52" s="40">
        <f t="shared" si="178"/>
        <v>12</v>
      </c>
      <c r="Z52" s="40">
        <f t="shared" si="179"/>
        <v>27</v>
      </c>
      <c r="AA52" s="40">
        <f t="shared" si="180"/>
        <v>39</v>
      </c>
      <c r="AB52" s="40">
        <v>0</v>
      </c>
      <c r="AC52" s="40">
        <v>0</v>
      </c>
      <c r="AD52" s="40">
        <f t="shared" si="161"/>
        <v>0</v>
      </c>
      <c r="AE52" s="40">
        <v>0</v>
      </c>
      <c r="AF52" s="40">
        <v>0</v>
      </c>
      <c r="AG52" s="40">
        <f t="shared" si="162"/>
        <v>0</v>
      </c>
      <c r="AH52" s="40">
        <v>0</v>
      </c>
      <c r="AI52" s="40">
        <v>0</v>
      </c>
      <c r="AJ52" s="40">
        <f t="shared" si="163"/>
        <v>0</v>
      </c>
      <c r="AK52" s="40">
        <v>0</v>
      </c>
      <c r="AL52" s="40">
        <v>0</v>
      </c>
      <c r="AM52" s="40">
        <f t="shared" si="164"/>
        <v>0</v>
      </c>
      <c r="AN52" s="57">
        <v>1</v>
      </c>
      <c r="AO52" s="57">
        <v>0</v>
      </c>
      <c r="AP52" s="40">
        <f t="shared" si="165"/>
        <v>1</v>
      </c>
      <c r="AQ52" s="57">
        <f t="shared" si="166"/>
        <v>1</v>
      </c>
      <c r="AR52" s="57">
        <f t="shared" si="167"/>
        <v>0</v>
      </c>
      <c r="AS52" s="40">
        <f t="shared" si="168"/>
        <v>1</v>
      </c>
      <c r="AT52" s="57">
        <v>12</v>
      </c>
      <c r="AU52" s="57">
        <v>14</v>
      </c>
      <c r="AV52" s="57">
        <v>13</v>
      </c>
      <c r="AW52" s="57">
        <v>0</v>
      </c>
      <c r="AX52" s="40">
        <f t="shared" si="169"/>
        <v>39</v>
      </c>
      <c r="AY52" s="63">
        <v>109.19</v>
      </c>
      <c r="AZ52" s="63">
        <f t="shared" si="170"/>
        <v>2.7997435897435898</v>
      </c>
    </row>
    <row r="53" spans="1:52" s="52" customFormat="1">
      <c r="A53" s="49"/>
      <c r="B53" s="50" t="s">
        <v>3</v>
      </c>
      <c r="C53" s="31">
        <f t="shared" ref="C53:H53" si="181">SUM(C46:C52)</f>
        <v>0</v>
      </c>
      <c r="D53" s="31">
        <f t="shared" si="181"/>
        <v>1</v>
      </c>
      <c r="E53" s="30">
        <f t="shared" si="181"/>
        <v>1</v>
      </c>
      <c r="F53" s="31">
        <f>SUM(F46:F52)</f>
        <v>0</v>
      </c>
      <c r="G53" s="31">
        <f>SUM(G46:G52)</f>
        <v>0</v>
      </c>
      <c r="H53" s="30">
        <f t="shared" si="181"/>
        <v>0</v>
      </c>
      <c r="I53" s="30">
        <f t="shared" ref="I53:K53" si="182">SUM(I46:I52)</f>
        <v>22</v>
      </c>
      <c r="J53" s="30">
        <f t="shared" si="182"/>
        <v>96</v>
      </c>
      <c r="K53" s="30">
        <f t="shared" si="182"/>
        <v>118</v>
      </c>
      <c r="L53" s="31">
        <f t="shared" ref="L53:N53" si="183">SUM(L46:L52)</f>
        <v>67</v>
      </c>
      <c r="M53" s="31">
        <f t="shared" si="183"/>
        <v>75</v>
      </c>
      <c r="N53" s="30">
        <f t="shared" si="183"/>
        <v>142</v>
      </c>
      <c r="O53" s="31">
        <f t="shared" ref="O53:Q53" si="184">SUM(O46:O52)</f>
        <v>28</v>
      </c>
      <c r="P53" s="31">
        <f t="shared" si="184"/>
        <v>39</v>
      </c>
      <c r="Q53" s="30">
        <f t="shared" si="184"/>
        <v>67</v>
      </c>
      <c r="R53" s="30">
        <f t="shared" si="172"/>
        <v>117</v>
      </c>
      <c r="S53" s="30">
        <f t="shared" si="173"/>
        <v>211</v>
      </c>
      <c r="T53" s="30">
        <f t="shared" si="174"/>
        <v>328</v>
      </c>
      <c r="U53" s="51"/>
      <c r="V53" s="30">
        <f t="shared" ref="V53:AD53" si="185">SUM(V46:V52)</f>
        <v>0</v>
      </c>
      <c r="W53" s="30">
        <f t="shared" si="185"/>
        <v>0</v>
      </c>
      <c r="X53" s="30">
        <f t="shared" si="185"/>
        <v>0</v>
      </c>
      <c r="Y53" s="30">
        <f t="shared" si="185"/>
        <v>117</v>
      </c>
      <c r="Z53" s="30">
        <f t="shared" si="185"/>
        <v>211</v>
      </c>
      <c r="AA53" s="30">
        <f t="shared" si="185"/>
        <v>328</v>
      </c>
      <c r="AB53" s="30">
        <f t="shared" si="185"/>
        <v>0</v>
      </c>
      <c r="AC53" s="30">
        <f t="shared" si="185"/>
        <v>0</v>
      </c>
      <c r="AD53" s="30">
        <f t="shared" si="185"/>
        <v>0</v>
      </c>
      <c r="AE53" s="30">
        <f t="shared" ref="AE53:AG53" si="186">SUM(AE46:AE52)</f>
        <v>0</v>
      </c>
      <c r="AF53" s="30">
        <f t="shared" si="186"/>
        <v>0</v>
      </c>
      <c r="AG53" s="30">
        <f t="shared" si="186"/>
        <v>0</v>
      </c>
      <c r="AH53" s="30">
        <f>SUM(AH46:AH52)</f>
        <v>7</v>
      </c>
      <c r="AI53" s="30">
        <f>SUM(AI46:AI52)</f>
        <v>2</v>
      </c>
      <c r="AJ53" s="30">
        <f>SUM(AJ46:AJ52)</f>
        <v>9</v>
      </c>
      <c r="AK53" s="30">
        <f t="shared" ref="AK53:AP53" si="187">SUM(AK46:AK52)</f>
        <v>2</v>
      </c>
      <c r="AL53" s="30">
        <f t="shared" si="187"/>
        <v>5</v>
      </c>
      <c r="AM53" s="30">
        <f t="shared" si="187"/>
        <v>7</v>
      </c>
      <c r="AN53" s="30">
        <f t="shared" si="187"/>
        <v>3</v>
      </c>
      <c r="AO53" s="30">
        <f t="shared" si="187"/>
        <v>0</v>
      </c>
      <c r="AP53" s="30">
        <f t="shared" si="187"/>
        <v>3</v>
      </c>
      <c r="AQ53" s="30">
        <f t="shared" ref="AQ53:AW53" si="188">SUM(AQ46:AQ52)</f>
        <v>12</v>
      </c>
      <c r="AR53" s="30">
        <f t="shared" si="188"/>
        <v>7</v>
      </c>
      <c r="AS53" s="30">
        <f t="shared" si="188"/>
        <v>19</v>
      </c>
      <c r="AT53" s="30">
        <f t="shared" si="188"/>
        <v>94</v>
      </c>
      <c r="AU53" s="30">
        <f t="shared" si="188"/>
        <v>143</v>
      </c>
      <c r="AV53" s="30">
        <f t="shared" si="188"/>
        <v>78</v>
      </c>
      <c r="AW53" s="30">
        <f t="shared" si="188"/>
        <v>13</v>
      </c>
      <c r="AX53" s="30">
        <f t="shared" si="169"/>
        <v>328</v>
      </c>
      <c r="AY53" s="64">
        <f>SUM(AY46:AY52)</f>
        <v>908.90000000000009</v>
      </c>
      <c r="AZ53" s="64">
        <f t="shared" si="170"/>
        <v>2.7710365853658541</v>
      </c>
    </row>
    <row r="54" spans="1:52" s="52" customFormat="1">
      <c r="A54" s="49"/>
      <c r="B54" s="50" t="s">
        <v>2</v>
      </c>
      <c r="C54" s="31">
        <f>C53</f>
        <v>0</v>
      </c>
      <c r="D54" s="31">
        <f t="shared" ref="D54:T54" si="189">D53</f>
        <v>1</v>
      </c>
      <c r="E54" s="31">
        <f t="shared" si="189"/>
        <v>1</v>
      </c>
      <c r="F54" s="31">
        <f t="shared" si="189"/>
        <v>0</v>
      </c>
      <c r="G54" s="31">
        <f t="shared" si="189"/>
        <v>0</v>
      </c>
      <c r="H54" s="31">
        <f t="shared" si="189"/>
        <v>0</v>
      </c>
      <c r="I54" s="31">
        <f t="shared" si="189"/>
        <v>22</v>
      </c>
      <c r="J54" s="31">
        <f t="shared" si="189"/>
        <v>96</v>
      </c>
      <c r="K54" s="31">
        <f t="shared" si="189"/>
        <v>118</v>
      </c>
      <c r="L54" s="31">
        <f t="shared" si="189"/>
        <v>67</v>
      </c>
      <c r="M54" s="31">
        <f t="shared" si="189"/>
        <v>75</v>
      </c>
      <c r="N54" s="31">
        <f t="shared" si="189"/>
        <v>142</v>
      </c>
      <c r="O54" s="31">
        <f t="shared" si="189"/>
        <v>28</v>
      </c>
      <c r="P54" s="31">
        <f t="shared" si="189"/>
        <v>39</v>
      </c>
      <c r="Q54" s="31">
        <f t="shared" si="189"/>
        <v>67</v>
      </c>
      <c r="R54" s="31">
        <f t="shared" si="189"/>
        <v>117</v>
      </c>
      <c r="S54" s="31">
        <f t="shared" si="189"/>
        <v>211</v>
      </c>
      <c r="T54" s="31">
        <f t="shared" si="189"/>
        <v>328</v>
      </c>
      <c r="U54" s="51"/>
      <c r="V54" s="30">
        <f t="shared" ref="V54:X54" si="190">SUM(V47:V53)</f>
        <v>0</v>
      </c>
      <c r="W54" s="30">
        <f t="shared" si="190"/>
        <v>0</v>
      </c>
      <c r="X54" s="30">
        <f t="shared" si="190"/>
        <v>0</v>
      </c>
      <c r="Y54" s="30">
        <f>Y53</f>
        <v>117</v>
      </c>
      <c r="Z54" s="30">
        <f>Z53</f>
        <v>211</v>
      </c>
      <c r="AA54" s="30">
        <f>AA53</f>
        <v>328</v>
      </c>
      <c r="AB54" s="30">
        <f>AB53</f>
        <v>0</v>
      </c>
      <c r="AC54" s="30">
        <f t="shared" ref="AC54:AD54" si="191">AC53</f>
        <v>0</v>
      </c>
      <c r="AD54" s="30">
        <f t="shared" si="191"/>
        <v>0</v>
      </c>
      <c r="AE54" s="30">
        <f>AE53</f>
        <v>0</v>
      </c>
      <c r="AF54" s="30">
        <f t="shared" ref="AF54:AG54" si="192">AF53</f>
        <v>0</v>
      </c>
      <c r="AG54" s="30">
        <f t="shared" si="192"/>
        <v>0</v>
      </c>
      <c r="AH54" s="30">
        <f>AH53</f>
        <v>7</v>
      </c>
      <c r="AI54" s="30">
        <f t="shared" ref="AI54:AJ54" si="193">AI53</f>
        <v>2</v>
      </c>
      <c r="AJ54" s="30">
        <f t="shared" si="193"/>
        <v>9</v>
      </c>
      <c r="AK54" s="30">
        <f>AK53</f>
        <v>2</v>
      </c>
      <c r="AL54" s="30">
        <f t="shared" ref="AL54:AM54" si="194">AL53</f>
        <v>5</v>
      </c>
      <c r="AM54" s="30">
        <f t="shared" si="194"/>
        <v>7</v>
      </c>
      <c r="AN54" s="30">
        <f>AN53</f>
        <v>3</v>
      </c>
      <c r="AO54" s="30">
        <f t="shared" ref="AO54:AP54" si="195">AO53</f>
        <v>0</v>
      </c>
      <c r="AP54" s="30">
        <f t="shared" si="195"/>
        <v>3</v>
      </c>
      <c r="AQ54" s="30">
        <f>AQ53</f>
        <v>12</v>
      </c>
      <c r="AR54" s="30">
        <f t="shared" ref="AR54:AX54" si="196">AR53</f>
        <v>7</v>
      </c>
      <c r="AS54" s="30">
        <f t="shared" si="196"/>
        <v>19</v>
      </c>
      <c r="AT54" s="30">
        <f t="shared" si="196"/>
        <v>94</v>
      </c>
      <c r="AU54" s="30">
        <f t="shared" si="196"/>
        <v>143</v>
      </c>
      <c r="AV54" s="30">
        <f t="shared" si="196"/>
        <v>78</v>
      </c>
      <c r="AW54" s="30">
        <f t="shared" si="196"/>
        <v>13</v>
      </c>
      <c r="AX54" s="30">
        <f t="shared" si="196"/>
        <v>328</v>
      </c>
      <c r="AY54" s="64">
        <f>AY53</f>
        <v>908.90000000000009</v>
      </c>
      <c r="AZ54" s="64">
        <f t="shared" si="170"/>
        <v>2.7710365853658541</v>
      </c>
    </row>
    <row r="55" spans="1:52" s="52" customFormat="1">
      <c r="A55" s="49"/>
      <c r="B55" s="50" t="s">
        <v>1</v>
      </c>
      <c r="C55" s="31">
        <f>C54</f>
        <v>0</v>
      </c>
      <c r="D55" s="31">
        <f t="shared" ref="D55:H55" si="197">D54</f>
        <v>1</v>
      </c>
      <c r="E55" s="30">
        <f t="shared" si="197"/>
        <v>1</v>
      </c>
      <c r="F55" s="31">
        <f>F54</f>
        <v>0</v>
      </c>
      <c r="G55" s="31">
        <f t="shared" si="197"/>
        <v>0</v>
      </c>
      <c r="H55" s="30">
        <f t="shared" si="197"/>
        <v>0</v>
      </c>
      <c r="I55" s="30">
        <f>I54</f>
        <v>22</v>
      </c>
      <c r="J55" s="30">
        <f t="shared" ref="J55:K55" si="198">J54</f>
        <v>96</v>
      </c>
      <c r="K55" s="30">
        <f t="shared" si="198"/>
        <v>118</v>
      </c>
      <c r="L55" s="31">
        <f>L54</f>
        <v>67</v>
      </c>
      <c r="M55" s="31">
        <f t="shared" ref="M55:N55" si="199">M54</f>
        <v>75</v>
      </c>
      <c r="N55" s="30">
        <f t="shared" si="199"/>
        <v>142</v>
      </c>
      <c r="O55" s="31">
        <f>O54</f>
        <v>28</v>
      </c>
      <c r="P55" s="31">
        <f t="shared" ref="P55:Q55" si="200">P54</f>
        <v>39</v>
      </c>
      <c r="Q55" s="30">
        <f t="shared" si="200"/>
        <v>67</v>
      </c>
      <c r="R55" s="30">
        <f>C55+L55+O55+F55+I55</f>
        <v>117</v>
      </c>
      <c r="S55" s="30">
        <f>D55+M55+P55+G55+J55</f>
        <v>211</v>
      </c>
      <c r="T55" s="30">
        <f t="shared" si="160"/>
        <v>328</v>
      </c>
      <c r="U55" s="51"/>
      <c r="V55" s="30">
        <f>SUM(V48:V54)</f>
        <v>0</v>
      </c>
      <c r="W55" s="30">
        <f>SUM(W48:W54)</f>
        <v>0</v>
      </c>
      <c r="X55" s="30">
        <f>SUM(X48:X54)</f>
        <v>0</v>
      </c>
      <c r="Y55" s="30">
        <f t="shared" ref="Y55:AP55" si="201">Y54</f>
        <v>117</v>
      </c>
      <c r="Z55" s="30">
        <f t="shared" si="201"/>
        <v>211</v>
      </c>
      <c r="AA55" s="30">
        <f t="shared" si="201"/>
        <v>328</v>
      </c>
      <c r="AB55" s="30">
        <f t="shared" ref="AB55:AJ55" si="202">AB54</f>
        <v>0</v>
      </c>
      <c r="AC55" s="30">
        <f t="shared" si="202"/>
        <v>0</v>
      </c>
      <c r="AD55" s="30">
        <f t="shared" si="202"/>
        <v>0</v>
      </c>
      <c r="AE55" s="30">
        <f t="shared" ref="AE55:AG55" si="203">AE54</f>
        <v>0</v>
      </c>
      <c r="AF55" s="30">
        <f t="shared" si="203"/>
        <v>0</v>
      </c>
      <c r="AG55" s="30">
        <f t="shared" si="203"/>
        <v>0</v>
      </c>
      <c r="AH55" s="30">
        <f t="shared" si="202"/>
        <v>7</v>
      </c>
      <c r="AI55" s="30">
        <f t="shared" si="202"/>
        <v>2</v>
      </c>
      <c r="AJ55" s="30">
        <f t="shared" si="202"/>
        <v>9</v>
      </c>
      <c r="AK55" s="30">
        <f t="shared" si="201"/>
        <v>2</v>
      </c>
      <c r="AL55" s="30">
        <f t="shared" si="201"/>
        <v>5</v>
      </c>
      <c r="AM55" s="30">
        <f t="shared" si="201"/>
        <v>7</v>
      </c>
      <c r="AN55" s="30">
        <f t="shared" si="201"/>
        <v>3</v>
      </c>
      <c r="AO55" s="30">
        <f t="shared" si="201"/>
        <v>0</v>
      </c>
      <c r="AP55" s="30">
        <f t="shared" si="201"/>
        <v>3</v>
      </c>
      <c r="AQ55" s="30">
        <f t="shared" ref="AQ55:AY55" si="204">AQ54</f>
        <v>12</v>
      </c>
      <c r="AR55" s="30">
        <f t="shared" si="204"/>
        <v>7</v>
      </c>
      <c r="AS55" s="30">
        <f t="shared" si="204"/>
        <v>19</v>
      </c>
      <c r="AT55" s="30">
        <f t="shared" si="204"/>
        <v>94</v>
      </c>
      <c r="AU55" s="30">
        <f t="shared" si="204"/>
        <v>143</v>
      </c>
      <c r="AV55" s="30">
        <f t="shared" si="204"/>
        <v>78</v>
      </c>
      <c r="AW55" s="30">
        <f t="shared" si="204"/>
        <v>13</v>
      </c>
      <c r="AX55" s="30">
        <f t="shared" si="169"/>
        <v>328</v>
      </c>
      <c r="AY55" s="64">
        <f t="shared" si="204"/>
        <v>908.90000000000009</v>
      </c>
      <c r="AZ55" s="64">
        <f t="shared" si="170"/>
        <v>2.7710365853658541</v>
      </c>
    </row>
    <row r="56" spans="1:52">
      <c r="A56" s="22" t="s">
        <v>125</v>
      </c>
      <c r="B56" s="23"/>
      <c r="C56" s="27"/>
      <c r="D56" s="46"/>
      <c r="E56" s="34"/>
      <c r="F56" s="34"/>
      <c r="G56" s="34"/>
      <c r="H56" s="34"/>
      <c r="I56" s="34"/>
      <c r="J56" s="34"/>
      <c r="K56" s="34"/>
      <c r="L56" s="27"/>
      <c r="M56" s="46"/>
      <c r="N56" s="34"/>
      <c r="O56" s="27"/>
      <c r="P56" s="46"/>
      <c r="Q56" s="34"/>
      <c r="R56" s="36"/>
      <c r="S56" s="34"/>
      <c r="T56" s="35"/>
      <c r="V56" s="36"/>
      <c r="W56" s="34"/>
      <c r="X56" s="34"/>
      <c r="Y56" s="34"/>
      <c r="Z56" s="34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57"/>
      <c r="AO56" s="57"/>
      <c r="AP56" s="40"/>
      <c r="AQ56" s="57"/>
      <c r="AR56" s="57"/>
      <c r="AS56" s="40"/>
      <c r="AT56" s="57"/>
      <c r="AU56" s="57"/>
      <c r="AV56" s="57"/>
      <c r="AW56" s="57"/>
      <c r="AX56" s="40"/>
      <c r="AY56" s="63"/>
      <c r="AZ56" s="63"/>
    </row>
    <row r="57" spans="1:52">
      <c r="A57" s="22"/>
      <c r="B57" s="17" t="s">
        <v>8</v>
      </c>
      <c r="C57" s="27"/>
      <c r="D57" s="45"/>
      <c r="E57" s="34"/>
      <c r="F57" s="34"/>
      <c r="G57" s="34"/>
      <c r="H57" s="34"/>
      <c r="I57" s="34"/>
      <c r="J57" s="34"/>
      <c r="K57" s="34"/>
      <c r="L57" s="27"/>
      <c r="M57" s="45"/>
      <c r="N57" s="34"/>
      <c r="O57" s="27"/>
      <c r="P57" s="45"/>
      <c r="Q57" s="34"/>
      <c r="R57" s="36"/>
      <c r="S57" s="34"/>
      <c r="T57" s="35"/>
      <c r="V57" s="36"/>
      <c r="W57" s="34"/>
      <c r="X57" s="34"/>
      <c r="Y57" s="34"/>
      <c r="Z57" s="34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57"/>
      <c r="AO57" s="57"/>
      <c r="AP57" s="40"/>
      <c r="AQ57" s="57"/>
      <c r="AR57" s="57"/>
      <c r="AS57" s="40"/>
      <c r="AT57" s="57"/>
      <c r="AU57" s="57"/>
      <c r="AV57" s="57"/>
      <c r="AW57" s="57"/>
      <c r="AX57" s="40"/>
      <c r="AY57" s="63"/>
      <c r="AZ57" s="63"/>
    </row>
    <row r="58" spans="1:52">
      <c r="A58" s="9"/>
      <c r="B58" s="10" t="s">
        <v>124</v>
      </c>
      <c r="C58" s="27"/>
      <c r="D58" s="42"/>
      <c r="E58" s="34"/>
      <c r="F58" s="34"/>
      <c r="G58" s="34"/>
      <c r="H58" s="34"/>
      <c r="I58" s="34"/>
      <c r="J58" s="34"/>
      <c r="K58" s="34"/>
      <c r="L58" s="27"/>
      <c r="M58" s="42"/>
      <c r="N58" s="34"/>
      <c r="O58" s="27"/>
      <c r="P58" s="42"/>
      <c r="Q58" s="34"/>
      <c r="R58" s="36"/>
      <c r="S58" s="34"/>
      <c r="T58" s="35"/>
      <c r="V58" s="36"/>
      <c r="W58" s="34"/>
      <c r="X58" s="34"/>
      <c r="Y58" s="34"/>
      <c r="Z58" s="34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57"/>
      <c r="AO58" s="57"/>
      <c r="AP58" s="40"/>
      <c r="AQ58" s="57"/>
      <c r="AR58" s="57"/>
      <c r="AS58" s="40"/>
      <c r="AT58" s="57"/>
      <c r="AU58" s="57"/>
      <c r="AV58" s="57"/>
      <c r="AW58" s="57"/>
      <c r="AX58" s="40"/>
      <c r="AY58" s="63"/>
      <c r="AZ58" s="63"/>
    </row>
    <row r="59" spans="1:52">
      <c r="A59" s="9"/>
      <c r="B59" s="8" t="s">
        <v>123</v>
      </c>
      <c r="C59" s="43">
        <v>1</v>
      </c>
      <c r="D59" s="40">
        <v>0</v>
      </c>
      <c r="E59" s="40">
        <f t="shared" ref="E59:E83" si="205">C59+D59</f>
        <v>1</v>
      </c>
      <c r="F59" s="43">
        <v>0</v>
      </c>
      <c r="G59" s="40">
        <v>0</v>
      </c>
      <c r="H59" s="40">
        <f t="shared" ref="H59:H83" si="206">F59+G59</f>
        <v>0</v>
      </c>
      <c r="I59" s="40">
        <v>11</v>
      </c>
      <c r="J59" s="40">
        <v>1</v>
      </c>
      <c r="K59" s="40">
        <f t="shared" ref="K59:K83" si="207">I59+J59</f>
        <v>12</v>
      </c>
      <c r="L59" s="43">
        <v>5</v>
      </c>
      <c r="M59" s="40">
        <v>2</v>
      </c>
      <c r="N59" s="40">
        <f t="shared" ref="N59:N83" si="208">L59+M59</f>
        <v>7</v>
      </c>
      <c r="O59" s="43">
        <v>8</v>
      </c>
      <c r="P59" s="40">
        <v>1</v>
      </c>
      <c r="Q59" s="40">
        <f t="shared" ref="Q59:Q83" si="209">O59+P59</f>
        <v>9</v>
      </c>
      <c r="R59" s="40">
        <f t="shared" ref="R59:R83" si="210">C59+L59+O59+F59+I59</f>
        <v>25</v>
      </c>
      <c r="S59" s="40">
        <f t="shared" ref="S59:S83" si="211">D59+M59+P59+G59+J59</f>
        <v>4</v>
      </c>
      <c r="T59" s="40">
        <f t="shared" ref="T59:T83" si="212">R59+S59</f>
        <v>29</v>
      </c>
      <c r="U59" s="24">
        <v>2</v>
      </c>
      <c r="V59" s="40" t="str">
        <f t="shared" ref="V59:V83" si="213">IF(U59=1,R59,"0")</f>
        <v>0</v>
      </c>
      <c r="W59" s="40" t="str">
        <f t="shared" ref="W59:W83" si="214">IF(U59=1,S59,"0")</f>
        <v>0</v>
      </c>
      <c r="X59" s="40" t="str">
        <f t="shared" ref="X59:X83" si="215">IF(U59=1,T59,"0")</f>
        <v>0</v>
      </c>
      <c r="Y59" s="40">
        <f t="shared" ref="Y59:Y83" si="216">IF(U59=2,R59,"0")</f>
        <v>25</v>
      </c>
      <c r="Z59" s="40">
        <f t="shared" ref="Z59:Z83" si="217">IF(U59=2,S59,"0")</f>
        <v>4</v>
      </c>
      <c r="AA59" s="40">
        <f t="shared" ref="AA59:AA83" si="218">IF(U59=2,T59,"0")</f>
        <v>29</v>
      </c>
      <c r="AB59" s="40">
        <v>0</v>
      </c>
      <c r="AC59" s="40">
        <v>0</v>
      </c>
      <c r="AD59" s="40">
        <f t="shared" ref="AD59:AD83" si="219">AB59+AC59</f>
        <v>0</v>
      </c>
      <c r="AE59" s="40">
        <v>0</v>
      </c>
      <c r="AF59" s="40">
        <v>0</v>
      </c>
      <c r="AG59" s="40">
        <f t="shared" ref="AG59:AG83" si="220">AE59+AF59</f>
        <v>0</v>
      </c>
      <c r="AH59" s="40">
        <v>0</v>
      </c>
      <c r="AI59" s="40">
        <v>0</v>
      </c>
      <c r="AJ59" s="40">
        <f t="shared" ref="AJ59:AJ83" si="221">AH59+AI59</f>
        <v>0</v>
      </c>
      <c r="AK59" s="40">
        <v>0</v>
      </c>
      <c r="AL59" s="40">
        <v>0</v>
      </c>
      <c r="AM59" s="40">
        <f t="shared" ref="AM59:AM83" si="222">AK59+AL59</f>
        <v>0</v>
      </c>
      <c r="AN59" s="57">
        <v>0</v>
      </c>
      <c r="AO59" s="57">
        <v>0</v>
      </c>
      <c r="AP59" s="40">
        <f t="shared" ref="AP59:AP83" si="223">AN59+AO59</f>
        <v>0</v>
      </c>
      <c r="AQ59" s="57">
        <f t="shared" ref="AQ59:AQ83" si="224">AB59+AE59+AH59+AK59+AN59</f>
        <v>0</v>
      </c>
      <c r="AR59" s="57">
        <f t="shared" ref="AR59:AR83" si="225">AC59+AF59+AI59+AL59+AO59</f>
        <v>0</v>
      </c>
      <c r="AS59" s="40">
        <f t="shared" ref="AS59:AS83" si="226">AQ59+AR59</f>
        <v>0</v>
      </c>
      <c r="AT59" s="57">
        <v>22</v>
      </c>
      <c r="AU59" s="57">
        <v>6</v>
      </c>
      <c r="AV59" s="57">
        <v>1</v>
      </c>
      <c r="AW59" s="57">
        <v>0</v>
      </c>
      <c r="AX59" s="40">
        <f t="shared" si="169"/>
        <v>29</v>
      </c>
      <c r="AY59" s="63">
        <v>69.510000000000005</v>
      </c>
      <c r="AZ59" s="63">
        <f t="shared" si="170"/>
        <v>2.3968965517241383</v>
      </c>
    </row>
    <row r="60" spans="1:52">
      <c r="A60" s="9"/>
      <c r="B60" s="8" t="s">
        <v>122</v>
      </c>
      <c r="C60" s="43">
        <v>0</v>
      </c>
      <c r="D60" s="40">
        <v>0</v>
      </c>
      <c r="E60" s="40">
        <f t="shared" si="205"/>
        <v>0</v>
      </c>
      <c r="F60" s="43">
        <v>0</v>
      </c>
      <c r="G60" s="40">
        <v>0</v>
      </c>
      <c r="H60" s="40">
        <f t="shared" si="206"/>
        <v>0</v>
      </c>
      <c r="I60" s="40">
        <v>3</v>
      </c>
      <c r="J60" s="40">
        <v>2</v>
      </c>
      <c r="K60" s="40">
        <f t="shared" si="207"/>
        <v>5</v>
      </c>
      <c r="L60" s="43">
        <v>3</v>
      </c>
      <c r="M60" s="40">
        <v>4</v>
      </c>
      <c r="N60" s="40">
        <f t="shared" si="208"/>
        <v>7</v>
      </c>
      <c r="O60" s="43">
        <v>4</v>
      </c>
      <c r="P60" s="40">
        <v>4</v>
      </c>
      <c r="Q60" s="40">
        <f t="shared" si="209"/>
        <v>8</v>
      </c>
      <c r="R60" s="40">
        <f t="shared" si="210"/>
        <v>10</v>
      </c>
      <c r="S60" s="40">
        <f t="shared" si="211"/>
        <v>10</v>
      </c>
      <c r="T60" s="40">
        <f t="shared" si="212"/>
        <v>20</v>
      </c>
      <c r="U60" s="24">
        <v>2</v>
      </c>
      <c r="V60" s="40" t="str">
        <f t="shared" si="213"/>
        <v>0</v>
      </c>
      <c r="W60" s="40" t="str">
        <f t="shared" si="214"/>
        <v>0</v>
      </c>
      <c r="X60" s="40" t="str">
        <f t="shared" si="215"/>
        <v>0</v>
      </c>
      <c r="Y60" s="40">
        <f t="shared" si="216"/>
        <v>10</v>
      </c>
      <c r="Z60" s="40">
        <f t="shared" si="217"/>
        <v>10</v>
      </c>
      <c r="AA60" s="40">
        <f t="shared" si="218"/>
        <v>20</v>
      </c>
      <c r="AB60" s="40">
        <v>0</v>
      </c>
      <c r="AC60" s="40">
        <v>0</v>
      </c>
      <c r="AD60" s="40">
        <f t="shared" si="219"/>
        <v>0</v>
      </c>
      <c r="AE60" s="40">
        <v>0</v>
      </c>
      <c r="AF60" s="40">
        <v>0</v>
      </c>
      <c r="AG60" s="40">
        <f t="shared" si="220"/>
        <v>0</v>
      </c>
      <c r="AH60" s="40">
        <v>0</v>
      </c>
      <c r="AI60" s="40">
        <v>0</v>
      </c>
      <c r="AJ60" s="40">
        <f t="shared" si="221"/>
        <v>0</v>
      </c>
      <c r="AK60" s="40">
        <v>0</v>
      </c>
      <c r="AL60" s="40">
        <v>0</v>
      </c>
      <c r="AM60" s="40">
        <f t="shared" si="222"/>
        <v>0</v>
      </c>
      <c r="AN60" s="57">
        <v>0</v>
      </c>
      <c r="AO60" s="57">
        <v>0</v>
      </c>
      <c r="AP60" s="40">
        <f t="shared" si="223"/>
        <v>0</v>
      </c>
      <c r="AQ60" s="57">
        <f t="shared" si="224"/>
        <v>0</v>
      </c>
      <c r="AR60" s="57">
        <f t="shared" si="225"/>
        <v>0</v>
      </c>
      <c r="AS60" s="40">
        <f t="shared" si="226"/>
        <v>0</v>
      </c>
      <c r="AT60" s="57">
        <v>15</v>
      </c>
      <c r="AU60" s="57">
        <v>5</v>
      </c>
      <c r="AV60" s="57">
        <v>0</v>
      </c>
      <c r="AW60" s="57">
        <v>0</v>
      </c>
      <c r="AX60" s="40">
        <f t="shared" si="169"/>
        <v>20</v>
      </c>
      <c r="AY60" s="63">
        <v>46.96</v>
      </c>
      <c r="AZ60" s="63">
        <f t="shared" si="170"/>
        <v>2.3479999999999999</v>
      </c>
    </row>
    <row r="61" spans="1:52">
      <c r="A61" s="9"/>
      <c r="B61" s="8" t="s">
        <v>106</v>
      </c>
      <c r="C61" s="43">
        <v>1</v>
      </c>
      <c r="D61" s="40">
        <v>0</v>
      </c>
      <c r="E61" s="40">
        <f t="shared" si="205"/>
        <v>1</v>
      </c>
      <c r="F61" s="43">
        <v>0</v>
      </c>
      <c r="G61" s="40">
        <v>0</v>
      </c>
      <c r="H61" s="40">
        <f t="shared" si="206"/>
        <v>0</v>
      </c>
      <c r="I61" s="40">
        <v>7</v>
      </c>
      <c r="J61" s="40">
        <v>2</v>
      </c>
      <c r="K61" s="40">
        <f t="shared" si="207"/>
        <v>9</v>
      </c>
      <c r="L61" s="43">
        <v>12</v>
      </c>
      <c r="M61" s="40">
        <v>2</v>
      </c>
      <c r="N61" s="40">
        <f t="shared" si="208"/>
        <v>14</v>
      </c>
      <c r="O61" s="43">
        <v>4</v>
      </c>
      <c r="P61" s="40">
        <v>0</v>
      </c>
      <c r="Q61" s="40">
        <f t="shared" si="209"/>
        <v>4</v>
      </c>
      <c r="R61" s="40">
        <f t="shared" si="210"/>
        <v>24</v>
      </c>
      <c r="S61" s="40">
        <f t="shared" si="211"/>
        <v>4</v>
      </c>
      <c r="T61" s="40">
        <f t="shared" si="212"/>
        <v>28</v>
      </c>
      <c r="U61" s="24">
        <v>2</v>
      </c>
      <c r="V61" s="40" t="str">
        <f t="shared" si="213"/>
        <v>0</v>
      </c>
      <c r="W61" s="40" t="str">
        <f t="shared" si="214"/>
        <v>0</v>
      </c>
      <c r="X61" s="40" t="str">
        <f t="shared" si="215"/>
        <v>0</v>
      </c>
      <c r="Y61" s="40">
        <f t="shared" si="216"/>
        <v>24</v>
      </c>
      <c r="Z61" s="40">
        <f t="shared" si="217"/>
        <v>4</v>
      </c>
      <c r="AA61" s="40">
        <f t="shared" si="218"/>
        <v>28</v>
      </c>
      <c r="AB61" s="40">
        <v>0</v>
      </c>
      <c r="AC61" s="40">
        <v>0</v>
      </c>
      <c r="AD61" s="40">
        <f t="shared" si="219"/>
        <v>0</v>
      </c>
      <c r="AE61" s="40">
        <v>0</v>
      </c>
      <c r="AF61" s="40">
        <v>0</v>
      </c>
      <c r="AG61" s="40">
        <f t="shared" si="220"/>
        <v>0</v>
      </c>
      <c r="AH61" s="40">
        <v>0</v>
      </c>
      <c r="AI61" s="40">
        <v>1</v>
      </c>
      <c r="AJ61" s="40">
        <f t="shared" si="221"/>
        <v>1</v>
      </c>
      <c r="AK61" s="40">
        <v>0</v>
      </c>
      <c r="AL61" s="40">
        <v>0</v>
      </c>
      <c r="AM61" s="40">
        <f t="shared" si="222"/>
        <v>0</v>
      </c>
      <c r="AN61" s="57">
        <v>0</v>
      </c>
      <c r="AO61" s="57">
        <v>0</v>
      </c>
      <c r="AP61" s="40">
        <f t="shared" si="223"/>
        <v>0</v>
      </c>
      <c r="AQ61" s="57">
        <f t="shared" si="224"/>
        <v>0</v>
      </c>
      <c r="AR61" s="57">
        <f t="shared" si="225"/>
        <v>1</v>
      </c>
      <c r="AS61" s="40">
        <f t="shared" si="226"/>
        <v>1</v>
      </c>
      <c r="AT61" s="57">
        <v>12</v>
      </c>
      <c r="AU61" s="57">
        <v>11</v>
      </c>
      <c r="AV61" s="57">
        <v>5</v>
      </c>
      <c r="AW61" s="57">
        <v>0</v>
      </c>
      <c r="AX61" s="40">
        <f t="shared" si="169"/>
        <v>28</v>
      </c>
      <c r="AY61" s="63">
        <v>73.38</v>
      </c>
      <c r="AZ61" s="63">
        <f t="shared" si="170"/>
        <v>2.6207142857142856</v>
      </c>
    </row>
    <row r="62" spans="1:52" hidden="1">
      <c r="A62" s="9"/>
      <c r="B62" s="8" t="s">
        <v>102</v>
      </c>
      <c r="C62" s="43">
        <v>0</v>
      </c>
      <c r="D62" s="40">
        <v>0</v>
      </c>
      <c r="E62" s="40">
        <f t="shared" si="205"/>
        <v>0</v>
      </c>
      <c r="F62" s="43">
        <v>0</v>
      </c>
      <c r="G62" s="40">
        <v>0</v>
      </c>
      <c r="H62" s="40">
        <f t="shared" si="206"/>
        <v>0</v>
      </c>
      <c r="I62" s="40">
        <v>0</v>
      </c>
      <c r="J62" s="40">
        <v>0</v>
      </c>
      <c r="K62" s="40">
        <f t="shared" si="207"/>
        <v>0</v>
      </c>
      <c r="L62" s="43">
        <v>0</v>
      </c>
      <c r="M62" s="40">
        <v>0</v>
      </c>
      <c r="N62" s="40">
        <f t="shared" si="208"/>
        <v>0</v>
      </c>
      <c r="O62" s="43">
        <v>0</v>
      </c>
      <c r="P62" s="40">
        <v>0</v>
      </c>
      <c r="Q62" s="40">
        <f t="shared" si="209"/>
        <v>0</v>
      </c>
      <c r="R62" s="40">
        <f t="shared" si="210"/>
        <v>0</v>
      </c>
      <c r="S62" s="40">
        <f t="shared" si="211"/>
        <v>0</v>
      </c>
      <c r="T62" s="40">
        <f t="shared" si="212"/>
        <v>0</v>
      </c>
      <c r="U62" s="24">
        <v>2</v>
      </c>
      <c r="V62" s="40" t="str">
        <f t="shared" si="213"/>
        <v>0</v>
      </c>
      <c r="W62" s="40" t="str">
        <f t="shared" si="214"/>
        <v>0</v>
      </c>
      <c r="X62" s="40" t="str">
        <f t="shared" si="215"/>
        <v>0</v>
      </c>
      <c r="Y62" s="40">
        <f t="shared" si="216"/>
        <v>0</v>
      </c>
      <c r="Z62" s="40">
        <f t="shared" si="217"/>
        <v>0</v>
      </c>
      <c r="AA62" s="40">
        <f t="shared" si="218"/>
        <v>0</v>
      </c>
      <c r="AB62" s="40">
        <v>0</v>
      </c>
      <c r="AC62" s="40">
        <v>0</v>
      </c>
      <c r="AD62" s="40">
        <f t="shared" si="219"/>
        <v>0</v>
      </c>
      <c r="AE62" s="40">
        <v>0</v>
      </c>
      <c r="AF62" s="40">
        <v>0</v>
      </c>
      <c r="AG62" s="40">
        <f t="shared" si="220"/>
        <v>0</v>
      </c>
      <c r="AH62" s="40">
        <v>0</v>
      </c>
      <c r="AI62" s="40">
        <v>0</v>
      </c>
      <c r="AJ62" s="40">
        <f t="shared" si="221"/>
        <v>0</v>
      </c>
      <c r="AK62" s="40">
        <v>0</v>
      </c>
      <c r="AL62" s="40">
        <v>0</v>
      </c>
      <c r="AM62" s="40">
        <f t="shared" si="222"/>
        <v>0</v>
      </c>
      <c r="AN62" s="57">
        <v>0</v>
      </c>
      <c r="AO62" s="57">
        <v>0</v>
      </c>
      <c r="AP62" s="40">
        <f t="shared" si="223"/>
        <v>0</v>
      </c>
      <c r="AQ62" s="57">
        <f t="shared" si="224"/>
        <v>0</v>
      </c>
      <c r="AR62" s="57">
        <f t="shared" si="225"/>
        <v>0</v>
      </c>
      <c r="AS62" s="40">
        <f t="shared" si="226"/>
        <v>0</v>
      </c>
      <c r="AT62" s="57"/>
      <c r="AU62" s="57"/>
      <c r="AV62" s="57"/>
      <c r="AW62" s="57"/>
      <c r="AX62" s="40">
        <f t="shared" si="169"/>
        <v>0</v>
      </c>
      <c r="AY62" s="63"/>
      <c r="AZ62" s="63" t="e">
        <f t="shared" si="170"/>
        <v>#DIV/0!</v>
      </c>
    </row>
    <row r="63" spans="1:52" hidden="1">
      <c r="A63" s="9"/>
      <c r="B63" s="8" t="s">
        <v>101</v>
      </c>
      <c r="C63" s="43">
        <v>0</v>
      </c>
      <c r="D63" s="40">
        <v>0</v>
      </c>
      <c r="E63" s="40">
        <f t="shared" si="205"/>
        <v>0</v>
      </c>
      <c r="F63" s="43">
        <v>0</v>
      </c>
      <c r="G63" s="40">
        <v>0</v>
      </c>
      <c r="H63" s="40">
        <f t="shared" si="206"/>
        <v>0</v>
      </c>
      <c r="I63" s="40">
        <v>0</v>
      </c>
      <c r="J63" s="40">
        <v>0</v>
      </c>
      <c r="K63" s="40">
        <f t="shared" si="207"/>
        <v>0</v>
      </c>
      <c r="L63" s="43">
        <v>0</v>
      </c>
      <c r="M63" s="40">
        <v>0</v>
      </c>
      <c r="N63" s="40">
        <f t="shared" si="208"/>
        <v>0</v>
      </c>
      <c r="O63" s="43">
        <v>0</v>
      </c>
      <c r="P63" s="40">
        <v>0</v>
      </c>
      <c r="Q63" s="40">
        <f t="shared" si="209"/>
        <v>0</v>
      </c>
      <c r="R63" s="40">
        <f t="shared" si="210"/>
        <v>0</v>
      </c>
      <c r="S63" s="40">
        <f t="shared" si="211"/>
        <v>0</v>
      </c>
      <c r="T63" s="40">
        <f t="shared" si="212"/>
        <v>0</v>
      </c>
      <c r="U63" s="24">
        <v>2</v>
      </c>
      <c r="V63" s="40" t="str">
        <f t="shared" si="213"/>
        <v>0</v>
      </c>
      <c r="W63" s="40" t="str">
        <f t="shared" si="214"/>
        <v>0</v>
      </c>
      <c r="X63" s="40" t="str">
        <f t="shared" si="215"/>
        <v>0</v>
      </c>
      <c r="Y63" s="40">
        <f t="shared" si="216"/>
        <v>0</v>
      </c>
      <c r="Z63" s="40">
        <f t="shared" si="217"/>
        <v>0</v>
      </c>
      <c r="AA63" s="40">
        <f t="shared" si="218"/>
        <v>0</v>
      </c>
      <c r="AB63" s="40">
        <v>0</v>
      </c>
      <c r="AC63" s="40">
        <v>0</v>
      </c>
      <c r="AD63" s="40">
        <f t="shared" si="219"/>
        <v>0</v>
      </c>
      <c r="AE63" s="40">
        <v>0</v>
      </c>
      <c r="AF63" s="40">
        <v>0</v>
      </c>
      <c r="AG63" s="40">
        <f t="shared" si="220"/>
        <v>0</v>
      </c>
      <c r="AH63" s="40">
        <v>0</v>
      </c>
      <c r="AI63" s="40">
        <v>0</v>
      </c>
      <c r="AJ63" s="40">
        <f t="shared" si="221"/>
        <v>0</v>
      </c>
      <c r="AK63" s="40">
        <v>0</v>
      </c>
      <c r="AL63" s="40">
        <v>0</v>
      </c>
      <c r="AM63" s="40">
        <f t="shared" si="222"/>
        <v>0</v>
      </c>
      <c r="AN63" s="57">
        <v>0</v>
      </c>
      <c r="AO63" s="57">
        <v>0</v>
      </c>
      <c r="AP63" s="40">
        <f t="shared" si="223"/>
        <v>0</v>
      </c>
      <c r="AQ63" s="57">
        <f t="shared" si="224"/>
        <v>0</v>
      </c>
      <c r="AR63" s="57">
        <f t="shared" si="225"/>
        <v>0</v>
      </c>
      <c r="AS63" s="40">
        <f t="shared" si="226"/>
        <v>0</v>
      </c>
      <c r="AT63" s="57"/>
      <c r="AU63" s="57"/>
      <c r="AV63" s="57"/>
      <c r="AW63" s="57"/>
      <c r="AX63" s="40">
        <f t="shared" si="169"/>
        <v>0</v>
      </c>
      <c r="AY63" s="63"/>
      <c r="AZ63" s="63" t="e">
        <f t="shared" si="170"/>
        <v>#DIV/0!</v>
      </c>
    </row>
    <row r="64" spans="1:52">
      <c r="A64" s="9"/>
      <c r="B64" s="11" t="s">
        <v>121</v>
      </c>
      <c r="C64" s="43">
        <v>0</v>
      </c>
      <c r="D64" s="40">
        <v>0</v>
      </c>
      <c r="E64" s="40">
        <f t="shared" si="205"/>
        <v>0</v>
      </c>
      <c r="F64" s="43">
        <v>0</v>
      </c>
      <c r="G64" s="40">
        <v>3</v>
      </c>
      <c r="H64" s="40">
        <f t="shared" si="206"/>
        <v>3</v>
      </c>
      <c r="I64" s="40">
        <v>14</v>
      </c>
      <c r="J64" s="40">
        <v>18</v>
      </c>
      <c r="K64" s="40">
        <f t="shared" si="207"/>
        <v>32</v>
      </c>
      <c r="L64" s="43">
        <v>6</v>
      </c>
      <c r="M64" s="40">
        <v>12</v>
      </c>
      <c r="N64" s="40">
        <f t="shared" si="208"/>
        <v>18</v>
      </c>
      <c r="O64" s="43">
        <v>0</v>
      </c>
      <c r="P64" s="40">
        <v>2</v>
      </c>
      <c r="Q64" s="40">
        <f t="shared" si="209"/>
        <v>2</v>
      </c>
      <c r="R64" s="40">
        <f t="shared" si="210"/>
        <v>20</v>
      </c>
      <c r="S64" s="40">
        <f t="shared" si="211"/>
        <v>35</v>
      </c>
      <c r="T64" s="40">
        <f t="shared" si="212"/>
        <v>55</v>
      </c>
      <c r="U64" s="24">
        <v>2</v>
      </c>
      <c r="V64" s="40" t="str">
        <f t="shared" si="213"/>
        <v>0</v>
      </c>
      <c r="W64" s="40" t="str">
        <f t="shared" si="214"/>
        <v>0</v>
      </c>
      <c r="X64" s="40" t="str">
        <f t="shared" si="215"/>
        <v>0</v>
      </c>
      <c r="Y64" s="40">
        <f t="shared" si="216"/>
        <v>20</v>
      </c>
      <c r="Z64" s="40">
        <f t="shared" si="217"/>
        <v>35</v>
      </c>
      <c r="AA64" s="40">
        <f t="shared" si="218"/>
        <v>55</v>
      </c>
      <c r="AB64" s="40">
        <v>0</v>
      </c>
      <c r="AC64" s="40">
        <v>0</v>
      </c>
      <c r="AD64" s="40">
        <f t="shared" si="219"/>
        <v>0</v>
      </c>
      <c r="AE64" s="40">
        <v>0</v>
      </c>
      <c r="AF64" s="40">
        <v>0</v>
      </c>
      <c r="AG64" s="40">
        <f t="shared" si="220"/>
        <v>0</v>
      </c>
      <c r="AH64" s="40">
        <v>1</v>
      </c>
      <c r="AI64" s="40">
        <v>1</v>
      </c>
      <c r="AJ64" s="40">
        <f t="shared" si="221"/>
        <v>2</v>
      </c>
      <c r="AK64" s="40">
        <v>0</v>
      </c>
      <c r="AL64" s="40">
        <v>0</v>
      </c>
      <c r="AM64" s="40">
        <f t="shared" si="222"/>
        <v>0</v>
      </c>
      <c r="AN64" s="57">
        <v>0</v>
      </c>
      <c r="AO64" s="57">
        <v>0</v>
      </c>
      <c r="AP64" s="40">
        <f t="shared" si="223"/>
        <v>0</v>
      </c>
      <c r="AQ64" s="57">
        <f t="shared" si="224"/>
        <v>1</v>
      </c>
      <c r="AR64" s="57">
        <f t="shared" si="225"/>
        <v>1</v>
      </c>
      <c r="AS64" s="40">
        <f t="shared" si="226"/>
        <v>2</v>
      </c>
      <c r="AT64" s="57">
        <v>22</v>
      </c>
      <c r="AU64" s="57">
        <v>27</v>
      </c>
      <c r="AV64" s="57">
        <v>4</v>
      </c>
      <c r="AW64" s="57">
        <v>2</v>
      </c>
      <c r="AX64" s="40">
        <f t="shared" si="169"/>
        <v>55</v>
      </c>
      <c r="AY64" s="63">
        <v>143.74</v>
      </c>
      <c r="AZ64" s="63">
        <f t="shared" si="170"/>
        <v>2.6134545454545455</v>
      </c>
    </row>
    <row r="65" spans="1:52">
      <c r="A65" s="9"/>
      <c r="B65" s="11" t="s">
        <v>157</v>
      </c>
      <c r="C65" s="43">
        <v>3</v>
      </c>
      <c r="D65" s="40">
        <v>0</v>
      </c>
      <c r="E65" s="40">
        <f t="shared" si="205"/>
        <v>3</v>
      </c>
      <c r="F65" s="43">
        <v>0</v>
      </c>
      <c r="G65" s="40">
        <v>0</v>
      </c>
      <c r="H65" s="40">
        <f t="shared" si="206"/>
        <v>0</v>
      </c>
      <c r="I65" s="40">
        <v>1</v>
      </c>
      <c r="J65" s="40">
        <v>0</v>
      </c>
      <c r="K65" s="40">
        <f t="shared" si="207"/>
        <v>1</v>
      </c>
      <c r="L65" s="43">
        <v>0</v>
      </c>
      <c r="M65" s="40">
        <v>0</v>
      </c>
      <c r="N65" s="40">
        <f t="shared" si="208"/>
        <v>0</v>
      </c>
      <c r="O65" s="43">
        <v>0</v>
      </c>
      <c r="P65" s="40">
        <v>1</v>
      </c>
      <c r="Q65" s="40">
        <f t="shared" si="209"/>
        <v>1</v>
      </c>
      <c r="R65" s="40">
        <f t="shared" si="210"/>
        <v>4</v>
      </c>
      <c r="S65" s="40">
        <f t="shared" si="211"/>
        <v>1</v>
      </c>
      <c r="T65" s="40">
        <f t="shared" si="212"/>
        <v>5</v>
      </c>
      <c r="U65" s="24">
        <v>2</v>
      </c>
      <c r="V65" s="40" t="str">
        <f t="shared" si="213"/>
        <v>0</v>
      </c>
      <c r="W65" s="40" t="str">
        <f t="shared" si="214"/>
        <v>0</v>
      </c>
      <c r="X65" s="40" t="str">
        <f t="shared" si="215"/>
        <v>0</v>
      </c>
      <c r="Y65" s="40">
        <f t="shared" si="216"/>
        <v>4</v>
      </c>
      <c r="Z65" s="40">
        <f t="shared" si="217"/>
        <v>1</v>
      </c>
      <c r="AA65" s="40">
        <f t="shared" si="218"/>
        <v>5</v>
      </c>
      <c r="AB65" s="40">
        <v>0</v>
      </c>
      <c r="AC65" s="40">
        <v>0</v>
      </c>
      <c r="AD65" s="40">
        <f t="shared" si="219"/>
        <v>0</v>
      </c>
      <c r="AE65" s="40">
        <v>0</v>
      </c>
      <c r="AF65" s="40">
        <v>0</v>
      </c>
      <c r="AG65" s="40">
        <f t="shared" si="220"/>
        <v>0</v>
      </c>
      <c r="AH65" s="40">
        <v>0</v>
      </c>
      <c r="AI65" s="40">
        <v>0</v>
      </c>
      <c r="AJ65" s="40">
        <f t="shared" si="221"/>
        <v>0</v>
      </c>
      <c r="AK65" s="40">
        <v>0</v>
      </c>
      <c r="AL65" s="40">
        <v>0</v>
      </c>
      <c r="AM65" s="40">
        <f t="shared" si="222"/>
        <v>0</v>
      </c>
      <c r="AN65" s="57">
        <v>0</v>
      </c>
      <c r="AO65" s="57">
        <v>0</v>
      </c>
      <c r="AP65" s="40">
        <f t="shared" si="223"/>
        <v>0</v>
      </c>
      <c r="AQ65" s="57">
        <f t="shared" si="224"/>
        <v>0</v>
      </c>
      <c r="AR65" s="57">
        <f t="shared" si="225"/>
        <v>0</v>
      </c>
      <c r="AS65" s="40">
        <f t="shared" si="226"/>
        <v>0</v>
      </c>
      <c r="AT65" s="57">
        <v>5</v>
      </c>
      <c r="AU65" s="57">
        <v>0</v>
      </c>
      <c r="AV65" s="57">
        <v>0</v>
      </c>
      <c r="AW65" s="57">
        <v>0</v>
      </c>
      <c r="AX65" s="40">
        <f t="shared" si="169"/>
        <v>5</v>
      </c>
      <c r="AY65" s="63">
        <v>10.56</v>
      </c>
      <c r="AZ65" s="63">
        <f t="shared" si="170"/>
        <v>2.1120000000000001</v>
      </c>
    </row>
    <row r="66" spans="1:52">
      <c r="A66" s="9"/>
      <c r="B66" s="11" t="s">
        <v>120</v>
      </c>
      <c r="C66" s="43">
        <v>0</v>
      </c>
      <c r="D66" s="40">
        <v>0</v>
      </c>
      <c r="E66" s="40">
        <f t="shared" si="205"/>
        <v>0</v>
      </c>
      <c r="F66" s="43">
        <v>0</v>
      </c>
      <c r="G66" s="40">
        <v>0</v>
      </c>
      <c r="H66" s="40">
        <f t="shared" si="206"/>
        <v>0</v>
      </c>
      <c r="I66" s="40">
        <v>2</v>
      </c>
      <c r="J66" s="40">
        <v>7</v>
      </c>
      <c r="K66" s="40">
        <f t="shared" si="207"/>
        <v>9</v>
      </c>
      <c r="L66" s="43">
        <v>7</v>
      </c>
      <c r="M66" s="40">
        <v>7</v>
      </c>
      <c r="N66" s="40">
        <f t="shared" si="208"/>
        <v>14</v>
      </c>
      <c r="O66" s="43">
        <v>1</v>
      </c>
      <c r="P66" s="40">
        <v>0</v>
      </c>
      <c r="Q66" s="40">
        <f t="shared" si="209"/>
        <v>1</v>
      </c>
      <c r="R66" s="40">
        <f t="shared" si="210"/>
        <v>10</v>
      </c>
      <c r="S66" s="40">
        <f t="shared" si="211"/>
        <v>14</v>
      </c>
      <c r="T66" s="40">
        <f t="shared" si="212"/>
        <v>24</v>
      </c>
      <c r="U66" s="24">
        <v>2</v>
      </c>
      <c r="V66" s="40" t="str">
        <f t="shared" si="213"/>
        <v>0</v>
      </c>
      <c r="W66" s="40" t="str">
        <f t="shared" si="214"/>
        <v>0</v>
      </c>
      <c r="X66" s="40" t="str">
        <f t="shared" si="215"/>
        <v>0</v>
      </c>
      <c r="Y66" s="40">
        <f t="shared" si="216"/>
        <v>10</v>
      </c>
      <c r="Z66" s="40">
        <f t="shared" si="217"/>
        <v>14</v>
      </c>
      <c r="AA66" s="40">
        <f t="shared" si="218"/>
        <v>24</v>
      </c>
      <c r="AB66" s="40">
        <v>0</v>
      </c>
      <c r="AC66" s="40">
        <v>0</v>
      </c>
      <c r="AD66" s="40">
        <f t="shared" si="219"/>
        <v>0</v>
      </c>
      <c r="AE66" s="40">
        <v>0</v>
      </c>
      <c r="AF66" s="40">
        <v>0</v>
      </c>
      <c r="AG66" s="40">
        <f t="shared" si="220"/>
        <v>0</v>
      </c>
      <c r="AH66" s="40">
        <v>0</v>
      </c>
      <c r="AI66" s="40">
        <v>0</v>
      </c>
      <c r="AJ66" s="40">
        <f t="shared" si="221"/>
        <v>0</v>
      </c>
      <c r="AK66" s="40">
        <v>0</v>
      </c>
      <c r="AL66" s="40">
        <v>0</v>
      </c>
      <c r="AM66" s="40">
        <f t="shared" si="222"/>
        <v>0</v>
      </c>
      <c r="AN66" s="57">
        <v>0</v>
      </c>
      <c r="AO66" s="57">
        <v>0</v>
      </c>
      <c r="AP66" s="40">
        <f t="shared" si="223"/>
        <v>0</v>
      </c>
      <c r="AQ66" s="57">
        <f t="shared" si="224"/>
        <v>0</v>
      </c>
      <c r="AR66" s="57">
        <f t="shared" si="225"/>
        <v>0</v>
      </c>
      <c r="AS66" s="40">
        <f t="shared" si="226"/>
        <v>0</v>
      </c>
      <c r="AT66" s="57">
        <v>14</v>
      </c>
      <c r="AU66" s="57">
        <v>7</v>
      </c>
      <c r="AV66" s="57">
        <v>3</v>
      </c>
      <c r="AW66" s="57">
        <v>0</v>
      </c>
      <c r="AX66" s="40">
        <f t="shared" si="169"/>
        <v>24</v>
      </c>
      <c r="AY66" s="63">
        <v>60.57</v>
      </c>
      <c r="AZ66" s="63">
        <f t="shared" si="170"/>
        <v>2.5237500000000002</v>
      </c>
    </row>
    <row r="67" spans="1:52">
      <c r="A67" s="9"/>
      <c r="B67" s="11" t="s">
        <v>119</v>
      </c>
      <c r="C67" s="43">
        <v>0</v>
      </c>
      <c r="D67" s="40">
        <v>1</v>
      </c>
      <c r="E67" s="40">
        <f t="shared" si="205"/>
        <v>1</v>
      </c>
      <c r="F67" s="43">
        <v>0</v>
      </c>
      <c r="G67" s="40">
        <v>0</v>
      </c>
      <c r="H67" s="40">
        <f t="shared" si="206"/>
        <v>0</v>
      </c>
      <c r="I67" s="40">
        <v>0</v>
      </c>
      <c r="J67" s="40">
        <v>2</v>
      </c>
      <c r="K67" s="40">
        <f t="shared" si="207"/>
        <v>2</v>
      </c>
      <c r="L67" s="43">
        <v>4</v>
      </c>
      <c r="M67" s="40">
        <v>3</v>
      </c>
      <c r="N67" s="40">
        <f t="shared" si="208"/>
        <v>7</v>
      </c>
      <c r="O67" s="43">
        <v>2</v>
      </c>
      <c r="P67" s="40">
        <v>2</v>
      </c>
      <c r="Q67" s="40">
        <f t="shared" si="209"/>
        <v>4</v>
      </c>
      <c r="R67" s="40">
        <f t="shared" si="210"/>
        <v>6</v>
      </c>
      <c r="S67" s="40">
        <f t="shared" si="211"/>
        <v>8</v>
      </c>
      <c r="T67" s="40">
        <f t="shared" si="212"/>
        <v>14</v>
      </c>
      <c r="U67" s="24">
        <v>2</v>
      </c>
      <c r="V67" s="40" t="str">
        <f t="shared" si="213"/>
        <v>0</v>
      </c>
      <c r="W67" s="40" t="str">
        <f t="shared" si="214"/>
        <v>0</v>
      </c>
      <c r="X67" s="40" t="str">
        <f t="shared" si="215"/>
        <v>0</v>
      </c>
      <c r="Y67" s="40">
        <f t="shared" si="216"/>
        <v>6</v>
      </c>
      <c r="Z67" s="40">
        <f t="shared" si="217"/>
        <v>8</v>
      </c>
      <c r="AA67" s="40">
        <f t="shared" si="218"/>
        <v>14</v>
      </c>
      <c r="AB67" s="40">
        <v>0</v>
      </c>
      <c r="AC67" s="40">
        <v>0</v>
      </c>
      <c r="AD67" s="40">
        <f t="shared" si="219"/>
        <v>0</v>
      </c>
      <c r="AE67" s="40">
        <v>0</v>
      </c>
      <c r="AF67" s="40">
        <v>0</v>
      </c>
      <c r="AG67" s="40">
        <f t="shared" si="220"/>
        <v>0</v>
      </c>
      <c r="AH67" s="40">
        <v>0</v>
      </c>
      <c r="AI67" s="40">
        <v>0</v>
      </c>
      <c r="AJ67" s="40">
        <f t="shared" si="221"/>
        <v>0</v>
      </c>
      <c r="AK67" s="40">
        <v>0</v>
      </c>
      <c r="AL67" s="40">
        <v>0</v>
      </c>
      <c r="AM67" s="40">
        <f t="shared" si="222"/>
        <v>0</v>
      </c>
      <c r="AN67" s="57">
        <v>0</v>
      </c>
      <c r="AO67" s="57">
        <v>0</v>
      </c>
      <c r="AP67" s="40">
        <f t="shared" si="223"/>
        <v>0</v>
      </c>
      <c r="AQ67" s="57">
        <f t="shared" si="224"/>
        <v>0</v>
      </c>
      <c r="AR67" s="57">
        <f t="shared" si="225"/>
        <v>0</v>
      </c>
      <c r="AS67" s="40">
        <f t="shared" si="226"/>
        <v>0</v>
      </c>
      <c r="AT67" s="57">
        <v>12</v>
      </c>
      <c r="AU67" s="57">
        <v>2</v>
      </c>
      <c r="AV67" s="57">
        <v>0</v>
      </c>
      <c r="AW67" s="57">
        <v>0</v>
      </c>
      <c r="AX67" s="40">
        <f t="shared" si="169"/>
        <v>14</v>
      </c>
      <c r="AY67" s="63">
        <v>32.94</v>
      </c>
      <c r="AZ67" s="63">
        <f t="shared" si="170"/>
        <v>2.3528571428571428</v>
      </c>
    </row>
    <row r="68" spans="1:52">
      <c r="A68" s="9"/>
      <c r="B68" s="8" t="s">
        <v>103</v>
      </c>
      <c r="C68" s="43">
        <v>2</v>
      </c>
      <c r="D68" s="40">
        <v>0</v>
      </c>
      <c r="E68" s="40">
        <f t="shared" si="205"/>
        <v>2</v>
      </c>
      <c r="F68" s="43">
        <v>2</v>
      </c>
      <c r="G68" s="40">
        <v>0</v>
      </c>
      <c r="H68" s="40">
        <f t="shared" si="206"/>
        <v>2</v>
      </c>
      <c r="I68" s="40">
        <v>19</v>
      </c>
      <c r="J68" s="40">
        <v>0</v>
      </c>
      <c r="K68" s="40">
        <f t="shared" si="207"/>
        <v>19</v>
      </c>
      <c r="L68" s="43">
        <v>12</v>
      </c>
      <c r="M68" s="40">
        <v>0</v>
      </c>
      <c r="N68" s="40">
        <f t="shared" si="208"/>
        <v>12</v>
      </c>
      <c r="O68" s="43">
        <f>4+1</f>
        <v>5</v>
      </c>
      <c r="P68" s="40">
        <v>0</v>
      </c>
      <c r="Q68" s="40">
        <f t="shared" si="209"/>
        <v>5</v>
      </c>
      <c r="R68" s="40">
        <f t="shared" si="210"/>
        <v>40</v>
      </c>
      <c r="S68" s="40">
        <f t="shared" si="211"/>
        <v>0</v>
      </c>
      <c r="T68" s="40">
        <f t="shared" si="212"/>
        <v>40</v>
      </c>
      <c r="U68" s="24">
        <v>2</v>
      </c>
      <c r="V68" s="40" t="str">
        <f t="shared" si="213"/>
        <v>0</v>
      </c>
      <c r="W68" s="40" t="str">
        <f t="shared" si="214"/>
        <v>0</v>
      </c>
      <c r="X68" s="40" t="str">
        <f t="shared" si="215"/>
        <v>0</v>
      </c>
      <c r="Y68" s="40">
        <f t="shared" si="216"/>
        <v>40</v>
      </c>
      <c r="Z68" s="40">
        <f t="shared" si="217"/>
        <v>0</v>
      </c>
      <c r="AA68" s="40">
        <f t="shared" si="218"/>
        <v>40</v>
      </c>
      <c r="AB68" s="40">
        <v>0</v>
      </c>
      <c r="AC68" s="40">
        <v>0</v>
      </c>
      <c r="AD68" s="40">
        <f t="shared" si="219"/>
        <v>0</v>
      </c>
      <c r="AE68" s="40">
        <v>0</v>
      </c>
      <c r="AF68" s="40">
        <v>0</v>
      </c>
      <c r="AG68" s="40">
        <f t="shared" si="220"/>
        <v>0</v>
      </c>
      <c r="AH68" s="40">
        <v>0</v>
      </c>
      <c r="AI68" s="40">
        <v>2</v>
      </c>
      <c r="AJ68" s="40">
        <f t="shared" si="221"/>
        <v>2</v>
      </c>
      <c r="AK68" s="40">
        <v>0</v>
      </c>
      <c r="AL68" s="40">
        <v>0</v>
      </c>
      <c r="AM68" s="40">
        <f t="shared" si="222"/>
        <v>0</v>
      </c>
      <c r="AN68" s="57">
        <v>0</v>
      </c>
      <c r="AO68" s="57">
        <v>0</v>
      </c>
      <c r="AP68" s="40">
        <f t="shared" si="223"/>
        <v>0</v>
      </c>
      <c r="AQ68" s="57">
        <f t="shared" si="224"/>
        <v>0</v>
      </c>
      <c r="AR68" s="57">
        <f t="shared" si="225"/>
        <v>2</v>
      </c>
      <c r="AS68" s="40">
        <f t="shared" si="226"/>
        <v>2</v>
      </c>
      <c r="AT68" s="57">
        <f>25+1</f>
        <v>26</v>
      </c>
      <c r="AU68" s="57">
        <v>10</v>
      </c>
      <c r="AV68" s="57">
        <v>4</v>
      </c>
      <c r="AW68" s="57">
        <v>0</v>
      </c>
      <c r="AX68" s="40">
        <f t="shared" si="169"/>
        <v>40</v>
      </c>
      <c r="AY68" s="63">
        <f>95.16+2.01</f>
        <v>97.17</v>
      </c>
      <c r="AZ68" s="63">
        <f t="shared" si="170"/>
        <v>2.4292500000000001</v>
      </c>
    </row>
    <row r="69" spans="1:52">
      <c r="A69" s="9"/>
      <c r="B69" s="18" t="s">
        <v>118</v>
      </c>
      <c r="C69" s="43">
        <v>1</v>
      </c>
      <c r="D69" s="40">
        <v>1</v>
      </c>
      <c r="E69" s="40">
        <f t="shared" si="205"/>
        <v>2</v>
      </c>
      <c r="F69" s="43">
        <v>1</v>
      </c>
      <c r="G69" s="40">
        <v>0</v>
      </c>
      <c r="H69" s="40">
        <f t="shared" si="206"/>
        <v>1</v>
      </c>
      <c r="I69" s="40">
        <v>2</v>
      </c>
      <c r="J69" s="40">
        <v>4</v>
      </c>
      <c r="K69" s="40">
        <f t="shared" si="207"/>
        <v>6</v>
      </c>
      <c r="L69" s="43">
        <v>3</v>
      </c>
      <c r="M69" s="40">
        <v>1</v>
      </c>
      <c r="N69" s="40">
        <f t="shared" si="208"/>
        <v>4</v>
      </c>
      <c r="O69" s="43">
        <v>0</v>
      </c>
      <c r="P69" s="40">
        <v>0</v>
      </c>
      <c r="Q69" s="40">
        <f t="shared" si="209"/>
        <v>0</v>
      </c>
      <c r="R69" s="40">
        <f t="shared" si="210"/>
        <v>7</v>
      </c>
      <c r="S69" s="40">
        <f t="shared" si="211"/>
        <v>6</v>
      </c>
      <c r="T69" s="40">
        <f t="shared" si="212"/>
        <v>13</v>
      </c>
      <c r="U69" s="24">
        <v>2</v>
      </c>
      <c r="V69" s="40" t="str">
        <f t="shared" si="213"/>
        <v>0</v>
      </c>
      <c r="W69" s="40" t="str">
        <f t="shared" si="214"/>
        <v>0</v>
      </c>
      <c r="X69" s="40" t="str">
        <f t="shared" si="215"/>
        <v>0</v>
      </c>
      <c r="Y69" s="40">
        <f t="shared" si="216"/>
        <v>7</v>
      </c>
      <c r="Z69" s="40">
        <f t="shared" si="217"/>
        <v>6</v>
      </c>
      <c r="AA69" s="40">
        <f t="shared" si="218"/>
        <v>13</v>
      </c>
      <c r="AB69" s="40">
        <v>0</v>
      </c>
      <c r="AC69" s="40">
        <v>0</v>
      </c>
      <c r="AD69" s="40">
        <f t="shared" si="219"/>
        <v>0</v>
      </c>
      <c r="AE69" s="40">
        <v>0</v>
      </c>
      <c r="AF69" s="40">
        <v>0</v>
      </c>
      <c r="AG69" s="40">
        <f t="shared" si="220"/>
        <v>0</v>
      </c>
      <c r="AH69" s="40">
        <v>0</v>
      </c>
      <c r="AI69" s="40">
        <v>0</v>
      </c>
      <c r="AJ69" s="40">
        <f t="shared" si="221"/>
        <v>0</v>
      </c>
      <c r="AK69" s="40">
        <v>0</v>
      </c>
      <c r="AL69" s="40">
        <v>0</v>
      </c>
      <c r="AM69" s="40">
        <f t="shared" si="222"/>
        <v>0</v>
      </c>
      <c r="AN69" s="57">
        <v>0</v>
      </c>
      <c r="AO69" s="57">
        <v>0</v>
      </c>
      <c r="AP69" s="40">
        <f t="shared" si="223"/>
        <v>0</v>
      </c>
      <c r="AQ69" s="57">
        <f t="shared" si="224"/>
        <v>0</v>
      </c>
      <c r="AR69" s="57">
        <f t="shared" si="225"/>
        <v>0</v>
      </c>
      <c r="AS69" s="40">
        <f t="shared" si="226"/>
        <v>0</v>
      </c>
      <c r="AT69" s="57">
        <v>7</v>
      </c>
      <c r="AU69" s="57">
        <v>5</v>
      </c>
      <c r="AV69" s="57">
        <v>1</v>
      </c>
      <c r="AW69" s="57">
        <v>0</v>
      </c>
      <c r="AX69" s="40">
        <f t="shared" si="169"/>
        <v>13</v>
      </c>
      <c r="AY69" s="63">
        <v>33.17</v>
      </c>
      <c r="AZ69" s="63">
        <f t="shared" si="170"/>
        <v>2.5515384615384615</v>
      </c>
    </row>
    <row r="70" spans="1:52" hidden="1">
      <c r="A70" s="9"/>
      <c r="B70" s="8" t="s">
        <v>109</v>
      </c>
      <c r="C70" s="43">
        <v>0</v>
      </c>
      <c r="D70" s="40">
        <v>0</v>
      </c>
      <c r="E70" s="40">
        <f t="shared" si="205"/>
        <v>0</v>
      </c>
      <c r="F70" s="43">
        <v>0</v>
      </c>
      <c r="G70" s="40">
        <v>0</v>
      </c>
      <c r="H70" s="40">
        <f t="shared" si="206"/>
        <v>0</v>
      </c>
      <c r="I70" s="40">
        <v>0</v>
      </c>
      <c r="J70" s="40">
        <v>0</v>
      </c>
      <c r="K70" s="40">
        <f t="shared" si="207"/>
        <v>0</v>
      </c>
      <c r="L70" s="43">
        <v>0</v>
      </c>
      <c r="M70" s="40">
        <v>0</v>
      </c>
      <c r="N70" s="40">
        <f t="shared" si="208"/>
        <v>0</v>
      </c>
      <c r="O70" s="43">
        <v>0</v>
      </c>
      <c r="P70" s="40">
        <v>0</v>
      </c>
      <c r="Q70" s="40">
        <f t="shared" si="209"/>
        <v>0</v>
      </c>
      <c r="R70" s="40">
        <f t="shared" si="210"/>
        <v>0</v>
      </c>
      <c r="S70" s="40">
        <f t="shared" si="211"/>
        <v>0</v>
      </c>
      <c r="T70" s="40">
        <f t="shared" si="212"/>
        <v>0</v>
      </c>
      <c r="U70" s="24">
        <v>2</v>
      </c>
      <c r="V70" s="40" t="str">
        <f t="shared" si="213"/>
        <v>0</v>
      </c>
      <c r="W70" s="40" t="str">
        <f t="shared" si="214"/>
        <v>0</v>
      </c>
      <c r="X70" s="40" t="str">
        <f t="shared" si="215"/>
        <v>0</v>
      </c>
      <c r="Y70" s="40">
        <f t="shared" si="216"/>
        <v>0</v>
      </c>
      <c r="Z70" s="40">
        <f t="shared" si="217"/>
        <v>0</v>
      </c>
      <c r="AA70" s="40">
        <f t="shared" si="218"/>
        <v>0</v>
      </c>
      <c r="AB70" s="40">
        <v>0</v>
      </c>
      <c r="AC70" s="40">
        <v>0</v>
      </c>
      <c r="AD70" s="40">
        <f t="shared" si="219"/>
        <v>0</v>
      </c>
      <c r="AE70" s="40">
        <v>0</v>
      </c>
      <c r="AF70" s="40">
        <v>0</v>
      </c>
      <c r="AG70" s="40">
        <f t="shared" si="220"/>
        <v>0</v>
      </c>
      <c r="AH70" s="40">
        <v>0</v>
      </c>
      <c r="AI70" s="40">
        <v>0</v>
      </c>
      <c r="AJ70" s="40">
        <f t="shared" si="221"/>
        <v>0</v>
      </c>
      <c r="AK70" s="40">
        <v>0</v>
      </c>
      <c r="AL70" s="40">
        <v>0</v>
      </c>
      <c r="AM70" s="40">
        <f t="shared" si="222"/>
        <v>0</v>
      </c>
      <c r="AN70" s="57">
        <v>0</v>
      </c>
      <c r="AO70" s="57">
        <v>0</v>
      </c>
      <c r="AP70" s="40">
        <f t="shared" si="223"/>
        <v>0</v>
      </c>
      <c r="AQ70" s="57">
        <f t="shared" si="224"/>
        <v>0</v>
      </c>
      <c r="AR70" s="57">
        <f t="shared" si="225"/>
        <v>0</v>
      </c>
      <c r="AS70" s="40">
        <f t="shared" si="226"/>
        <v>0</v>
      </c>
      <c r="AT70" s="57"/>
      <c r="AU70" s="57"/>
      <c r="AV70" s="57"/>
      <c r="AW70" s="57"/>
      <c r="AX70" s="40">
        <f t="shared" si="169"/>
        <v>0</v>
      </c>
      <c r="AY70" s="63"/>
      <c r="AZ70" s="63" t="e">
        <f t="shared" si="170"/>
        <v>#DIV/0!</v>
      </c>
    </row>
    <row r="71" spans="1:52">
      <c r="A71" s="7"/>
      <c r="B71" s="8" t="s">
        <v>100</v>
      </c>
      <c r="C71" s="43">
        <v>2</v>
      </c>
      <c r="D71" s="40">
        <v>0</v>
      </c>
      <c r="E71" s="40">
        <f t="shared" si="205"/>
        <v>2</v>
      </c>
      <c r="F71" s="43">
        <v>0</v>
      </c>
      <c r="G71" s="40">
        <v>0</v>
      </c>
      <c r="H71" s="40">
        <f t="shared" si="206"/>
        <v>0</v>
      </c>
      <c r="I71" s="40">
        <v>1</v>
      </c>
      <c r="J71" s="40">
        <v>1</v>
      </c>
      <c r="K71" s="40">
        <f t="shared" si="207"/>
        <v>2</v>
      </c>
      <c r="L71" s="43">
        <v>14</v>
      </c>
      <c r="M71" s="40">
        <v>9</v>
      </c>
      <c r="N71" s="40">
        <f t="shared" si="208"/>
        <v>23</v>
      </c>
      <c r="O71" s="43">
        <v>2</v>
      </c>
      <c r="P71" s="40">
        <v>1</v>
      </c>
      <c r="Q71" s="40">
        <f t="shared" si="209"/>
        <v>3</v>
      </c>
      <c r="R71" s="40">
        <f t="shared" si="210"/>
        <v>19</v>
      </c>
      <c r="S71" s="40">
        <f t="shared" si="211"/>
        <v>11</v>
      </c>
      <c r="T71" s="40">
        <f t="shared" si="212"/>
        <v>30</v>
      </c>
      <c r="U71" s="24">
        <v>2</v>
      </c>
      <c r="V71" s="40" t="str">
        <f t="shared" si="213"/>
        <v>0</v>
      </c>
      <c r="W71" s="40" t="str">
        <f t="shared" si="214"/>
        <v>0</v>
      </c>
      <c r="X71" s="40" t="str">
        <f t="shared" si="215"/>
        <v>0</v>
      </c>
      <c r="Y71" s="40">
        <f t="shared" si="216"/>
        <v>19</v>
      </c>
      <c r="Z71" s="40">
        <f t="shared" si="217"/>
        <v>11</v>
      </c>
      <c r="AA71" s="40">
        <f t="shared" si="218"/>
        <v>30</v>
      </c>
      <c r="AB71" s="40">
        <v>0</v>
      </c>
      <c r="AC71" s="40">
        <v>0</v>
      </c>
      <c r="AD71" s="40">
        <f t="shared" si="219"/>
        <v>0</v>
      </c>
      <c r="AE71" s="40">
        <v>0</v>
      </c>
      <c r="AF71" s="40">
        <v>0</v>
      </c>
      <c r="AG71" s="40">
        <f t="shared" si="220"/>
        <v>0</v>
      </c>
      <c r="AH71" s="40">
        <v>0</v>
      </c>
      <c r="AI71" s="40">
        <v>0</v>
      </c>
      <c r="AJ71" s="40">
        <f t="shared" si="221"/>
        <v>0</v>
      </c>
      <c r="AK71" s="40">
        <v>0</v>
      </c>
      <c r="AL71" s="40">
        <v>0</v>
      </c>
      <c r="AM71" s="40">
        <f t="shared" si="222"/>
        <v>0</v>
      </c>
      <c r="AN71" s="57">
        <v>0</v>
      </c>
      <c r="AO71" s="57">
        <v>0</v>
      </c>
      <c r="AP71" s="40">
        <f t="shared" si="223"/>
        <v>0</v>
      </c>
      <c r="AQ71" s="57">
        <f t="shared" si="224"/>
        <v>0</v>
      </c>
      <c r="AR71" s="57">
        <f t="shared" si="225"/>
        <v>0</v>
      </c>
      <c r="AS71" s="40">
        <f t="shared" si="226"/>
        <v>0</v>
      </c>
      <c r="AT71" s="57">
        <v>14</v>
      </c>
      <c r="AU71" s="57">
        <v>15</v>
      </c>
      <c r="AV71" s="57">
        <v>1</v>
      </c>
      <c r="AW71" s="57">
        <v>0</v>
      </c>
      <c r="AX71" s="40">
        <f t="shared" si="169"/>
        <v>30</v>
      </c>
      <c r="AY71" s="63">
        <v>75.900000000000006</v>
      </c>
      <c r="AZ71" s="63">
        <f t="shared" si="170"/>
        <v>2.5300000000000002</v>
      </c>
    </row>
    <row r="72" spans="1:52">
      <c r="A72" s="7"/>
      <c r="B72" s="8" t="s">
        <v>112</v>
      </c>
      <c r="C72" s="43">
        <v>0</v>
      </c>
      <c r="D72" s="40">
        <v>0</v>
      </c>
      <c r="E72" s="40">
        <f t="shared" si="205"/>
        <v>0</v>
      </c>
      <c r="F72" s="43">
        <v>0</v>
      </c>
      <c r="G72" s="40">
        <v>0</v>
      </c>
      <c r="H72" s="40">
        <f t="shared" si="206"/>
        <v>0</v>
      </c>
      <c r="I72" s="40">
        <v>3</v>
      </c>
      <c r="J72" s="40">
        <v>6</v>
      </c>
      <c r="K72" s="40">
        <f t="shared" si="207"/>
        <v>9</v>
      </c>
      <c r="L72" s="43">
        <v>3</v>
      </c>
      <c r="M72" s="40">
        <v>4</v>
      </c>
      <c r="N72" s="40">
        <f t="shared" si="208"/>
        <v>7</v>
      </c>
      <c r="O72" s="43">
        <v>4</v>
      </c>
      <c r="P72" s="40">
        <v>0</v>
      </c>
      <c r="Q72" s="40">
        <f t="shared" si="209"/>
        <v>4</v>
      </c>
      <c r="R72" s="40">
        <f t="shared" si="210"/>
        <v>10</v>
      </c>
      <c r="S72" s="40">
        <f t="shared" si="211"/>
        <v>10</v>
      </c>
      <c r="T72" s="40">
        <f t="shared" si="212"/>
        <v>20</v>
      </c>
      <c r="U72" s="24">
        <v>2</v>
      </c>
      <c r="V72" s="40" t="str">
        <f t="shared" si="213"/>
        <v>0</v>
      </c>
      <c r="W72" s="40" t="str">
        <f t="shared" si="214"/>
        <v>0</v>
      </c>
      <c r="X72" s="40" t="str">
        <f t="shared" si="215"/>
        <v>0</v>
      </c>
      <c r="Y72" s="40">
        <f t="shared" si="216"/>
        <v>10</v>
      </c>
      <c r="Z72" s="40">
        <f t="shared" si="217"/>
        <v>10</v>
      </c>
      <c r="AA72" s="40">
        <f t="shared" si="218"/>
        <v>20</v>
      </c>
      <c r="AB72" s="40">
        <v>0</v>
      </c>
      <c r="AC72" s="40">
        <v>0</v>
      </c>
      <c r="AD72" s="40">
        <f t="shared" si="219"/>
        <v>0</v>
      </c>
      <c r="AE72" s="40">
        <v>0</v>
      </c>
      <c r="AF72" s="40">
        <v>0</v>
      </c>
      <c r="AG72" s="40">
        <f t="shared" si="220"/>
        <v>0</v>
      </c>
      <c r="AH72" s="40">
        <v>0</v>
      </c>
      <c r="AI72" s="40">
        <v>2</v>
      </c>
      <c r="AJ72" s="40">
        <f t="shared" si="221"/>
        <v>2</v>
      </c>
      <c r="AK72" s="40">
        <v>0</v>
      </c>
      <c r="AL72" s="40">
        <v>0</v>
      </c>
      <c r="AM72" s="40">
        <f t="shared" si="222"/>
        <v>0</v>
      </c>
      <c r="AN72" s="57">
        <v>0</v>
      </c>
      <c r="AO72" s="57">
        <v>0</v>
      </c>
      <c r="AP72" s="40">
        <f t="shared" si="223"/>
        <v>0</v>
      </c>
      <c r="AQ72" s="57">
        <f t="shared" si="224"/>
        <v>0</v>
      </c>
      <c r="AR72" s="57">
        <f t="shared" si="225"/>
        <v>2</v>
      </c>
      <c r="AS72" s="40">
        <f t="shared" si="226"/>
        <v>2</v>
      </c>
      <c r="AT72" s="57">
        <v>7</v>
      </c>
      <c r="AU72" s="57">
        <v>8</v>
      </c>
      <c r="AV72" s="57">
        <v>5</v>
      </c>
      <c r="AW72" s="57">
        <v>0</v>
      </c>
      <c r="AX72" s="40">
        <f t="shared" si="169"/>
        <v>20</v>
      </c>
      <c r="AY72" s="63">
        <v>53.83</v>
      </c>
      <c r="AZ72" s="63">
        <f t="shared" si="170"/>
        <v>2.6915</v>
      </c>
    </row>
    <row r="73" spans="1:52">
      <c r="A73" s="7"/>
      <c r="B73" s="8" t="s">
        <v>117</v>
      </c>
      <c r="C73" s="43">
        <v>0</v>
      </c>
      <c r="D73" s="40">
        <v>0</v>
      </c>
      <c r="E73" s="40">
        <f t="shared" si="205"/>
        <v>0</v>
      </c>
      <c r="F73" s="43">
        <v>5</v>
      </c>
      <c r="G73" s="40">
        <v>0</v>
      </c>
      <c r="H73" s="40">
        <f t="shared" si="206"/>
        <v>5</v>
      </c>
      <c r="I73" s="40">
        <v>9</v>
      </c>
      <c r="J73" s="40">
        <v>1</v>
      </c>
      <c r="K73" s="40">
        <f t="shared" si="207"/>
        <v>10</v>
      </c>
      <c r="L73" s="43">
        <v>10</v>
      </c>
      <c r="M73" s="40">
        <v>3</v>
      </c>
      <c r="N73" s="40">
        <f t="shared" si="208"/>
        <v>13</v>
      </c>
      <c r="O73" s="43">
        <v>12</v>
      </c>
      <c r="P73" s="40">
        <v>1</v>
      </c>
      <c r="Q73" s="40">
        <f t="shared" si="209"/>
        <v>13</v>
      </c>
      <c r="R73" s="40">
        <f t="shared" si="210"/>
        <v>36</v>
      </c>
      <c r="S73" s="40">
        <f t="shared" si="211"/>
        <v>5</v>
      </c>
      <c r="T73" s="40">
        <f t="shared" si="212"/>
        <v>41</v>
      </c>
      <c r="U73" s="24">
        <v>2</v>
      </c>
      <c r="V73" s="40" t="str">
        <f t="shared" si="213"/>
        <v>0</v>
      </c>
      <c r="W73" s="40" t="str">
        <f t="shared" si="214"/>
        <v>0</v>
      </c>
      <c r="X73" s="40" t="str">
        <f t="shared" si="215"/>
        <v>0</v>
      </c>
      <c r="Y73" s="40">
        <f t="shared" si="216"/>
        <v>36</v>
      </c>
      <c r="Z73" s="40">
        <f t="shared" si="217"/>
        <v>5</v>
      </c>
      <c r="AA73" s="40">
        <f t="shared" si="218"/>
        <v>41</v>
      </c>
      <c r="AB73" s="40">
        <v>0</v>
      </c>
      <c r="AC73" s="40">
        <v>0</v>
      </c>
      <c r="AD73" s="40">
        <f t="shared" si="219"/>
        <v>0</v>
      </c>
      <c r="AE73" s="40">
        <v>0</v>
      </c>
      <c r="AF73" s="40">
        <v>0</v>
      </c>
      <c r="AG73" s="40">
        <f t="shared" si="220"/>
        <v>0</v>
      </c>
      <c r="AH73" s="40">
        <v>0</v>
      </c>
      <c r="AI73" s="40">
        <v>0</v>
      </c>
      <c r="AJ73" s="40">
        <f t="shared" si="221"/>
        <v>0</v>
      </c>
      <c r="AK73" s="40">
        <v>0</v>
      </c>
      <c r="AL73" s="40">
        <v>0</v>
      </c>
      <c r="AM73" s="40">
        <f t="shared" si="222"/>
        <v>0</v>
      </c>
      <c r="AN73" s="57">
        <v>0</v>
      </c>
      <c r="AO73" s="57">
        <v>0</v>
      </c>
      <c r="AP73" s="40">
        <f t="shared" si="223"/>
        <v>0</v>
      </c>
      <c r="AQ73" s="57">
        <f t="shared" si="224"/>
        <v>0</v>
      </c>
      <c r="AR73" s="57">
        <f t="shared" si="225"/>
        <v>0</v>
      </c>
      <c r="AS73" s="40">
        <f t="shared" si="226"/>
        <v>0</v>
      </c>
      <c r="AT73" s="57">
        <v>18</v>
      </c>
      <c r="AU73" s="57">
        <v>20</v>
      </c>
      <c r="AV73" s="57">
        <v>3</v>
      </c>
      <c r="AW73" s="57">
        <v>0</v>
      </c>
      <c r="AX73" s="40">
        <f t="shared" si="169"/>
        <v>41</v>
      </c>
      <c r="AY73" s="63">
        <v>105.11</v>
      </c>
      <c r="AZ73" s="63">
        <f t="shared" si="170"/>
        <v>2.5636585365853657</v>
      </c>
    </row>
    <row r="74" spans="1:52">
      <c r="A74" s="12"/>
      <c r="B74" s="8" t="s">
        <v>99</v>
      </c>
      <c r="C74" s="43">
        <v>0</v>
      </c>
      <c r="D74" s="40">
        <v>0</v>
      </c>
      <c r="E74" s="40">
        <f t="shared" si="205"/>
        <v>0</v>
      </c>
      <c r="F74" s="43">
        <v>1</v>
      </c>
      <c r="G74" s="40">
        <v>0</v>
      </c>
      <c r="H74" s="40">
        <f t="shared" si="206"/>
        <v>1</v>
      </c>
      <c r="I74" s="40">
        <v>1</v>
      </c>
      <c r="J74" s="40">
        <v>0</v>
      </c>
      <c r="K74" s="40">
        <f t="shared" si="207"/>
        <v>1</v>
      </c>
      <c r="L74" s="43">
        <v>1</v>
      </c>
      <c r="M74" s="40">
        <v>0</v>
      </c>
      <c r="N74" s="40">
        <f t="shared" si="208"/>
        <v>1</v>
      </c>
      <c r="O74" s="43">
        <v>0</v>
      </c>
      <c r="P74" s="40">
        <v>0</v>
      </c>
      <c r="Q74" s="40">
        <f t="shared" si="209"/>
        <v>0</v>
      </c>
      <c r="R74" s="40">
        <f t="shared" si="210"/>
        <v>3</v>
      </c>
      <c r="S74" s="40">
        <f t="shared" si="211"/>
        <v>0</v>
      </c>
      <c r="T74" s="40">
        <f t="shared" si="212"/>
        <v>3</v>
      </c>
      <c r="U74" s="24">
        <v>2</v>
      </c>
      <c r="V74" s="40" t="str">
        <f t="shared" si="213"/>
        <v>0</v>
      </c>
      <c r="W74" s="40" t="str">
        <f t="shared" si="214"/>
        <v>0</v>
      </c>
      <c r="X74" s="40" t="str">
        <f t="shared" si="215"/>
        <v>0</v>
      </c>
      <c r="Y74" s="40">
        <f t="shared" si="216"/>
        <v>3</v>
      </c>
      <c r="Z74" s="40">
        <f t="shared" si="217"/>
        <v>0</v>
      </c>
      <c r="AA74" s="40">
        <f t="shared" si="218"/>
        <v>3</v>
      </c>
      <c r="AB74" s="40">
        <v>0</v>
      </c>
      <c r="AC74" s="40">
        <v>0</v>
      </c>
      <c r="AD74" s="40">
        <f t="shared" si="219"/>
        <v>0</v>
      </c>
      <c r="AE74" s="40">
        <v>0</v>
      </c>
      <c r="AF74" s="40">
        <v>0</v>
      </c>
      <c r="AG74" s="40">
        <f t="shared" si="220"/>
        <v>0</v>
      </c>
      <c r="AH74" s="40">
        <v>0</v>
      </c>
      <c r="AI74" s="40">
        <v>0</v>
      </c>
      <c r="AJ74" s="40">
        <f t="shared" si="221"/>
        <v>0</v>
      </c>
      <c r="AK74" s="40">
        <v>0</v>
      </c>
      <c r="AL74" s="40">
        <v>0</v>
      </c>
      <c r="AM74" s="40">
        <f t="shared" si="222"/>
        <v>0</v>
      </c>
      <c r="AN74" s="57">
        <v>0</v>
      </c>
      <c r="AO74" s="57">
        <v>0</v>
      </c>
      <c r="AP74" s="40">
        <f t="shared" si="223"/>
        <v>0</v>
      </c>
      <c r="AQ74" s="57">
        <f t="shared" si="224"/>
        <v>0</v>
      </c>
      <c r="AR74" s="57">
        <f t="shared" si="225"/>
        <v>0</v>
      </c>
      <c r="AS74" s="40">
        <f t="shared" si="226"/>
        <v>0</v>
      </c>
      <c r="AT74" s="57">
        <v>3</v>
      </c>
      <c r="AU74" s="57">
        <v>0</v>
      </c>
      <c r="AV74" s="57">
        <v>0</v>
      </c>
      <c r="AW74" s="57">
        <v>0</v>
      </c>
      <c r="AX74" s="40">
        <f t="shared" si="169"/>
        <v>3</v>
      </c>
      <c r="AY74" s="63">
        <v>6.31</v>
      </c>
      <c r="AZ74" s="63">
        <f t="shared" si="170"/>
        <v>2.1033333333333331</v>
      </c>
    </row>
    <row r="75" spans="1:52">
      <c r="A75" s="12"/>
      <c r="B75" s="8" t="s">
        <v>98</v>
      </c>
      <c r="C75" s="43">
        <v>1</v>
      </c>
      <c r="D75" s="40">
        <v>0</v>
      </c>
      <c r="E75" s="40">
        <f t="shared" si="205"/>
        <v>1</v>
      </c>
      <c r="F75" s="43">
        <v>1</v>
      </c>
      <c r="G75" s="40">
        <v>1</v>
      </c>
      <c r="H75" s="40">
        <f t="shared" si="206"/>
        <v>2</v>
      </c>
      <c r="I75" s="40">
        <v>15</v>
      </c>
      <c r="J75" s="40">
        <v>5</v>
      </c>
      <c r="K75" s="40">
        <f t="shared" si="207"/>
        <v>20</v>
      </c>
      <c r="L75" s="43">
        <v>6</v>
      </c>
      <c r="M75" s="40">
        <v>4</v>
      </c>
      <c r="N75" s="40">
        <f t="shared" si="208"/>
        <v>10</v>
      </c>
      <c r="O75" s="43">
        <v>3</v>
      </c>
      <c r="P75" s="40">
        <v>0</v>
      </c>
      <c r="Q75" s="40">
        <f t="shared" si="209"/>
        <v>3</v>
      </c>
      <c r="R75" s="40">
        <f t="shared" si="210"/>
        <v>26</v>
      </c>
      <c r="S75" s="40">
        <f t="shared" si="211"/>
        <v>10</v>
      </c>
      <c r="T75" s="40">
        <f t="shared" si="212"/>
        <v>36</v>
      </c>
      <c r="U75" s="24">
        <v>2</v>
      </c>
      <c r="V75" s="40" t="str">
        <f t="shared" si="213"/>
        <v>0</v>
      </c>
      <c r="W75" s="40" t="str">
        <f t="shared" si="214"/>
        <v>0</v>
      </c>
      <c r="X75" s="40" t="str">
        <f t="shared" si="215"/>
        <v>0</v>
      </c>
      <c r="Y75" s="40">
        <f t="shared" si="216"/>
        <v>26</v>
      </c>
      <c r="Z75" s="40">
        <f t="shared" si="217"/>
        <v>10</v>
      </c>
      <c r="AA75" s="40">
        <f t="shared" si="218"/>
        <v>36</v>
      </c>
      <c r="AB75" s="40">
        <v>0</v>
      </c>
      <c r="AC75" s="40">
        <v>0</v>
      </c>
      <c r="AD75" s="40">
        <f t="shared" si="219"/>
        <v>0</v>
      </c>
      <c r="AE75" s="40">
        <v>0</v>
      </c>
      <c r="AF75" s="40">
        <v>0</v>
      </c>
      <c r="AG75" s="40">
        <f t="shared" si="220"/>
        <v>0</v>
      </c>
      <c r="AH75" s="40">
        <v>0</v>
      </c>
      <c r="AI75" s="40">
        <v>1</v>
      </c>
      <c r="AJ75" s="40">
        <f t="shared" si="221"/>
        <v>1</v>
      </c>
      <c r="AK75" s="40">
        <v>0</v>
      </c>
      <c r="AL75" s="40">
        <v>0</v>
      </c>
      <c r="AM75" s="40">
        <f t="shared" si="222"/>
        <v>0</v>
      </c>
      <c r="AN75" s="57">
        <v>0</v>
      </c>
      <c r="AO75" s="57">
        <v>0</v>
      </c>
      <c r="AP75" s="40">
        <f t="shared" si="223"/>
        <v>0</v>
      </c>
      <c r="AQ75" s="57">
        <f t="shared" si="224"/>
        <v>0</v>
      </c>
      <c r="AR75" s="57">
        <f t="shared" si="225"/>
        <v>1</v>
      </c>
      <c r="AS75" s="40">
        <f t="shared" si="226"/>
        <v>1</v>
      </c>
      <c r="AT75" s="57">
        <v>22</v>
      </c>
      <c r="AU75" s="57">
        <v>9</v>
      </c>
      <c r="AV75" s="57">
        <v>5</v>
      </c>
      <c r="AW75" s="57">
        <v>0</v>
      </c>
      <c r="AX75" s="40">
        <f t="shared" si="169"/>
        <v>36</v>
      </c>
      <c r="AY75" s="63">
        <v>90.89</v>
      </c>
      <c r="AZ75" s="63">
        <f t="shared" si="170"/>
        <v>2.5247222222222221</v>
      </c>
    </row>
    <row r="76" spans="1:52">
      <c r="A76" s="9"/>
      <c r="B76" s="8" t="s">
        <v>116</v>
      </c>
      <c r="C76" s="43">
        <v>0</v>
      </c>
      <c r="D76" s="40">
        <v>0</v>
      </c>
      <c r="E76" s="40">
        <f t="shared" si="205"/>
        <v>0</v>
      </c>
      <c r="F76" s="43">
        <v>3</v>
      </c>
      <c r="G76" s="40">
        <v>1</v>
      </c>
      <c r="H76" s="40">
        <f t="shared" si="206"/>
        <v>4</v>
      </c>
      <c r="I76" s="40">
        <v>9</v>
      </c>
      <c r="J76" s="40">
        <v>0</v>
      </c>
      <c r="K76" s="40">
        <f t="shared" si="207"/>
        <v>9</v>
      </c>
      <c r="L76" s="43">
        <v>7</v>
      </c>
      <c r="M76" s="40">
        <v>2</v>
      </c>
      <c r="N76" s="40">
        <f t="shared" si="208"/>
        <v>9</v>
      </c>
      <c r="O76" s="43">
        <v>4</v>
      </c>
      <c r="P76" s="40">
        <v>1</v>
      </c>
      <c r="Q76" s="40">
        <f t="shared" si="209"/>
        <v>5</v>
      </c>
      <c r="R76" s="40">
        <f t="shared" si="210"/>
        <v>23</v>
      </c>
      <c r="S76" s="40">
        <f t="shared" si="211"/>
        <v>4</v>
      </c>
      <c r="T76" s="40">
        <f t="shared" si="212"/>
        <v>27</v>
      </c>
      <c r="U76" s="24">
        <v>2</v>
      </c>
      <c r="V76" s="40" t="str">
        <f t="shared" si="213"/>
        <v>0</v>
      </c>
      <c r="W76" s="40" t="str">
        <f t="shared" si="214"/>
        <v>0</v>
      </c>
      <c r="X76" s="40" t="str">
        <f t="shared" si="215"/>
        <v>0</v>
      </c>
      <c r="Y76" s="40">
        <f t="shared" si="216"/>
        <v>23</v>
      </c>
      <c r="Z76" s="40">
        <f t="shared" si="217"/>
        <v>4</v>
      </c>
      <c r="AA76" s="40">
        <f t="shared" si="218"/>
        <v>27</v>
      </c>
      <c r="AB76" s="40">
        <v>0</v>
      </c>
      <c r="AC76" s="40">
        <v>0</v>
      </c>
      <c r="AD76" s="40">
        <f t="shared" si="219"/>
        <v>0</v>
      </c>
      <c r="AE76" s="40">
        <v>0</v>
      </c>
      <c r="AF76" s="40">
        <v>0</v>
      </c>
      <c r="AG76" s="40">
        <f t="shared" si="220"/>
        <v>0</v>
      </c>
      <c r="AH76" s="40">
        <v>0</v>
      </c>
      <c r="AI76" s="40">
        <v>0</v>
      </c>
      <c r="AJ76" s="40">
        <f t="shared" si="221"/>
        <v>0</v>
      </c>
      <c r="AK76" s="40">
        <v>0</v>
      </c>
      <c r="AL76" s="40">
        <v>0</v>
      </c>
      <c r="AM76" s="40">
        <f t="shared" si="222"/>
        <v>0</v>
      </c>
      <c r="AN76" s="57">
        <v>0</v>
      </c>
      <c r="AO76" s="57">
        <v>0</v>
      </c>
      <c r="AP76" s="40">
        <f t="shared" si="223"/>
        <v>0</v>
      </c>
      <c r="AQ76" s="57">
        <f t="shared" si="224"/>
        <v>0</v>
      </c>
      <c r="AR76" s="57">
        <f t="shared" si="225"/>
        <v>0</v>
      </c>
      <c r="AS76" s="40">
        <f t="shared" si="226"/>
        <v>0</v>
      </c>
      <c r="AT76" s="57">
        <v>20</v>
      </c>
      <c r="AU76" s="57">
        <v>6</v>
      </c>
      <c r="AV76" s="57">
        <v>1</v>
      </c>
      <c r="AW76" s="57">
        <v>0</v>
      </c>
      <c r="AX76" s="40">
        <f t="shared" si="169"/>
        <v>27</v>
      </c>
      <c r="AY76" s="63">
        <v>63.82</v>
      </c>
      <c r="AZ76" s="63">
        <f t="shared" si="170"/>
        <v>2.3637037037037039</v>
      </c>
    </row>
    <row r="77" spans="1:52">
      <c r="A77" s="9"/>
      <c r="B77" s="11" t="s">
        <v>111</v>
      </c>
      <c r="C77" s="43">
        <v>3</v>
      </c>
      <c r="D77" s="40">
        <v>0</v>
      </c>
      <c r="E77" s="40">
        <f t="shared" si="205"/>
        <v>3</v>
      </c>
      <c r="F77" s="43">
        <v>1</v>
      </c>
      <c r="G77" s="40">
        <v>0</v>
      </c>
      <c r="H77" s="40">
        <f t="shared" si="206"/>
        <v>1</v>
      </c>
      <c r="I77" s="40">
        <v>1</v>
      </c>
      <c r="J77" s="40">
        <v>0</v>
      </c>
      <c r="K77" s="40">
        <f t="shared" si="207"/>
        <v>1</v>
      </c>
      <c r="L77" s="43">
        <v>4</v>
      </c>
      <c r="M77" s="40">
        <v>3</v>
      </c>
      <c r="N77" s="40">
        <f t="shared" si="208"/>
        <v>7</v>
      </c>
      <c r="O77" s="43">
        <v>0</v>
      </c>
      <c r="P77" s="40">
        <v>1</v>
      </c>
      <c r="Q77" s="40">
        <f t="shared" si="209"/>
        <v>1</v>
      </c>
      <c r="R77" s="40">
        <f t="shared" si="210"/>
        <v>9</v>
      </c>
      <c r="S77" s="40">
        <f t="shared" si="211"/>
        <v>4</v>
      </c>
      <c r="T77" s="40">
        <f t="shared" si="212"/>
        <v>13</v>
      </c>
      <c r="U77" s="24">
        <v>2</v>
      </c>
      <c r="V77" s="40" t="str">
        <f t="shared" si="213"/>
        <v>0</v>
      </c>
      <c r="W77" s="40" t="str">
        <f t="shared" si="214"/>
        <v>0</v>
      </c>
      <c r="X77" s="40" t="str">
        <f t="shared" si="215"/>
        <v>0</v>
      </c>
      <c r="Y77" s="40">
        <f t="shared" si="216"/>
        <v>9</v>
      </c>
      <c r="Z77" s="40">
        <f t="shared" si="217"/>
        <v>4</v>
      </c>
      <c r="AA77" s="40">
        <f t="shared" si="218"/>
        <v>13</v>
      </c>
      <c r="AB77" s="40">
        <v>0</v>
      </c>
      <c r="AC77" s="40">
        <v>0</v>
      </c>
      <c r="AD77" s="40">
        <f t="shared" si="219"/>
        <v>0</v>
      </c>
      <c r="AE77" s="40">
        <v>0</v>
      </c>
      <c r="AF77" s="40">
        <v>0</v>
      </c>
      <c r="AG77" s="40">
        <f t="shared" si="220"/>
        <v>0</v>
      </c>
      <c r="AH77" s="40">
        <v>0</v>
      </c>
      <c r="AI77" s="40">
        <v>0</v>
      </c>
      <c r="AJ77" s="40">
        <f t="shared" si="221"/>
        <v>0</v>
      </c>
      <c r="AK77" s="40">
        <v>0</v>
      </c>
      <c r="AL77" s="40">
        <v>0</v>
      </c>
      <c r="AM77" s="40">
        <f t="shared" si="222"/>
        <v>0</v>
      </c>
      <c r="AN77" s="57">
        <v>0</v>
      </c>
      <c r="AO77" s="57">
        <v>0</v>
      </c>
      <c r="AP77" s="40">
        <f t="shared" si="223"/>
        <v>0</v>
      </c>
      <c r="AQ77" s="57">
        <f t="shared" si="224"/>
        <v>0</v>
      </c>
      <c r="AR77" s="57">
        <f t="shared" si="225"/>
        <v>0</v>
      </c>
      <c r="AS77" s="40">
        <f t="shared" si="226"/>
        <v>0</v>
      </c>
      <c r="AT77" s="57">
        <v>5</v>
      </c>
      <c r="AU77" s="57">
        <v>7</v>
      </c>
      <c r="AV77" s="57">
        <v>1</v>
      </c>
      <c r="AW77" s="57">
        <v>0</v>
      </c>
      <c r="AX77" s="40">
        <f t="shared" si="169"/>
        <v>13</v>
      </c>
      <c r="AY77" s="63">
        <v>32.72</v>
      </c>
      <c r="AZ77" s="63">
        <f t="shared" si="170"/>
        <v>2.516923076923077</v>
      </c>
    </row>
    <row r="78" spans="1:52">
      <c r="A78" s="9"/>
      <c r="B78" s="8" t="s">
        <v>115</v>
      </c>
      <c r="C78" s="43">
        <v>0</v>
      </c>
      <c r="D78" s="40">
        <v>0</v>
      </c>
      <c r="E78" s="40">
        <f t="shared" si="205"/>
        <v>0</v>
      </c>
      <c r="F78" s="43">
        <v>4</v>
      </c>
      <c r="G78" s="40">
        <v>0</v>
      </c>
      <c r="H78" s="40">
        <f t="shared" si="206"/>
        <v>4</v>
      </c>
      <c r="I78" s="40">
        <v>3</v>
      </c>
      <c r="J78" s="40">
        <v>7</v>
      </c>
      <c r="K78" s="40">
        <f t="shared" si="207"/>
        <v>10</v>
      </c>
      <c r="L78" s="43">
        <v>8</v>
      </c>
      <c r="M78" s="40">
        <v>5</v>
      </c>
      <c r="N78" s="40">
        <f t="shared" si="208"/>
        <v>13</v>
      </c>
      <c r="O78" s="43">
        <v>2</v>
      </c>
      <c r="P78" s="40">
        <v>1</v>
      </c>
      <c r="Q78" s="40">
        <f t="shared" si="209"/>
        <v>3</v>
      </c>
      <c r="R78" s="40">
        <f t="shared" si="210"/>
        <v>17</v>
      </c>
      <c r="S78" s="40">
        <f t="shared" si="211"/>
        <v>13</v>
      </c>
      <c r="T78" s="40">
        <f t="shared" si="212"/>
        <v>30</v>
      </c>
      <c r="U78" s="24">
        <v>2</v>
      </c>
      <c r="V78" s="40" t="str">
        <f t="shared" si="213"/>
        <v>0</v>
      </c>
      <c r="W78" s="40" t="str">
        <f t="shared" si="214"/>
        <v>0</v>
      </c>
      <c r="X78" s="40" t="str">
        <f t="shared" si="215"/>
        <v>0</v>
      </c>
      <c r="Y78" s="40">
        <f t="shared" si="216"/>
        <v>17</v>
      </c>
      <c r="Z78" s="40">
        <f t="shared" si="217"/>
        <v>13</v>
      </c>
      <c r="AA78" s="40">
        <f t="shared" si="218"/>
        <v>30</v>
      </c>
      <c r="AB78" s="40">
        <v>0</v>
      </c>
      <c r="AC78" s="40">
        <v>0</v>
      </c>
      <c r="AD78" s="40">
        <f t="shared" si="219"/>
        <v>0</v>
      </c>
      <c r="AE78" s="40">
        <v>0</v>
      </c>
      <c r="AF78" s="40">
        <v>0</v>
      </c>
      <c r="AG78" s="40">
        <f t="shared" si="220"/>
        <v>0</v>
      </c>
      <c r="AH78" s="40">
        <v>0</v>
      </c>
      <c r="AI78" s="40">
        <v>0</v>
      </c>
      <c r="AJ78" s="40">
        <f t="shared" si="221"/>
        <v>0</v>
      </c>
      <c r="AK78" s="40">
        <v>0</v>
      </c>
      <c r="AL78" s="40">
        <v>0</v>
      </c>
      <c r="AM78" s="40">
        <f t="shared" si="222"/>
        <v>0</v>
      </c>
      <c r="AN78" s="57">
        <v>0</v>
      </c>
      <c r="AO78" s="57">
        <v>0</v>
      </c>
      <c r="AP78" s="40">
        <f t="shared" si="223"/>
        <v>0</v>
      </c>
      <c r="AQ78" s="57">
        <f t="shared" si="224"/>
        <v>0</v>
      </c>
      <c r="AR78" s="57">
        <f t="shared" si="225"/>
        <v>0</v>
      </c>
      <c r="AS78" s="40">
        <f t="shared" si="226"/>
        <v>0</v>
      </c>
      <c r="AT78" s="57">
        <v>19</v>
      </c>
      <c r="AU78" s="57">
        <v>6</v>
      </c>
      <c r="AV78" s="57">
        <v>5</v>
      </c>
      <c r="AW78" s="57">
        <v>0</v>
      </c>
      <c r="AX78" s="40">
        <f t="shared" si="169"/>
        <v>30</v>
      </c>
      <c r="AY78" s="63">
        <v>74.3</v>
      </c>
      <c r="AZ78" s="63">
        <f t="shared" si="170"/>
        <v>2.4766666666666666</v>
      </c>
    </row>
    <row r="79" spans="1:52">
      <c r="A79" s="9"/>
      <c r="B79" s="8" t="s">
        <v>114</v>
      </c>
      <c r="C79" s="43">
        <v>0</v>
      </c>
      <c r="D79" s="40">
        <v>0</v>
      </c>
      <c r="E79" s="40">
        <f t="shared" si="205"/>
        <v>0</v>
      </c>
      <c r="F79" s="43">
        <v>0</v>
      </c>
      <c r="G79" s="40">
        <v>0</v>
      </c>
      <c r="H79" s="40">
        <f t="shared" si="206"/>
        <v>0</v>
      </c>
      <c r="I79" s="40">
        <v>5</v>
      </c>
      <c r="J79" s="40">
        <v>10</v>
      </c>
      <c r="K79" s="40">
        <f t="shared" si="207"/>
        <v>15</v>
      </c>
      <c r="L79" s="43">
        <v>8</v>
      </c>
      <c r="M79" s="40">
        <v>10</v>
      </c>
      <c r="N79" s="40">
        <f t="shared" si="208"/>
        <v>18</v>
      </c>
      <c r="O79" s="43">
        <v>2</v>
      </c>
      <c r="P79" s="40">
        <v>3</v>
      </c>
      <c r="Q79" s="40">
        <f t="shared" si="209"/>
        <v>5</v>
      </c>
      <c r="R79" s="40">
        <f t="shared" si="210"/>
        <v>15</v>
      </c>
      <c r="S79" s="40">
        <f t="shared" si="211"/>
        <v>23</v>
      </c>
      <c r="T79" s="40">
        <f t="shared" si="212"/>
        <v>38</v>
      </c>
      <c r="U79" s="24">
        <v>2</v>
      </c>
      <c r="V79" s="40" t="str">
        <f t="shared" si="213"/>
        <v>0</v>
      </c>
      <c r="W79" s="40" t="str">
        <f t="shared" si="214"/>
        <v>0</v>
      </c>
      <c r="X79" s="40" t="str">
        <f t="shared" si="215"/>
        <v>0</v>
      </c>
      <c r="Y79" s="40">
        <f t="shared" si="216"/>
        <v>15</v>
      </c>
      <c r="Z79" s="40">
        <f t="shared" si="217"/>
        <v>23</v>
      </c>
      <c r="AA79" s="40">
        <f t="shared" si="218"/>
        <v>38</v>
      </c>
      <c r="AB79" s="40">
        <v>0</v>
      </c>
      <c r="AC79" s="40">
        <v>0</v>
      </c>
      <c r="AD79" s="40">
        <f t="shared" si="219"/>
        <v>0</v>
      </c>
      <c r="AE79" s="40">
        <v>0</v>
      </c>
      <c r="AF79" s="40">
        <v>0</v>
      </c>
      <c r="AG79" s="40">
        <f t="shared" si="220"/>
        <v>0</v>
      </c>
      <c r="AH79" s="40">
        <v>0</v>
      </c>
      <c r="AI79" s="40">
        <v>0</v>
      </c>
      <c r="AJ79" s="40">
        <f t="shared" si="221"/>
        <v>0</v>
      </c>
      <c r="AK79" s="40">
        <v>0</v>
      </c>
      <c r="AL79" s="40">
        <v>0</v>
      </c>
      <c r="AM79" s="40">
        <f t="shared" si="222"/>
        <v>0</v>
      </c>
      <c r="AN79" s="57">
        <v>0</v>
      </c>
      <c r="AO79" s="57">
        <v>0</v>
      </c>
      <c r="AP79" s="40">
        <f t="shared" si="223"/>
        <v>0</v>
      </c>
      <c r="AQ79" s="57">
        <f t="shared" si="224"/>
        <v>0</v>
      </c>
      <c r="AR79" s="57">
        <f t="shared" si="225"/>
        <v>0</v>
      </c>
      <c r="AS79" s="40">
        <f t="shared" si="226"/>
        <v>0</v>
      </c>
      <c r="AT79" s="57">
        <v>22</v>
      </c>
      <c r="AU79" s="57">
        <v>13</v>
      </c>
      <c r="AV79" s="57">
        <v>3</v>
      </c>
      <c r="AW79" s="57">
        <v>0</v>
      </c>
      <c r="AX79" s="40">
        <f t="shared" si="169"/>
        <v>38</v>
      </c>
      <c r="AY79" s="63">
        <v>94.16</v>
      </c>
      <c r="AZ79" s="63">
        <f t="shared" si="170"/>
        <v>2.4778947368421052</v>
      </c>
    </row>
    <row r="80" spans="1:52">
      <c r="A80" s="9"/>
      <c r="B80" s="8" t="s">
        <v>97</v>
      </c>
      <c r="C80" s="43">
        <v>0</v>
      </c>
      <c r="D80" s="40">
        <v>0</v>
      </c>
      <c r="E80" s="40">
        <f t="shared" si="205"/>
        <v>0</v>
      </c>
      <c r="F80" s="43">
        <v>2</v>
      </c>
      <c r="G80" s="40">
        <v>0</v>
      </c>
      <c r="H80" s="40">
        <f t="shared" si="206"/>
        <v>2</v>
      </c>
      <c r="I80" s="40">
        <v>24</v>
      </c>
      <c r="J80" s="40">
        <v>7</v>
      </c>
      <c r="K80" s="40">
        <f t="shared" si="207"/>
        <v>31</v>
      </c>
      <c r="L80" s="43">
        <v>4</v>
      </c>
      <c r="M80" s="40">
        <v>0</v>
      </c>
      <c r="N80" s="40">
        <f t="shared" si="208"/>
        <v>4</v>
      </c>
      <c r="O80" s="43">
        <v>0</v>
      </c>
      <c r="P80" s="40">
        <v>0</v>
      </c>
      <c r="Q80" s="40">
        <f t="shared" si="209"/>
        <v>0</v>
      </c>
      <c r="R80" s="40">
        <f t="shared" si="210"/>
        <v>30</v>
      </c>
      <c r="S80" s="40">
        <f t="shared" si="211"/>
        <v>7</v>
      </c>
      <c r="T80" s="40">
        <f t="shared" si="212"/>
        <v>37</v>
      </c>
      <c r="U80" s="24">
        <v>2</v>
      </c>
      <c r="V80" s="40" t="str">
        <f t="shared" si="213"/>
        <v>0</v>
      </c>
      <c r="W80" s="40" t="str">
        <f t="shared" si="214"/>
        <v>0</v>
      </c>
      <c r="X80" s="40" t="str">
        <f t="shared" si="215"/>
        <v>0</v>
      </c>
      <c r="Y80" s="40">
        <f t="shared" si="216"/>
        <v>30</v>
      </c>
      <c r="Z80" s="40">
        <f t="shared" si="217"/>
        <v>7</v>
      </c>
      <c r="AA80" s="40">
        <f t="shared" si="218"/>
        <v>37</v>
      </c>
      <c r="AB80" s="40">
        <v>0</v>
      </c>
      <c r="AC80" s="40">
        <v>0</v>
      </c>
      <c r="AD80" s="40">
        <f t="shared" si="219"/>
        <v>0</v>
      </c>
      <c r="AE80" s="40">
        <v>0</v>
      </c>
      <c r="AF80" s="40">
        <v>0</v>
      </c>
      <c r="AG80" s="40">
        <f t="shared" si="220"/>
        <v>0</v>
      </c>
      <c r="AH80" s="40">
        <v>1</v>
      </c>
      <c r="AI80" s="40">
        <v>0</v>
      </c>
      <c r="AJ80" s="40">
        <f t="shared" si="221"/>
        <v>1</v>
      </c>
      <c r="AK80" s="40">
        <v>0</v>
      </c>
      <c r="AL80" s="40">
        <v>0</v>
      </c>
      <c r="AM80" s="40">
        <f t="shared" si="222"/>
        <v>0</v>
      </c>
      <c r="AN80" s="57">
        <v>0</v>
      </c>
      <c r="AO80" s="57">
        <v>0</v>
      </c>
      <c r="AP80" s="40">
        <f t="shared" si="223"/>
        <v>0</v>
      </c>
      <c r="AQ80" s="57">
        <f t="shared" si="224"/>
        <v>1</v>
      </c>
      <c r="AR80" s="57">
        <f t="shared" si="225"/>
        <v>0</v>
      </c>
      <c r="AS80" s="40">
        <f t="shared" si="226"/>
        <v>1</v>
      </c>
      <c r="AT80" s="57">
        <v>8</v>
      </c>
      <c r="AU80" s="57">
        <v>20</v>
      </c>
      <c r="AV80" s="57">
        <v>7</v>
      </c>
      <c r="AW80" s="57">
        <v>2</v>
      </c>
      <c r="AX80" s="40">
        <f t="shared" si="169"/>
        <v>37</v>
      </c>
      <c r="AY80" s="63">
        <v>103.15</v>
      </c>
      <c r="AZ80" s="63">
        <f t="shared" si="170"/>
        <v>2.7878378378378379</v>
      </c>
    </row>
    <row r="81" spans="1:52">
      <c r="A81" s="9"/>
      <c r="B81" s="8" t="s">
        <v>110</v>
      </c>
      <c r="C81" s="43">
        <v>0</v>
      </c>
      <c r="D81" s="40">
        <v>0</v>
      </c>
      <c r="E81" s="40">
        <f t="shared" si="205"/>
        <v>0</v>
      </c>
      <c r="F81" s="43">
        <v>2</v>
      </c>
      <c r="G81" s="40">
        <v>0</v>
      </c>
      <c r="H81" s="40">
        <f t="shared" si="206"/>
        <v>2</v>
      </c>
      <c r="I81" s="40">
        <v>16</v>
      </c>
      <c r="J81" s="40">
        <v>3</v>
      </c>
      <c r="K81" s="40">
        <f t="shared" si="207"/>
        <v>19</v>
      </c>
      <c r="L81" s="43">
        <v>10</v>
      </c>
      <c r="M81" s="40">
        <v>2</v>
      </c>
      <c r="N81" s="40">
        <f t="shared" si="208"/>
        <v>12</v>
      </c>
      <c r="O81" s="43">
        <v>0</v>
      </c>
      <c r="P81" s="40">
        <v>0</v>
      </c>
      <c r="Q81" s="40">
        <f t="shared" si="209"/>
        <v>0</v>
      </c>
      <c r="R81" s="40">
        <f t="shared" si="210"/>
        <v>28</v>
      </c>
      <c r="S81" s="40">
        <f t="shared" si="211"/>
        <v>5</v>
      </c>
      <c r="T81" s="40">
        <f t="shared" si="212"/>
        <v>33</v>
      </c>
      <c r="U81" s="24">
        <v>2</v>
      </c>
      <c r="V81" s="40" t="str">
        <f t="shared" si="213"/>
        <v>0</v>
      </c>
      <c r="W81" s="40" t="str">
        <f t="shared" si="214"/>
        <v>0</v>
      </c>
      <c r="X81" s="40" t="str">
        <f t="shared" si="215"/>
        <v>0</v>
      </c>
      <c r="Y81" s="40">
        <f t="shared" si="216"/>
        <v>28</v>
      </c>
      <c r="Z81" s="40">
        <f t="shared" si="217"/>
        <v>5</v>
      </c>
      <c r="AA81" s="40">
        <f t="shared" si="218"/>
        <v>33</v>
      </c>
      <c r="AB81" s="40">
        <v>0</v>
      </c>
      <c r="AC81" s="40">
        <v>0</v>
      </c>
      <c r="AD81" s="40">
        <f t="shared" si="219"/>
        <v>0</v>
      </c>
      <c r="AE81" s="40">
        <v>0</v>
      </c>
      <c r="AF81" s="40">
        <v>0</v>
      </c>
      <c r="AG81" s="40">
        <f t="shared" si="220"/>
        <v>0</v>
      </c>
      <c r="AH81" s="40">
        <v>1</v>
      </c>
      <c r="AI81" s="40">
        <v>1</v>
      </c>
      <c r="AJ81" s="40">
        <f t="shared" si="221"/>
        <v>2</v>
      </c>
      <c r="AK81" s="40">
        <v>0</v>
      </c>
      <c r="AL81" s="40">
        <v>0</v>
      </c>
      <c r="AM81" s="40">
        <f t="shared" si="222"/>
        <v>0</v>
      </c>
      <c r="AN81" s="57">
        <v>0</v>
      </c>
      <c r="AO81" s="57">
        <v>0</v>
      </c>
      <c r="AP81" s="40">
        <f t="shared" si="223"/>
        <v>0</v>
      </c>
      <c r="AQ81" s="57">
        <f t="shared" si="224"/>
        <v>1</v>
      </c>
      <c r="AR81" s="57">
        <f t="shared" si="225"/>
        <v>1</v>
      </c>
      <c r="AS81" s="40">
        <f t="shared" si="226"/>
        <v>2</v>
      </c>
      <c r="AT81" s="57">
        <v>13</v>
      </c>
      <c r="AU81" s="57">
        <v>9</v>
      </c>
      <c r="AV81" s="57">
        <v>10</v>
      </c>
      <c r="AW81" s="57">
        <v>1</v>
      </c>
      <c r="AX81" s="40">
        <f t="shared" si="169"/>
        <v>33</v>
      </c>
      <c r="AY81" s="63">
        <v>89.82</v>
      </c>
      <c r="AZ81" s="63">
        <f t="shared" si="170"/>
        <v>2.7218181818181817</v>
      </c>
    </row>
    <row r="82" spans="1:52">
      <c r="A82" s="9"/>
      <c r="B82" s="8" t="s">
        <v>95</v>
      </c>
      <c r="C82" s="43">
        <v>0</v>
      </c>
      <c r="D82" s="40">
        <v>1</v>
      </c>
      <c r="E82" s="40">
        <f t="shared" si="205"/>
        <v>1</v>
      </c>
      <c r="F82" s="43">
        <v>0</v>
      </c>
      <c r="G82" s="40">
        <v>0</v>
      </c>
      <c r="H82" s="40">
        <f t="shared" si="206"/>
        <v>0</v>
      </c>
      <c r="I82" s="40">
        <v>2</v>
      </c>
      <c r="J82" s="40">
        <v>0</v>
      </c>
      <c r="K82" s="40">
        <f t="shared" si="207"/>
        <v>2</v>
      </c>
      <c r="L82" s="43">
        <v>16</v>
      </c>
      <c r="M82" s="40">
        <v>6</v>
      </c>
      <c r="N82" s="40">
        <f t="shared" si="208"/>
        <v>22</v>
      </c>
      <c r="O82" s="43">
        <v>3</v>
      </c>
      <c r="P82" s="40">
        <v>0</v>
      </c>
      <c r="Q82" s="40">
        <f t="shared" si="209"/>
        <v>3</v>
      </c>
      <c r="R82" s="40">
        <f t="shared" si="210"/>
        <v>21</v>
      </c>
      <c r="S82" s="40">
        <f t="shared" si="211"/>
        <v>7</v>
      </c>
      <c r="T82" s="40">
        <f t="shared" si="212"/>
        <v>28</v>
      </c>
      <c r="U82" s="24">
        <v>2</v>
      </c>
      <c r="V82" s="40" t="str">
        <f t="shared" si="213"/>
        <v>0</v>
      </c>
      <c r="W82" s="40" t="str">
        <f t="shared" si="214"/>
        <v>0</v>
      </c>
      <c r="X82" s="40" t="str">
        <f t="shared" si="215"/>
        <v>0</v>
      </c>
      <c r="Y82" s="40">
        <f t="shared" si="216"/>
        <v>21</v>
      </c>
      <c r="Z82" s="40">
        <f t="shared" si="217"/>
        <v>7</v>
      </c>
      <c r="AA82" s="40">
        <f t="shared" si="218"/>
        <v>28</v>
      </c>
      <c r="AB82" s="40">
        <v>0</v>
      </c>
      <c r="AC82" s="40">
        <v>0</v>
      </c>
      <c r="AD82" s="40">
        <f t="shared" si="219"/>
        <v>0</v>
      </c>
      <c r="AE82" s="40">
        <v>0</v>
      </c>
      <c r="AF82" s="40">
        <v>0</v>
      </c>
      <c r="AG82" s="40">
        <f t="shared" si="220"/>
        <v>0</v>
      </c>
      <c r="AH82" s="40">
        <v>0</v>
      </c>
      <c r="AI82" s="40">
        <v>0</v>
      </c>
      <c r="AJ82" s="40">
        <f t="shared" si="221"/>
        <v>0</v>
      </c>
      <c r="AK82" s="40">
        <v>1</v>
      </c>
      <c r="AL82" s="40">
        <v>1</v>
      </c>
      <c r="AM82" s="40">
        <f t="shared" si="222"/>
        <v>2</v>
      </c>
      <c r="AN82" s="57">
        <v>0</v>
      </c>
      <c r="AO82" s="57">
        <v>0</v>
      </c>
      <c r="AP82" s="40">
        <f t="shared" si="223"/>
        <v>0</v>
      </c>
      <c r="AQ82" s="57">
        <f t="shared" si="224"/>
        <v>1</v>
      </c>
      <c r="AR82" s="57">
        <f t="shared" si="225"/>
        <v>1</v>
      </c>
      <c r="AS82" s="40">
        <f t="shared" si="226"/>
        <v>2</v>
      </c>
      <c r="AT82" s="57">
        <v>10</v>
      </c>
      <c r="AU82" s="57">
        <v>9</v>
      </c>
      <c r="AV82" s="57">
        <v>8</v>
      </c>
      <c r="AW82" s="57">
        <v>1</v>
      </c>
      <c r="AX82" s="40">
        <f t="shared" si="169"/>
        <v>28</v>
      </c>
      <c r="AY82" s="63">
        <v>75.97</v>
      </c>
      <c r="AZ82" s="63">
        <f t="shared" si="170"/>
        <v>2.7132142857142858</v>
      </c>
    </row>
    <row r="83" spans="1:52">
      <c r="A83" s="9"/>
      <c r="B83" s="8" t="s">
        <v>108</v>
      </c>
      <c r="C83" s="43">
        <v>1</v>
      </c>
      <c r="D83" s="40">
        <v>0</v>
      </c>
      <c r="E83" s="40">
        <f t="shared" si="205"/>
        <v>1</v>
      </c>
      <c r="F83" s="43">
        <v>0</v>
      </c>
      <c r="G83" s="40">
        <v>0</v>
      </c>
      <c r="H83" s="40">
        <f t="shared" si="206"/>
        <v>0</v>
      </c>
      <c r="I83" s="40">
        <v>10</v>
      </c>
      <c r="J83" s="40">
        <v>0</v>
      </c>
      <c r="K83" s="40">
        <f t="shared" si="207"/>
        <v>10</v>
      </c>
      <c r="L83" s="43">
        <v>15</v>
      </c>
      <c r="M83" s="40">
        <v>5</v>
      </c>
      <c r="N83" s="40">
        <f t="shared" si="208"/>
        <v>20</v>
      </c>
      <c r="O83" s="43">
        <v>6</v>
      </c>
      <c r="P83" s="40">
        <v>0</v>
      </c>
      <c r="Q83" s="40">
        <f t="shared" si="209"/>
        <v>6</v>
      </c>
      <c r="R83" s="40">
        <f t="shared" si="210"/>
        <v>32</v>
      </c>
      <c r="S83" s="40">
        <f t="shared" si="211"/>
        <v>5</v>
      </c>
      <c r="T83" s="40">
        <f t="shared" si="212"/>
        <v>37</v>
      </c>
      <c r="U83" s="24">
        <v>2</v>
      </c>
      <c r="V83" s="40" t="str">
        <f t="shared" si="213"/>
        <v>0</v>
      </c>
      <c r="W83" s="40" t="str">
        <f t="shared" si="214"/>
        <v>0</v>
      </c>
      <c r="X83" s="40" t="str">
        <f t="shared" si="215"/>
        <v>0</v>
      </c>
      <c r="Y83" s="40">
        <f t="shared" si="216"/>
        <v>32</v>
      </c>
      <c r="Z83" s="40">
        <f t="shared" si="217"/>
        <v>5</v>
      </c>
      <c r="AA83" s="40">
        <f t="shared" si="218"/>
        <v>37</v>
      </c>
      <c r="AB83" s="40">
        <v>0</v>
      </c>
      <c r="AC83" s="40">
        <v>0</v>
      </c>
      <c r="AD83" s="40">
        <f t="shared" si="219"/>
        <v>0</v>
      </c>
      <c r="AE83" s="40">
        <v>0</v>
      </c>
      <c r="AF83" s="40">
        <v>0</v>
      </c>
      <c r="AG83" s="40">
        <f t="shared" si="220"/>
        <v>0</v>
      </c>
      <c r="AH83" s="40">
        <v>1</v>
      </c>
      <c r="AI83" s="40">
        <v>0</v>
      </c>
      <c r="AJ83" s="40">
        <f t="shared" si="221"/>
        <v>1</v>
      </c>
      <c r="AK83" s="40">
        <v>0</v>
      </c>
      <c r="AL83" s="40">
        <v>0</v>
      </c>
      <c r="AM83" s="40">
        <f t="shared" si="222"/>
        <v>0</v>
      </c>
      <c r="AN83" s="57">
        <v>0</v>
      </c>
      <c r="AO83" s="57">
        <v>0</v>
      </c>
      <c r="AP83" s="40">
        <f t="shared" si="223"/>
        <v>0</v>
      </c>
      <c r="AQ83" s="57">
        <f t="shared" si="224"/>
        <v>1</v>
      </c>
      <c r="AR83" s="57">
        <f t="shared" si="225"/>
        <v>0</v>
      </c>
      <c r="AS83" s="40">
        <f t="shared" si="226"/>
        <v>1</v>
      </c>
      <c r="AT83" s="57">
        <v>18</v>
      </c>
      <c r="AU83" s="57">
        <v>15</v>
      </c>
      <c r="AV83" s="57">
        <v>3</v>
      </c>
      <c r="AW83" s="57">
        <v>1</v>
      </c>
      <c r="AX83" s="40">
        <f t="shared" si="169"/>
        <v>37</v>
      </c>
      <c r="AY83" s="63">
        <v>94.52</v>
      </c>
      <c r="AZ83" s="63">
        <f t="shared" si="170"/>
        <v>2.5545945945945947</v>
      </c>
    </row>
    <row r="84" spans="1:52" s="52" customFormat="1">
      <c r="A84" s="53"/>
      <c r="B84" s="54" t="s">
        <v>3</v>
      </c>
      <c r="C84" s="30">
        <f t="shared" ref="C84:Q84" si="227">SUM(C59:C83)</f>
        <v>15</v>
      </c>
      <c r="D84" s="30">
        <f t="shared" si="227"/>
        <v>3</v>
      </c>
      <c r="E84" s="30">
        <f t="shared" si="227"/>
        <v>18</v>
      </c>
      <c r="F84" s="30">
        <f t="shared" si="227"/>
        <v>22</v>
      </c>
      <c r="G84" s="30">
        <f t="shared" si="227"/>
        <v>5</v>
      </c>
      <c r="H84" s="30">
        <f t="shared" si="227"/>
        <v>27</v>
      </c>
      <c r="I84" s="30">
        <f t="shared" si="227"/>
        <v>158</v>
      </c>
      <c r="J84" s="30">
        <f t="shared" si="227"/>
        <v>76</v>
      </c>
      <c r="K84" s="30">
        <f t="shared" si="227"/>
        <v>234</v>
      </c>
      <c r="L84" s="30">
        <f t="shared" si="227"/>
        <v>158</v>
      </c>
      <c r="M84" s="30">
        <f t="shared" si="227"/>
        <v>84</v>
      </c>
      <c r="N84" s="30">
        <f t="shared" si="227"/>
        <v>242</v>
      </c>
      <c r="O84" s="30">
        <f t="shared" si="227"/>
        <v>62</v>
      </c>
      <c r="P84" s="30">
        <f t="shared" si="227"/>
        <v>18</v>
      </c>
      <c r="Q84" s="30">
        <f t="shared" si="227"/>
        <v>80</v>
      </c>
      <c r="R84" s="30">
        <f>C84+L84+O84+F84+I84</f>
        <v>415</v>
      </c>
      <c r="S84" s="30">
        <f>D84+M84+P84+G84+J84</f>
        <v>186</v>
      </c>
      <c r="T84" s="30">
        <f t="shared" si="160"/>
        <v>601</v>
      </c>
      <c r="U84" s="51"/>
      <c r="V84" s="30">
        <f t="shared" ref="V84:AW84" si="228">SUM(V59:V83)</f>
        <v>0</v>
      </c>
      <c r="W84" s="30">
        <f t="shared" si="228"/>
        <v>0</v>
      </c>
      <c r="X84" s="30">
        <f t="shared" si="228"/>
        <v>0</v>
      </c>
      <c r="Y84" s="30">
        <f t="shared" si="228"/>
        <v>415</v>
      </c>
      <c r="Z84" s="30">
        <f t="shared" si="228"/>
        <v>186</v>
      </c>
      <c r="AA84" s="30">
        <f t="shared" si="228"/>
        <v>601</v>
      </c>
      <c r="AB84" s="30">
        <f t="shared" si="228"/>
        <v>0</v>
      </c>
      <c r="AC84" s="30">
        <f t="shared" si="228"/>
        <v>0</v>
      </c>
      <c r="AD84" s="30">
        <f t="shared" si="228"/>
        <v>0</v>
      </c>
      <c r="AE84" s="30">
        <f t="shared" si="228"/>
        <v>0</v>
      </c>
      <c r="AF84" s="30">
        <f t="shared" si="228"/>
        <v>0</v>
      </c>
      <c r="AG84" s="30">
        <f t="shared" si="228"/>
        <v>0</v>
      </c>
      <c r="AH84" s="30">
        <f t="shared" si="228"/>
        <v>4</v>
      </c>
      <c r="AI84" s="30">
        <f t="shared" si="228"/>
        <v>8</v>
      </c>
      <c r="AJ84" s="30">
        <f t="shared" si="228"/>
        <v>12</v>
      </c>
      <c r="AK84" s="30">
        <f t="shared" si="228"/>
        <v>1</v>
      </c>
      <c r="AL84" s="30">
        <f t="shared" si="228"/>
        <v>1</v>
      </c>
      <c r="AM84" s="30">
        <f t="shared" si="228"/>
        <v>2</v>
      </c>
      <c r="AN84" s="30">
        <f t="shared" si="228"/>
        <v>0</v>
      </c>
      <c r="AO84" s="30">
        <f t="shared" si="228"/>
        <v>0</v>
      </c>
      <c r="AP84" s="30">
        <f t="shared" si="228"/>
        <v>0</v>
      </c>
      <c r="AQ84" s="30">
        <f t="shared" si="228"/>
        <v>5</v>
      </c>
      <c r="AR84" s="30">
        <f t="shared" si="228"/>
        <v>9</v>
      </c>
      <c r="AS84" s="30">
        <f t="shared" si="228"/>
        <v>14</v>
      </c>
      <c r="AT84" s="30">
        <f t="shared" si="228"/>
        <v>314</v>
      </c>
      <c r="AU84" s="30">
        <f t="shared" si="228"/>
        <v>210</v>
      </c>
      <c r="AV84" s="30">
        <f t="shared" si="228"/>
        <v>70</v>
      </c>
      <c r="AW84" s="30">
        <f t="shared" si="228"/>
        <v>7</v>
      </c>
      <c r="AX84" s="30">
        <f t="shared" si="169"/>
        <v>601</v>
      </c>
      <c r="AY84" s="64">
        <f>SUM(AY59:AY83)</f>
        <v>1528.5000000000002</v>
      </c>
      <c r="AZ84" s="64">
        <f t="shared" si="170"/>
        <v>2.5432612312811984</v>
      </c>
    </row>
    <row r="85" spans="1:52">
      <c r="A85" s="9"/>
      <c r="B85" s="10" t="s">
        <v>113</v>
      </c>
      <c r="C85" s="36"/>
      <c r="D85" s="34"/>
      <c r="E85" s="34"/>
      <c r="F85" s="34"/>
      <c r="G85" s="34"/>
      <c r="H85" s="34"/>
      <c r="I85" s="34"/>
      <c r="J85" s="34"/>
      <c r="K85" s="34"/>
      <c r="L85" s="36"/>
      <c r="M85" s="34"/>
      <c r="N85" s="34"/>
      <c r="O85" s="36"/>
      <c r="P85" s="34"/>
      <c r="Q85" s="34"/>
      <c r="R85" s="36"/>
      <c r="S85" s="34"/>
      <c r="T85" s="34"/>
      <c r="V85" s="36"/>
      <c r="W85" s="34"/>
      <c r="X85" s="34"/>
      <c r="Y85" s="34"/>
      <c r="Z85" s="34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57"/>
      <c r="AO85" s="57"/>
      <c r="AP85" s="40"/>
      <c r="AQ85" s="57"/>
      <c r="AR85" s="57"/>
      <c r="AS85" s="40"/>
      <c r="AT85" s="57"/>
      <c r="AU85" s="57"/>
      <c r="AV85" s="57"/>
      <c r="AW85" s="57"/>
      <c r="AX85" s="40"/>
      <c r="AY85" s="63"/>
      <c r="AZ85" s="63"/>
    </row>
    <row r="86" spans="1:52">
      <c r="A86" s="9"/>
      <c r="B86" s="8" t="s">
        <v>106</v>
      </c>
      <c r="C86" s="40">
        <v>3</v>
      </c>
      <c r="D86" s="40">
        <v>0</v>
      </c>
      <c r="E86" s="40">
        <f t="shared" ref="E86:E98" si="229">C86+D86</f>
        <v>3</v>
      </c>
      <c r="F86" s="40">
        <v>0</v>
      </c>
      <c r="G86" s="40">
        <v>0</v>
      </c>
      <c r="H86" s="40">
        <f t="shared" ref="H86" si="230">F86+G86</f>
        <v>0</v>
      </c>
      <c r="I86" s="40">
        <v>2</v>
      </c>
      <c r="J86" s="40">
        <v>0</v>
      </c>
      <c r="K86" s="40">
        <f t="shared" ref="K86:K98" si="231">I86+J86</f>
        <v>2</v>
      </c>
      <c r="L86" s="40">
        <v>20</v>
      </c>
      <c r="M86" s="40">
        <v>3</v>
      </c>
      <c r="N86" s="40">
        <f t="shared" ref="N86:N98" si="232">L86+M86</f>
        <v>23</v>
      </c>
      <c r="O86" s="40">
        <v>4</v>
      </c>
      <c r="P86" s="40">
        <v>2</v>
      </c>
      <c r="Q86" s="40">
        <f t="shared" ref="Q86:Q98" si="233">O86+P86</f>
        <v>6</v>
      </c>
      <c r="R86" s="40">
        <f>C86+L86+O86+F86+I86</f>
        <v>29</v>
      </c>
      <c r="S86" s="40">
        <f>D86+M86+P86+G86+J86</f>
        <v>5</v>
      </c>
      <c r="T86" s="40">
        <f t="shared" ref="T86:T120" si="234">R86+S86</f>
        <v>34</v>
      </c>
      <c r="U86" s="24">
        <v>2</v>
      </c>
      <c r="V86" s="40" t="str">
        <f>IF(U86=1,R86,"0")</f>
        <v>0</v>
      </c>
      <c r="W86" s="40" t="str">
        <f>IF(U86=1,S86,"0")</f>
        <v>0</v>
      </c>
      <c r="X86" s="40" t="str">
        <f>IF(U86=1,T86,"0")</f>
        <v>0</v>
      </c>
      <c r="Y86" s="40">
        <f>IF(U86=2,R86,"0")</f>
        <v>29</v>
      </c>
      <c r="Z86" s="40">
        <f>IF(U86=2,S86,"0")</f>
        <v>5</v>
      </c>
      <c r="AA86" s="40">
        <f>IF(U86=2,T86,"0")</f>
        <v>34</v>
      </c>
      <c r="AB86" s="40">
        <v>0</v>
      </c>
      <c r="AC86" s="40">
        <v>0</v>
      </c>
      <c r="AD86" s="40">
        <f t="shared" ref="AD86:AD98" si="235">AB86+AC86</f>
        <v>0</v>
      </c>
      <c r="AE86" s="40">
        <v>0</v>
      </c>
      <c r="AF86" s="40">
        <v>0</v>
      </c>
      <c r="AG86" s="40">
        <f t="shared" ref="AG86:AG98" si="236">AE86+AF86</f>
        <v>0</v>
      </c>
      <c r="AH86" s="40">
        <v>0</v>
      </c>
      <c r="AI86" s="40">
        <v>0</v>
      </c>
      <c r="AJ86" s="40">
        <f t="shared" ref="AJ86:AJ98" si="237">AH86+AI86</f>
        <v>0</v>
      </c>
      <c r="AK86" s="40">
        <v>0</v>
      </c>
      <c r="AL86" s="40">
        <v>0</v>
      </c>
      <c r="AM86" s="40">
        <f t="shared" ref="AM86:AM98" si="238">AK86+AL86</f>
        <v>0</v>
      </c>
      <c r="AN86" s="57">
        <v>0</v>
      </c>
      <c r="AO86" s="57">
        <v>0</v>
      </c>
      <c r="AP86" s="40">
        <f t="shared" ref="AP86:AP98" si="239">AN86+AO86</f>
        <v>0</v>
      </c>
      <c r="AQ86" s="57">
        <f t="shared" ref="AQ86:AQ98" si="240">AB86+AE86+AH86+AK86+AN86</f>
        <v>0</v>
      </c>
      <c r="AR86" s="57">
        <f t="shared" ref="AR86:AR98" si="241">AC86+AF86+AI86+AL86+AO86</f>
        <v>0</v>
      </c>
      <c r="AS86" s="40">
        <f t="shared" ref="AS86:AS98" si="242">AQ86+AR86</f>
        <v>0</v>
      </c>
      <c r="AT86" s="57">
        <v>20</v>
      </c>
      <c r="AU86" s="57">
        <v>10</v>
      </c>
      <c r="AV86" s="57">
        <v>4</v>
      </c>
      <c r="AW86" s="57">
        <v>0</v>
      </c>
      <c r="AX86" s="40">
        <f t="shared" si="169"/>
        <v>34</v>
      </c>
      <c r="AY86" s="63">
        <v>84.8</v>
      </c>
      <c r="AZ86" s="63">
        <f t="shared" si="170"/>
        <v>2.4941176470588236</v>
      </c>
    </row>
    <row r="87" spans="1:52">
      <c r="A87" s="9"/>
      <c r="B87" s="8" t="s">
        <v>103</v>
      </c>
      <c r="C87" s="40">
        <v>0</v>
      </c>
      <c r="D87" s="40">
        <v>0</v>
      </c>
      <c r="E87" s="40">
        <f t="shared" si="229"/>
        <v>0</v>
      </c>
      <c r="F87" s="40">
        <v>0</v>
      </c>
      <c r="G87" s="40">
        <v>0</v>
      </c>
      <c r="H87" s="40">
        <f t="shared" ref="H87:H98" si="243">F87+G87</f>
        <v>0</v>
      </c>
      <c r="I87" s="40">
        <v>14</v>
      </c>
      <c r="J87" s="40">
        <v>0</v>
      </c>
      <c r="K87" s="40">
        <f t="shared" si="231"/>
        <v>14</v>
      </c>
      <c r="L87" s="40">
        <v>14</v>
      </c>
      <c r="M87" s="40">
        <v>0</v>
      </c>
      <c r="N87" s="40">
        <f t="shared" si="232"/>
        <v>14</v>
      </c>
      <c r="O87" s="40">
        <v>15</v>
      </c>
      <c r="P87" s="40">
        <v>0</v>
      </c>
      <c r="Q87" s="40">
        <f t="shared" si="233"/>
        <v>15</v>
      </c>
      <c r="R87" s="40">
        <f t="shared" ref="R87:R98" si="244">C87+L87+O87+F87+I87</f>
        <v>43</v>
      </c>
      <c r="S87" s="40">
        <f t="shared" ref="S87:S98" si="245">D87+M87+P87+G87+J87</f>
        <v>0</v>
      </c>
      <c r="T87" s="40">
        <f t="shared" ref="T87:T98" si="246">R87+S87</f>
        <v>43</v>
      </c>
      <c r="U87" s="24">
        <v>2</v>
      </c>
      <c r="V87" s="40" t="str">
        <f t="shared" ref="V87:V98" si="247">IF(U87=1,R87,"0")</f>
        <v>0</v>
      </c>
      <c r="W87" s="40" t="str">
        <f t="shared" ref="W87:W98" si="248">IF(U87=1,S87,"0")</f>
        <v>0</v>
      </c>
      <c r="X87" s="40" t="str">
        <f t="shared" ref="X87:X98" si="249">IF(U87=1,T87,"0")</f>
        <v>0</v>
      </c>
      <c r="Y87" s="40">
        <f t="shared" ref="Y87:Y98" si="250">IF(U87=2,R87,"0")</f>
        <v>43</v>
      </c>
      <c r="Z87" s="40">
        <f t="shared" ref="Z87:Z98" si="251">IF(U87=2,S87,"0")</f>
        <v>0</v>
      </c>
      <c r="AA87" s="40">
        <f t="shared" ref="AA87:AA98" si="252">IF(U87=2,T87,"0")</f>
        <v>43</v>
      </c>
      <c r="AB87" s="40">
        <v>0</v>
      </c>
      <c r="AC87" s="40">
        <v>0</v>
      </c>
      <c r="AD87" s="40">
        <f t="shared" si="235"/>
        <v>0</v>
      </c>
      <c r="AE87" s="40">
        <v>0</v>
      </c>
      <c r="AF87" s="40">
        <v>0</v>
      </c>
      <c r="AG87" s="40">
        <f t="shared" si="236"/>
        <v>0</v>
      </c>
      <c r="AH87" s="40">
        <v>0</v>
      </c>
      <c r="AI87" s="40">
        <v>0</v>
      </c>
      <c r="AJ87" s="40">
        <f t="shared" si="237"/>
        <v>0</v>
      </c>
      <c r="AK87" s="40">
        <v>0</v>
      </c>
      <c r="AL87" s="40">
        <v>0</v>
      </c>
      <c r="AM87" s="40">
        <f t="shared" si="238"/>
        <v>0</v>
      </c>
      <c r="AN87" s="57">
        <v>0</v>
      </c>
      <c r="AO87" s="57">
        <v>1</v>
      </c>
      <c r="AP87" s="40">
        <f t="shared" si="239"/>
        <v>1</v>
      </c>
      <c r="AQ87" s="57">
        <f t="shared" si="240"/>
        <v>0</v>
      </c>
      <c r="AR87" s="57">
        <f t="shared" si="241"/>
        <v>1</v>
      </c>
      <c r="AS87" s="40">
        <f t="shared" si="242"/>
        <v>1</v>
      </c>
      <c r="AT87" s="57">
        <v>29</v>
      </c>
      <c r="AU87" s="57">
        <v>10</v>
      </c>
      <c r="AV87" s="57">
        <v>4</v>
      </c>
      <c r="AW87" s="57">
        <v>0</v>
      </c>
      <c r="AX87" s="40">
        <f t="shared" si="169"/>
        <v>43</v>
      </c>
      <c r="AY87" s="63">
        <v>105.55</v>
      </c>
      <c r="AZ87" s="63">
        <f t="shared" si="170"/>
        <v>2.4546511627906975</v>
      </c>
    </row>
    <row r="88" spans="1:52">
      <c r="A88" s="9"/>
      <c r="B88" s="8" t="s">
        <v>100</v>
      </c>
      <c r="C88" s="40">
        <v>3</v>
      </c>
      <c r="D88" s="40">
        <v>1</v>
      </c>
      <c r="E88" s="40">
        <f t="shared" si="229"/>
        <v>4</v>
      </c>
      <c r="F88" s="40">
        <v>1</v>
      </c>
      <c r="G88" s="40">
        <v>0</v>
      </c>
      <c r="H88" s="40">
        <f t="shared" si="243"/>
        <v>1</v>
      </c>
      <c r="I88" s="40">
        <v>15</v>
      </c>
      <c r="J88" s="40">
        <v>1</v>
      </c>
      <c r="K88" s="40">
        <f t="shared" si="231"/>
        <v>16</v>
      </c>
      <c r="L88" s="40">
        <v>10</v>
      </c>
      <c r="M88" s="40">
        <v>0</v>
      </c>
      <c r="N88" s="40">
        <f t="shared" si="232"/>
        <v>10</v>
      </c>
      <c r="O88" s="40">
        <v>7</v>
      </c>
      <c r="P88" s="40">
        <v>1</v>
      </c>
      <c r="Q88" s="40">
        <f t="shared" si="233"/>
        <v>8</v>
      </c>
      <c r="R88" s="40">
        <f t="shared" si="244"/>
        <v>36</v>
      </c>
      <c r="S88" s="40">
        <f t="shared" si="245"/>
        <v>3</v>
      </c>
      <c r="T88" s="40">
        <f t="shared" si="246"/>
        <v>39</v>
      </c>
      <c r="U88" s="24">
        <v>2</v>
      </c>
      <c r="V88" s="40" t="str">
        <f t="shared" si="247"/>
        <v>0</v>
      </c>
      <c r="W88" s="40" t="str">
        <f t="shared" si="248"/>
        <v>0</v>
      </c>
      <c r="X88" s="40" t="str">
        <f t="shared" si="249"/>
        <v>0</v>
      </c>
      <c r="Y88" s="40">
        <f t="shared" si="250"/>
        <v>36</v>
      </c>
      <c r="Z88" s="40">
        <f t="shared" si="251"/>
        <v>3</v>
      </c>
      <c r="AA88" s="40">
        <f t="shared" si="252"/>
        <v>39</v>
      </c>
      <c r="AB88" s="40">
        <v>0</v>
      </c>
      <c r="AC88" s="40">
        <v>0</v>
      </c>
      <c r="AD88" s="40">
        <f t="shared" si="235"/>
        <v>0</v>
      </c>
      <c r="AE88" s="40">
        <v>0</v>
      </c>
      <c r="AF88" s="40">
        <v>0</v>
      </c>
      <c r="AG88" s="40">
        <f t="shared" si="236"/>
        <v>0</v>
      </c>
      <c r="AH88" s="40">
        <v>0</v>
      </c>
      <c r="AI88" s="40">
        <v>0</v>
      </c>
      <c r="AJ88" s="40">
        <f t="shared" si="237"/>
        <v>0</v>
      </c>
      <c r="AK88" s="40">
        <v>0</v>
      </c>
      <c r="AL88" s="40">
        <v>0</v>
      </c>
      <c r="AM88" s="40">
        <f t="shared" si="238"/>
        <v>0</v>
      </c>
      <c r="AN88" s="57">
        <v>0</v>
      </c>
      <c r="AO88" s="57">
        <v>0</v>
      </c>
      <c r="AP88" s="40">
        <f t="shared" si="239"/>
        <v>0</v>
      </c>
      <c r="AQ88" s="57">
        <f t="shared" si="240"/>
        <v>0</v>
      </c>
      <c r="AR88" s="57">
        <f t="shared" si="241"/>
        <v>0</v>
      </c>
      <c r="AS88" s="40">
        <f t="shared" si="242"/>
        <v>0</v>
      </c>
      <c r="AT88" s="57">
        <v>34</v>
      </c>
      <c r="AU88" s="57">
        <v>5</v>
      </c>
      <c r="AV88" s="57">
        <v>0</v>
      </c>
      <c r="AW88" s="57">
        <v>0</v>
      </c>
      <c r="AX88" s="40">
        <f t="shared" si="169"/>
        <v>39</v>
      </c>
      <c r="AY88" s="63">
        <v>85.53</v>
      </c>
      <c r="AZ88" s="63">
        <f t="shared" si="170"/>
        <v>2.1930769230769229</v>
      </c>
    </row>
    <row r="89" spans="1:52">
      <c r="A89" s="9"/>
      <c r="B89" s="8" t="s">
        <v>112</v>
      </c>
      <c r="C89" s="40">
        <v>1</v>
      </c>
      <c r="D89" s="40">
        <v>0</v>
      </c>
      <c r="E89" s="40">
        <f t="shared" si="229"/>
        <v>1</v>
      </c>
      <c r="F89" s="40">
        <v>0</v>
      </c>
      <c r="G89" s="40">
        <v>0</v>
      </c>
      <c r="H89" s="40">
        <f t="shared" si="243"/>
        <v>0</v>
      </c>
      <c r="I89" s="40">
        <v>11</v>
      </c>
      <c r="J89" s="40">
        <v>1</v>
      </c>
      <c r="K89" s="40">
        <f t="shared" si="231"/>
        <v>12</v>
      </c>
      <c r="L89" s="40">
        <v>2</v>
      </c>
      <c r="M89" s="40">
        <v>0</v>
      </c>
      <c r="N89" s="40">
        <f t="shared" si="232"/>
        <v>2</v>
      </c>
      <c r="O89" s="40">
        <v>3</v>
      </c>
      <c r="P89" s="40">
        <v>1</v>
      </c>
      <c r="Q89" s="40">
        <f t="shared" si="233"/>
        <v>4</v>
      </c>
      <c r="R89" s="40">
        <f t="shared" si="244"/>
        <v>17</v>
      </c>
      <c r="S89" s="40">
        <f t="shared" si="245"/>
        <v>2</v>
      </c>
      <c r="T89" s="40">
        <f t="shared" si="246"/>
        <v>19</v>
      </c>
      <c r="U89" s="24">
        <v>2</v>
      </c>
      <c r="V89" s="40" t="str">
        <f t="shared" si="247"/>
        <v>0</v>
      </c>
      <c r="W89" s="40" t="str">
        <f t="shared" si="248"/>
        <v>0</v>
      </c>
      <c r="X89" s="40" t="str">
        <f t="shared" si="249"/>
        <v>0</v>
      </c>
      <c r="Y89" s="40">
        <f t="shared" si="250"/>
        <v>17</v>
      </c>
      <c r="Z89" s="40">
        <f t="shared" si="251"/>
        <v>2</v>
      </c>
      <c r="AA89" s="40">
        <f t="shared" si="252"/>
        <v>19</v>
      </c>
      <c r="AB89" s="40">
        <v>0</v>
      </c>
      <c r="AC89" s="40">
        <v>0</v>
      </c>
      <c r="AD89" s="40">
        <f t="shared" si="235"/>
        <v>0</v>
      </c>
      <c r="AE89" s="40">
        <v>0</v>
      </c>
      <c r="AF89" s="40">
        <v>0</v>
      </c>
      <c r="AG89" s="40">
        <f t="shared" si="236"/>
        <v>0</v>
      </c>
      <c r="AH89" s="40">
        <v>0</v>
      </c>
      <c r="AI89" s="40">
        <v>0</v>
      </c>
      <c r="AJ89" s="40">
        <f t="shared" si="237"/>
        <v>0</v>
      </c>
      <c r="AK89" s="40">
        <v>0</v>
      </c>
      <c r="AL89" s="40">
        <v>0</v>
      </c>
      <c r="AM89" s="40">
        <f t="shared" si="238"/>
        <v>0</v>
      </c>
      <c r="AN89" s="57">
        <v>0</v>
      </c>
      <c r="AO89" s="57">
        <v>0</v>
      </c>
      <c r="AP89" s="40">
        <f t="shared" si="239"/>
        <v>0</v>
      </c>
      <c r="AQ89" s="57">
        <f t="shared" si="240"/>
        <v>0</v>
      </c>
      <c r="AR89" s="57">
        <f t="shared" si="241"/>
        <v>0</v>
      </c>
      <c r="AS89" s="40">
        <f t="shared" si="242"/>
        <v>0</v>
      </c>
      <c r="AT89" s="57">
        <v>16</v>
      </c>
      <c r="AU89" s="57">
        <v>3</v>
      </c>
      <c r="AV89" s="57">
        <v>0</v>
      </c>
      <c r="AW89" s="57">
        <v>0</v>
      </c>
      <c r="AX89" s="40">
        <f t="shared" si="169"/>
        <v>19</v>
      </c>
      <c r="AY89" s="63">
        <v>42.79</v>
      </c>
      <c r="AZ89" s="63">
        <f t="shared" si="170"/>
        <v>2.2521052631578948</v>
      </c>
    </row>
    <row r="90" spans="1:52">
      <c r="A90" s="9"/>
      <c r="B90" s="8" t="s">
        <v>141</v>
      </c>
      <c r="C90" s="40">
        <v>0</v>
      </c>
      <c r="D90" s="40">
        <v>0</v>
      </c>
      <c r="E90" s="40">
        <f t="shared" si="229"/>
        <v>0</v>
      </c>
      <c r="F90" s="40">
        <v>0</v>
      </c>
      <c r="G90" s="40">
        <v>0</v>
      </c>
      <c r="H90" s="40">
        <f t="shared" si="243"/>
        <v>0</v>
      </c>
      <c r="I90" s="40">
        <v>2</v>
      </c>
      <c r="J90" s="40">
        <v>0</v>
      </c>
      <c r="K90" s="40">
        <f t="shared" si="231"/>
        <v>2</v>
      </c>
      <c r="L90" s="40">
        <v>20</v>
      </c>
      <c r="M90" s="40">
        <v>2</v>
      </c>
      <c r="N90" s="40">
        <f t="shared" si="232"/>
        <v>22</v>
      </c>
      <c r="O90" s="40">
        <v>10</v>
      </c>
      <c r="P90" s="40">
        <v>0</v>
      </c>
      <c r="Q90" s="40">
        <f t="shared" si="233"/>
        <v>10</v>
      </c>
      <c r="R90" s="40">
        <f t="shared" si="244"/>
        <v>32</v>
      </c>
      <c r="S90" s="40">
        <f t="shared" si="245"/>
        <v>2</v>
      </c>
      <c r="T90" s="40">
        <f t="shared" si="246"/>
        <v>34</v>
      </c>
      <c r="U90" s="24">
        <v>2</v>
      </c>
      <c r="V90" s="40" t="str">
        <f t="shared" si="247"/>
        <v>0</v>
      </c>
      <c r="W90" s="40" t="str">
        <f t="shared" si="248"/>
        <v>0</v>
      </c>
      <c r="X90" s="40" t="str">
        <f t="shared" si="249"/>
        <v>0</v>
      </c>
      <c r="Y90" s="40">
        <f t="shared" si="250"/>
        <v>32</v>
      </c>
      <c r="Z90" s="40">
        <f t="shared" si="251"/>
        <v>2</v>
      </c>
      <c r="AA90" s="40">
        <f t="shared" si="252"/>
        <v>34</v>
      </c>
      <c r="AB90" s="40">
        <v>0</v>
      </c>
      <c r="AC90" s="40">
        <v>0</v>
      </c>
      <c r="AD90" s="40">
        <f t="shared" si="235"/>
        <v>0</v>
      </c>
      <c r="AE90" s="40">
        <v>0</v>
      </c>
      <c r="AF90" s="40">
        <v>0</v>
      </c>
      <c r="AG90" s="40">
        <f t="shared" si="236"/>
        <v>0</v>
      </c>
      <c r="AH90" s="40">
        <v>0</v>
      </c>
      <c r="AI90" s="40">
        <v>0</v>
      </c>
      <c r="AJ90" s="40">
        <f t="shared" si="237"/>
        <v>0</v>
      </c>
      <c r="AK90" s="40">
        <v>2</v>
      </c>
      <c r="AL90" s="40">
        <v>0</v>
      </c>
      <c r="AM90" s="40">
        <f t="shared" si="238"/>
        <v>2</v>
      </c>
      <c r="AN90" s="57">
        <v>0</v>
      </c>
      <c r="AO90" s="57">
        <v>0</v>
      </c>
      <c r="AP90" s="40">
        <f t="shared" si="239"/>
        <v>0</v>
      </c>
      <c r="AQ90" s="57">
        <f t="shared" si="240"/>
        <v>2</v>
      </c>
      <c r="AR90" s="57">
        <f t="shared" si="241"/>
        <v>0</v>
      </c>
      <c r="AS90" s="40">
        <f t="shared" si="242"/>
        <v>2</v>
      </c>
      <c r="AT90" s="57">
        <v>13</v>
      </c>
      <c r="AU90" s="57">
        <v>16</v>
      </c>
      <c r="AV90" s="57">
        <v>3</v>
      </c>
      <c r="AW90" s="57">
        <v>2</v>
      </c>
      <c r="AX90" s="40">
        <f t="shared" si="169"/>
        <v>34</v>
      </c>
      <c r="AY90" s="63">
        <v>89.46</v>
      </c>
      <c r="AZ90" s="63">
        <f t="shared" si="170"/>
        <v>2.631176470588235</v>
      </c>
    </row>
    <row r="91" spans="1:52">
      <c r="A91" s="9"/>
      <c r="B91" s="8" t="s">
        <v>99</v>
      </c>
      <c r="C91" s="40">
        <v>0</v>
      </c>
      <c r="D91" s="40">
        <v>0</v>
      </c>
      <c r="E91" s="40">
        <f t="shared" ref="E91" si="253">C91+D91</f>
        <v>0</v>
      </c>
      <c r="F91" s="40">
        <v>0</v>
      </c>
      <c r="G91" s="40">
        <v>0</v>
      </c>
      <c r="H91" s="40">
        <f t="shared" ref="H91" si="254">F91+G91</f>
        <v>0</v>
      </c>
      <c r="I91" s="40">
        <v>0</v>
      </c>
      <c r="J91" s="40">
        <v>0</v>
      </c>
      <c r="K91" s="40">
        <f t="shared" ref="K91" si="255">I91+J91</f>
        <v>0</v>
      </c>
      <c r="L91" s="40">
        <v>1</v>
      </c>
      <c r="M91" s="40">
        <v>0</v>
      </c>
      <c r="N91" s="40">
        <f t="shared" ref="N91" si="256">L91+M91</f>
        <v>1</v>
      </c>
      <c r="O91" s="40">
        <v>0</v>
      </c>
      <c r="P91" s="40">
        <v>0</v>
      </c>
      <c r="Q91" s="40">
        <f t="shared" ref="Q91" si="257">O91+P91</f>
        <v>0</v>
      </c>
      <c r="R91" s="40">
        <f t="shared" ref="R91" si="258">C91+L91+O91+F91+I91</f>
        <v>1</v>
      </c>
      <c r="S91" s="40">
        <f t="shared" ref="S91" si="259">D91+M91+P91+G91+J91</f>
        <v>0</v>
      </c>
      <c r="T91" s="40">
        <f t="shared" ref="T91" si="260">R91+S91</f>
        <v>1</v>
      </c>
      <c r="U91" s="24">
        <v>2</v>
      </c>
      <c r="V91" s="40" t="str">
        <f t="shared" ref="V91" si="261">IF(U91=1,R91,"0")</f>
        <v>0</v>
      </c>
      <c r="W91" s="40" t="str">
        <f t="shared" ref="W91" si="262">IF(U91=1,S91,"0")</f>
        <v>0</v>
      </c>
      <c r="X91" s="40" t="str">
        <f t="shared" ref="X91" si="263">IF(U91=1,T91,"0")</f>
        <v>0</v>
      </c>
      <c r="Y91" s="40">
        <f t="shared" ref="Y91" si="264">IF(U91=2,R91,"0")</f>
        <v>1</v>
      </c>
      <c r="Z91" s="40">
        <f t="shared" ref="Z91" si="265">IF(U91=2,S91,"0")</f>
        <v>0</v>
      </c>
      <c r="AA91" s="40">
        <f t="shared" ref="AA91" si="266">IF(U91=2,T91,"0")</f>
        <v>1</v>
      </c>
      <c r="AB91" s="40">
        <v>0</v>
      </c>
      <c r="AC91" s="40">
        <v>0</v>
      </c>
      <c r="AD91" s="40">
        <f t="shared" si="235"/>
        <v>0</v>
      </c>
      <c r="AE91" s="40">
        <v>0</v>
      </c>
      <c r="AF91" s="40">
        <v>0</v>
      </c>
      <c r="AG91" s="40">
        <f t="shared" si="236"/>
        <v>0</v>
      </c>
      <c r="AH91" s="40">
        <v>0</v>
      </c>
      <c r="AI91" s="40">
        <v>0</v>
      </c>
      <c r="AJ91" s="40">
        <f t="shared" si="237"/>
        <v>0</v>
      </c>
      <c r="AK91" s="40">
        <v>0</v>
      </c>
      <c r="AL91" s="40">
        <v>0</v>
      </c>
      <c r="AM91" s="40">
        <f t="shared" si="238"/>
        <v>0</v>
      </c>
      <c r="AN91" s="57">
        <v>0</v>
      </c>
      <c r="AO91" s="57">
        <v>0</v>
      </c>
      <c r="AP91" s="40">
        <f t="shared" si="239"/>
        <v>0</v>
      </c>
      <c r="AQ91" s="57">
        <f t="shared" si="240"/>
        <v>0</v>
      </c>
      <c r="AR91" s="57">
        <f t="shared" si="241"/>
        <v>0</v>
      </c>
      <c r="AS91" s="40">
        <f t="shared" si="242"/>
        <v>0</v>
      </c>
      <c r="AT91" s="57">
        <v>1</v>
      </c>
      <c r="AU91" s="57">
        <v>0</v>
      </c>
      <c r="AV91" s="57">
        <v>0</v>
      </c>
      <c r="AW91" s="57">
        <v>0</v>
      </c>
      <c r="AX91" s="40">
        <f t="shared" si="169"/>
        <v>1</v>
      </c>
      <c r="AY91" s="63">
        <v>2.0299999999999998</v>
      </c>
      <c r="AZ91" s="63">
        <f t="shared" si="170"/>
        <v>2.0299999999999998</v>
      </c>
    </row>
    <row r="92" spans="1:52">
      <c r="A92" s="9"/>
      <c r="B92" s="20" t="s">
        <v>98</v>
      </c>
      <c r="C92" s="40">
        <v>1</v>
      </c>
      <c r="D92" s="40">
        <v>0</v>
      </c>
      <c r="E92" s="40">
        <f t="shared" si="229"/>
        <v>1</v>
      </c>
      <c r="F92" s="40">
        <v>0</v>
      </c>
      <c r="G92" s="40">
        <v>0</v>
      </c>
      <c r="H92" s="40">
        <f t="shared" si="243"/>
        <v>0</v>
      </c>
      <c r="I92" s="40">
        <v>8</v>
      </c>
      <c r="J92" s="40">
        <v>0</v>
      </c>
      <c r="K92" s="40">
        <f t="shared" si="231"/>
        <v>8</v>
      </c>
      <c r="L92" s="40">
        <v>6</v>
      </c>
      <c r="M92" s="40">
        <v>0</v>
      </c>
      <c r="N92" s="40">
        <f t="shared" si="232"/>
        <v>6</v>
      </c>
      <c r="O92" s="40">
        <v>19</v>
      </c>
      <c r="P92" s="40">
        <v>3</v>
      </c>
      <c r="Q92" s="40">
        <f t="shared" si="233"/>
        <v>22</v>
      </c>
      <c r="R92" s="40">
        <f t="shared" si="244"/>
        <v>34</v>
      </c>
      <c r="S92" s="40">
        <f t="shared" si="245"/>
        <v>3</v>
      </c>
      <c r="T92" s="40">
        <f t="shared" si="246"/>
        <v>37</v>
      </c>
      <c r="U92" s="24">
        <v>2</v>
      </c>
      <c r="V92" s="40" t="str">
        <f t="shared" si="247"/>
        <v>0</v>
      </c>
      <c r="W92" s="40" t="str">
        <f t="shared" si="248"/>
        <v>0</v>
      </c>
      <c r="X92" s="40" t="str">
        <f t="shared" si="249"/>
        <v>0</v>
      </c>
      <c r="Y92" s="40">
        <f t="shared" si="250"/>
        <v>34</v>
      </c>
      <c r="Z92" s="40">
        <f t="shared" si="251"/>
        <v>3</v>
      </c>
      <c r="AA92" s="40">
        <f t="shared" si="252"/>
        <v>37</v>
      </c>
      <c r="AB92" s="40">
        <v>0</v>
      </c>
      <c r="AC92" s="40">
        <v>0</v>
      </c>
      <c r="AD92" s="40">
        <f t="shared" si="235"/>
        <v>0</v>
      </c>
      <c r="AE92" s="40">
        <v>0</v>
      </c>
      <c r="AF92" s="40">
        <v>0</v>
      </c>
      <c r="AG92" s="40">
        <f t="shared" si="236"/>
        <v>0</v>
      </c>
      <c r="AH92" s="40">
        <v>0</v>
      </c>
      <c r="AI92" s="40">
        <v>0</v>
      </c>
      <c r="AJ92" s="40">
        <f t="shared" si="237"/>
        <v>0</v>
      </c>
      <c r="AK92" s="40">
        <v>0</v>
      </c>
      <c r="AL92" s="40">
        <v>0</v>
      </c>
      <c r="AM92" s="40">
        <f t="shared" si="238"/>
        <v>0</v>
      </c>
      <c r="AN92" s="57">
        <v>1</v>
      </c>
      <c r="AO92" s="57">
        <v>0</v>
      </c>
      <c r="AP92" s="40">
        <f t="shared" si="239"/>
        <v>1</v>
      </c>
      <c r="AQ92" s="57">
        <f t="shared" si="240"/>
        <v>1</v>
      </c>
      <c r="AR92" s="57">
        <f t="shared" si="241"/>
        <v>0</v>
      </c>
      <c r="AS92" s="40">
        <f t="shared" si="242"/>
        <v>1</v>
      </c>
      <c r="AT92" s="57">
        <v>20</v>
      </c>
      <c r="AU92" s="57">
        <v>10</v>
      </c>
      <c r="AV92" s="57">
        <v>7</v>
      </c>
      <c r="AW92" s="57">
        <v>0</v>
      </c>
      <c r="AX92" s="40">
        <f t="shared" si="169"/>
        <v>37</v>
      </c>
      <c r="AY92" s="63">
        <v>92.97</v>
      </c>
      <c r="AZ92" s="63">
        <f t="shared" si="170"/>
        <v>2.5127027027027027</v>
      </c>
    </row>
    <row r="93" spans="1:52">
      <c r="A93" s="9"/>
      <c r="B93" s="8" t="s">
        <v>111</v>
      </c>
      <c r="C93" s="40">
        <v>2</v>
      </c>
      <c r="D93" s="40">
        <v>1</v>
      </c>
      <c r="E93" s="40">
        <f t="shared" si="229"/>
        <v>3</v>
      </c>
      <c r="F93" s="40">
        <v>0</v>
      </c>
      <c r="G93" s="40">
        <v>0</v>
      </c>
      <c r="H93" s="40">
        <f t="shared" si="243"/>
        <v>0</v>
      </c>
      <c r="I93" s="40">
        <v>9</v>
      </c>
      <c r="J93" s="40">
        <v>2</v>
      </c>
      <c r="K93" s="40">
        <f t="shared" si="231"/>
        <v>11</v>
      </c>
      <c r="L93" s="40">
        <v>7</v>
      </c>
      <c r="M93" s="40">
        <v>0</v>
      </c>
      <c r="N93" s="40">
        <f t="shared" si="232"/>
        <v>7</v>
      </c>
      <c r="O93" s="40">
        <v>6</v>
      </c>
      <c r="P93" s="40">
        <v>0</v>
      </c>
      <c r="Q93" s="40">
        <f t="shared" si="233"/>
        <v>6</v>
      </c>
      <c r="R93" s="40">
        <f t="shared" si="244"/>
        <v>24</v>
      </c>
      <c r="S93" s="40">
        <f t="shared" si="245"/>
        <v>3</v>
      </c>
      <c r="T93" s="40">
        <f t="shared" si="246"/>
        <v>27</v>
      </c>
      <c r="U93" s="24">
        <v>2</v>
      </c>
      <c r="V93" s="40" t="str">
        <f t="shared" si="247"/>
        <v>0</v>
      </c>
      <c r="W93" s="40" t="str">
        <f t="shared" si="248"/>
        <v>0</v>
      </c>
      <c r="X93" s="40" t="str">
        <f t="shared" si="249"/>
        <v>0</v>
      </c>
      <c r="Y93" s="40">
        <f t="shared" si="250"/>
        <v>24</v>
      </c>
      <c r="Z93" s="40">
        <f t="shared" si="251"/>
        <v>3</v>
      </c>
      <c r="AA93" s="40">
        <f t="shared" si="252"/>
        <v>27</v>
      </c>
      <c r="AB93" s="40">
        <v>0</v>
      </c>
      <c r="AC93" s="40">
        <v>0</v>
      </c>
      <c r="AD93" s="40">
        <f t="shared" si="235"/>
        <v>0</v>
      </c>
      <c r="AE93" s="40">
        <v>0</v>
      </c>
      <c r="AF93" s="40">
        <v>0</v>
      </c>
      <c r="AG93" s="40">
        <f t="shared" si="236"/>
        <v>0</v>
      </c>
      <c r="AH93" s="40">
        <v>0</v>
      </c>
      <c r="AI93" s="40">
        <v>0</v>
      </c>
      <c r="AJ93" s="40">
        <f t="shared" si="237"/>
        <v>0</v>
      </c>
      <c r="AK93" s="40">
        <v>0</v>
      </c>
      <c r="AL93" s="40">
        <v>0</v>
      </c>
      <c r="AM93" s="40">
        <f t="shared" si="238"/>
        <v>0</v>
      </c>
      <c r="AN93" s="57">
        <v>0</v>
      </c>
      <c r="AO93" s="57">
        <v>0</v>
      </c>
      <c r="AP93" s="40">
        <f t="shared" si="239"/>
        <v>0</v>
      </c>
      <c r="AQ93" s="57">
        <f t="shared" si="240"/>
        <v>0</v>
      </c>
      <c r="AR93" s="57">
        <f t="shared" si="241"/>
        <v>0</v>
      </c>
      <c r="AS93" s="40">
        <f t="shared" si="242"/>
        <v>0</v>
      </c>
      <c r="AT93" s="57">
        <v>21</v>
      </c>
      <c r="AU93" s="57">
        <v>5</v>
      </c>
      <c r="AV93" s="57">
        <v>1</v>
      </c>
      <c r="AW93" s="57">
        <v>0</v>
      </c>
      <c r="AX93" s="40">
        <f t="shared" si="169"/>
        <v>27</v>
      </c>
      <c r="AY93" s="63">
        <v>64.59</v>
      </c>
      <c r="AZ93" s="63">
        <f t="shared" si="170"/>
        <v>2.3922222222222222</v>
      </c>
    </row>
    <row r="94" spans="1:52">
      <c r="A94" s="9"/>
      <c r="B94" s="8" t="s">
        <v>97</v>
      </c>
      <c r="C94" s="40">
        <v>0</v>
      </c>
      <c r="D94" s="40">
        <v>0</v>
      </c>
      <c r="E94" s="40">
        <f t="shared" si="229"/>
        <v>0</v>
      </c>
      <c r="F94" s="40">
        <v>0</v>
      </c>
      <c r="G94" s="40">
        <v>0</v>
      </c>
      <c r="H94" s="40">
        <f t="shared" si="243"/>
        <v>0</v>
      </c>
      <c r="I94" s="40">
        <v>0</v>
      </c>
      <c r="J94" s="40">
        <v>0</v>
      </c>
      <c r="K94" s="40">
        <f t="shared" si="231"/>
        <v>0</v>
      </c>
      <c r="L94" s="40">
        <v>24</v>
      </c>
      <c r="M94" s="40">
        <v>0</v>
      </c>
      <c r="N94" s="40">
        <f t="shared" si="232"/>
        <v>24</v>
      </c>
      <c r="O94" s="40">
        <v>3</v>
      </c>
      <c r="P94" s="40">
        <v>0</v>
      </c>
      <c r="Q94" s="40">
        <f t="shared" si="233"/>
        <v>3</v>
      </c>
      <c r="R94" s="40">
        <f t="shared" si="244"/>
        <v>27</v>
      </c>
      <c r="S94" s="40">
        <f t="shared" si="245"/>
        <v>0</v>
      </c>
      <c r="T94" s="40">
        <f t="shared" si="246"/>
        <v>27</v>
      </c>
      <c r="U94" s="24">
        <v>2</v>
      </c>
      <c r="V94" s="40" t="str">
        <f t="shared" si="247"/>
        <v>0</v>
      </c>
      <c r="W94" s="40" t="str">
        <f t="shared" si="248"/>
        <v>0</v>
      </c>
      <c r="X94" s="40" t="str">
        <f t="shared" si="249"/>
        <v>0</v>
      </c>
      <c r="Y94" s="40">
        <f t="shared" si="250"/>
        <v>27</v>
      </c>
      <c r="Z94" s="40">
        <f t="shared" si="251"/>
        <v>0</v>
      </c>
      <c r="AA94" s="40">
        <f t="shared" si="252"/>
        <v>27</v>
      </c>
      <c r="AB94" s="40">
        <v>0</v>
      </c>
      <c r="AC94" s="40">
        <v>0</v>
      </c>
      <c r="AD94" s="40">
        <f t="shared" si="235"/>
        <v>0</v>
      </c>
      <c r="AE94" s="40">
        <v>0</v>
      </c>
      <c r="AF94" s="40">
        <v>0</v>
      </c>
      <c r="AG94" s="40">
        <f t="shared" si="236"/>
        <v>0</v>
      </c>
      <c r="AH94" s="40">
        <v>0</v>
      </c>
      <c r="AI94" s="40">
        <v>0</v>
      </c>
      <c r="AJ94" s="40">
        <f t="shared" si="237"/>
        <v>0</v>
      </c>
      <c r="AK94" s="40">
        <v>2</v>
      </c>
      <c r="AL94" s="40">
        <v>2</v>
      </c>
      <c r="AM94" s="40">
        <f t="shared" si="238"/>
        <v>4</v>
      </c>
      <c r="AN94" s="57">
        <v>0</v>
      </c>
      <c r="AO94" s="57">
        <v>0</v>
      </c>
      <c r="AP94" s="40">
        <f t="shared" si="239"/>
        <v>0</v>
      </c>
      <c r="AQ94" s="57">
        <f t="shared" si="240"/>
        <v>2</v>
      </c>
      <c r="AR94" s="57">
        <f t="shared" si="241"/>
        <v>2</v>
      </c>
      <c r="AS94" s="40">
        <f t="shared" si="242"/>
        <v>4</v>
      </c>
      <c r="AT94" s="57">
        <v>10</v>
      </c>
      <c r="AU94" s="57">
        <v>7</v>
      </c>
      <c r="AV94" s="57">
        <v>7</v>
      </c>
      <c r="AW94" s="57">
        <v>3</v>
      </c>
      <c r="AX94" s="40">
        <f t="shared" si="169"/>
        <v>27</v>
      </c>
      <c r="AY94" s="63">
        <v>76.42</v>
      </c>
      <c r="AZ94" s="63">
        <f t="shared" si="170"/>
        <v>2.8303703703703706</v>
      </c>
    </row>
    <row r="95" spans="1:52">
      <c r="A95" s="9"/>
      <c r="B95" s="8" t="s">
        <v>110</v>
      </c>
      <c r="C95" s="40">
        <v>0</v>
      </c>
      <c r="D95" s="40">
        <v>0</v>
      </c>
      <c r="E95" s="40">
        <f t="shared" si="229"/>
        <v>0</v>
      </c>
      <c r="F95" s="40">
        <v>0</v>
      </c>
      <c r="G95" s="40">
        <v>0</v>
      </c>
      <c r="H95" s="40">
        <f t="shared" si="243"/>
        <v>0</v>
      </c>
      <c r="I95" s="40">
        <v>1</v>
      </c>
      <c r="J95" s="40">
        <v>0</v>
      </c>
      <c r="K95" s="40">
        <f t="shared" si="231"/>
        <v>1</v>
      </c>
      <c r="L95" s="40">
        <v>20</v>
      </c>
      <c r="M95" s="40">
        <v>4</v>
      </c>
      <c r="N95" s="40">
        <f t="shared" si="232"/>
        <v>24</v>
      </c>
      <c r="O95" s="40">
        <v>7</v>
      </c>
      <c r="P95" s="40">
        <v>0</v>
      </c>
      <c r="Q95" s="40">
        <f t="shared" si="233"/>
        <v>7</v>
      </c>
      <c r="R95" s="40">
        <f t="shared" si="244"/>
        <v>28</v>
      </c>
      <c r="S95" s="40">
        <f t="shared" si="245"/>
        <v>4</v>
      </c>
      <c r="T95" s="40">
        <f t="shared" si="246"/>
        <v>32</v>
      </c>
      <c r="U95" s="24">
        <v>2</v>
      </c>
      <c r="V95" s="40" t="str">
        <f t="shared" si="247"/>
        <v>0</v>
      </c>
      <c r="W95" s="40" t="str">
        <f t="shared" si="248"/>
        <v>0</v>
      </c>
      <c r="X95" s="40" t="str">
        <f t="shared" si="249"/>
        <v>0</v>
      </c>
      <c r="Y95" s="40">
        <f t="shared" si="250"/>
        <v>28</v>
      </c>
      <c r="Z95" s="40">
        <f t="shared" si="251"/>
        <v>4</v>
      </c>
      <c r="AA95" s="40">
        <f t="shared" si="252"/>
        <v>32</v>
      </c>
      <c r="AB95" s="40">
        <v>0</v>
      </c>
      <c r="AC95" s="40">
        <v>0</v>
      </c>
      <c r="AD95" s="40">
        <f t="shared" si="235"/>
        <v>0</v>
      </c>
      <c r="AE95" s="40">
        <v>0</v>
      </c>
      <c r="AF95" s="40">
        <v>0</v>
      </c>
      <c r="AG95" s="40">
        <f t="shared" si="236"/>
        <v>0</v>
      </c>
      <c r="AH95" s="40">
        <v>0</v>
      </c>
      <c r="AI95" s="40">
        <v>0</v>
      </c>
      <c r="AJ95" s="40">
        <f t="shared" si="237"/>
        <v>0</v>
      </c>
      <c r="AK95" s="40">
        <v>2</v>
      </c>
      <c r="AL95" s="40">
        <v>2</v>
      </c>
      <c r="AM95" s="40">
        <f t="shared" si="238"/>
        <v>4</v>
      </c>
      <c r="AN95" s="57">
        <v>0</v>
      </c>
      <c r="AO95" s="57">
        <v>0</v>
      </c>
      <c r="AP95" s="40">
        <f t="shared" si="239"/>
        <v>0</v>
      </c>
      <c r="AQ95" s="57">
        <f t="shared" si="240"/>
        <v>2</v>
      </c>
      <c r="AR95" s="57">
        <f t="shared" si="241"/>
        <v>2</v>
      </c>
      <c r="AS95" s="40">
        <f t="shared" si="242"/>
        <v>4</v>
      </c>
      <c r="AT95" s="57">
        <v>11</v>
      </c>
      <c r="AU95" s="57">
        <v>15</v>
      </c>
      <c r="AV95" s="57">
        <v>4</v>
      </c>
      <c r="AW95" s="57">
        <v>2</v>
      </c>
      <c r="AX95" s="40">
        <f t="shared" si="169"/>
        <v>32</v>
      </c>
      <c r="AY95" s="63">
        <v>86.55</v>
      </c>
      <c r="AZ95" s="63">
        <f t="shared" si="170"/>
        <v>2.7046874999999999</v>
      </c>
    </row>
    <row r="96" spans="1:52">
      <c r="A96" s="7"/>
      <c r="B96" s="8" t="s">
        <v>96</v>
      </c>
      <c r="C96" s="40">
        <v>0</v>
      </c>
      <c r="D96" s="40">
        <v>0</v>
      </c>
      <c r="E96" s="40">
        <f t="shared" si="229"/>
        <v>0</v>
      </c>
      <c r="F96" s="40">
        <v>0</v>
      </c>
      <c r="G96" s="40">
        <v>0</v>
      </c>
      <c r="H96" s="40">
        <f t="shared" si="243"/>
        <v>0</v>
      </c>
      <c r="I96" s="40">
        <v>2</v>
      </c>
      <c r="J96" s="40">
        <v>0</v>
      </c>
      <c r="K96" s="40">
        <f t="shared" si="231"/>
        <v>2</v>
      </c>
      <c r="L96" s="40">
        <v>0</v>
      </c>
      <c r="M96" s="40">
        <v>0</v>
      </c>
      <c r="N96" s="40">
        <f t="shared" si="232"/>
        <v>0</v>
      </c>
      <c r="O96" s="40">
        <v>1</v>
      </c>
      <c r="P96" s="40">
        <v>0</v>
      </c>
      <c r="Q96" s="40">
        <f t="shared" si="233"/>
        <v>1</v>
      </c>
      <c r="R96" s="40">
        <f t="shared" si="244"/>
        <v>3</v>
      </c>
      <c r="S96" s="40">
        <f t="shared" si="245"/>
        <v>0</v>
      </c>
      <c r="T96" s="40">
        <f t="shared" si="246"/>
        <v>3</v>
      </c>
      <c r="U96" s="24">
        <v>2</v>
      </c>
      <c r="V96" s="40" t="str">
        <f t="shared" si="247"/>
        <v>0</v>
      </c>
      <c r="W96" s="40" t="str">
        <f t="shared" si="248"/>
        <v>0</v>
      </c>
      <c r="X96" s="40" t="str">
        <f t="shared" si="249"/>
        <v>0</v>
      </c>
      <c r="Y96" s="40">
        <f t="shared" si="250"/>
        <v>3</v>
      </c>
      <c r="Z96" s="40">
        <f t="shared" si="251"/>
        <v>0</v>
      </c>
      <c r="AA96" s="40">
        <f t="shared" si="252"/>
        <v>3</v>
      </c>
      <c r="AB96" s="40">
        <v>0</v>
      </c>
      <c r="AC96" s="40">
        <v>0</v>
      </c>
      <c r="AD96" s="40">
        <f t="shared" si="235"/>
        <v>0</v>
      </c>
      <c r="AE96" s="40">
        <v>0</v>
      </c>
      <c r="AF96" s="40">
        <v>0</v>
      </c>
      <c r="AG96" s="40">
        <f t="shared" si="236"/>
        <v>0</v>
      </c>
      <c r="AH96" s="40">
        <v>0</v>
      </c>
      <c r="AI96" s="40">
        <v>0</v>
      </c>
      <c r="AJ96" s="40">
        <f t="shared" si="237"/>
        <v>0</v>
      </c>
      <c r="AK96" s="40">
        <v>0</v>
      </c>
      <c r="AL96" s="40">
        <v>0</v>
      </c>
      <c r="AM96" s="40">
        <f t="shared" si="238"/>
        <v>0</v>
      </c>
      <c r="AN96" s="57">
        <v>0</v>
      </c>
      <c r="AO96" s="57">
        <v>0</v>
      </c>
      <c r="AP96" s="40">
        <f t="shared" si="239"/>
        <v>0</v>
      </c>
      <c r="AQ96" s="57">
        <f t="shared" si="240"/>
        <v>0</v>
      </c>
      <c r="AR96" s="57">
        <f t="shared" si="241"/>
        <v>0</v>
      </c>
      <c r="AS96" s="40">
        <f t="shared" si="242"/>
        <v>0</v>
      </c>
      <c r="AT96" s="57">
        <v>3</v>
      </c>
      <c r="AU96" s="57">
        <v>0</v>
      </c>
      <c r="AV96" s="57">
        <v>0</v>
      </c>
      <c r="AW96" s="57">
        <v>0</v>
      </c>
      <c r="AX96" s="40">
        <f t="shared" si="169"/>
        <v>3</v>
      </c>
      <c r="AY96" s="63">
        <v>6.2</v>
      </c>
      <c r="AZ96" s="63">
        <f t="shared" si="170"/>
        <v>2.0666666666666669</v>
      </c>
    </row>
    <row r="97" spans="1:52">
      <c r="A97" s="9"/>
      <c r="B97" s="8" t="s">
        <v>95</v>
      </c>
      <c r="C97" s="40">
        <v>1</v>
      </c>
      <c r="D97" s="40">
        <v>0</v>
      </c>
      <c r="E97" s="40">
        <f t="shared" si="229"/>
        <v>1</v>
      </c>
      <c r="F97" s="40">
        <v>1</v>
      </c>
      <c r="G97" s="40">
        <v>0</v>
      </c>
      <c r="H97" s="40">
        <f t="shared" si="243"/>
        <v>1</v>
      </c>
      <c r="I97" s="40">
        <v>8</v>
      </c>
      <c r="J97" s="40">
        <v>0</v>
      </c>
      <c r="K97" s="40">
        <f t="shared" si="231"/>
        <v>8</v>
      </c>
      <c r="L97" s="40">
        <v>1</v>
      </c>
      <c r="M97" s="40">
        <v>0</v>
      </c>
      <c r="N97" s="40">
        <f t="shared" si="232"/>
        <v>1</v>
      </c>
      <c r="O97" s="40">
        <v>18</v>
      </c>
      <c r="P97" s="40">
        <v>1</v>
      </c>
      <c r="Q97" s="40">
        <f t="shared" si="233"/>
        <v>19</v>
      </c>
      <c r="R97" s="40">
        <f t="shared" si="244"/>
        <v>29</v>
      </c>
      <c r="S97" s="40">
        <f t="shared" si="245"/>
        <v>1</v>
      </c>
      <c r="T97" s="40">
        <f t="shared" si="246"/>
        <v>30</v>
      </c>
      <c r="U97" s="24">
        <v>2</v>
      </c>
      <c r="V97" s="40" t="str">
        <f t="shared" si="247"/>
        <v>0</v>
      </c>
      <c r="W97" s="40" t="str">
        <f t="shared" si="248"/>
        <v>0</v>
      </c>
      <c r="X97" s="40" t="str">
        <f t="shared" si="249"/>
        <v>0</v>
      </c>
      <c r="Y97" s="40">
        <f t="shared" si="250"/>
        <v>29</v>
      </c>
      <c r="Z97" s="40">
        <f t="shared" si="251"/>
        <v>1</v>
      </c>
      <c r="AA97" s="40">
        <f t="shared" si="252"/>
        <v>30</v>
      </c>
      <c r="AB97" s="40">
        <v>0</v>
      </c>
      <c r="AC97" s="40">
        <v>0</v>
      </c>
      <c r="AD97" s="40">
        <f t="shared" si="235"/>
        <v>0</v>
      </c>
      <c r="AE97" s="40">
        <v>0</v>
      </c>
      <c r="AF97" s="40">
        <v>0</v>
      </c>
      <c r="AG97" s="40">
        <f t="shared" si="236"/>
        <v>0</v>
      </c>
      <c r="AH97" s="40">
        <v>0</v>
      </c>
      <c r="AI97" s="40">
        <v>0</v>
      </c>
      <c r="AJ97" s="40">
        <f t="shared" si="237"/>
        <v>0</v>
      </c>
      <c r="AK97" s="40">
        <v>0</v>
      </c>
      <c r="AL97" s="40">
        <v>0</v>
      </c>
      <c r="AM97" s="40">
        <f t="shared" si="238"/>
        <v>0</v>
      </c>
      <c r="AN97" s="57">
        <v>0</v>
      </c>
      <c r="AO97" s="57">
        <v>1</v>
      </c>
      <c r="AP97" s="40">
        <f t="shared" si="239"/>
        <v>1</v>
      </c>
      <c r="AQ97" s="57">
        <f t="shared" si="240"/>
        <v>0</v>
      </c>
      <c r="AR97" s="57">
        <f t="shared" si="241"/>
        <v>1</v>
      </c>
      <c r="AS97" s="40">
        <f t="shared" si="242"/>
        <v>1</v>
      </c>
      <c r="AT97" s="57">
        <v>18</v>
      </c>
      <c r="AU97" s="57">
        <v>9</v>
      </c>
      <c r="AV97" s="57">
        <v>3</v>
      </c>
      <c r="AW97" s="57">
        <v>0</v>
      </c>
      <c r="AX97" s="40">
        <f t="shared" si="169"/>
        <v>30</v>
      </c>
      <c r="AY97" s="63">
        <v>73.319999999999993</v>
      </c>
      <c r="AZ97" s="63">
        <f t="shared" si="170"/>
        <v>2.444</v>
      </c>
    </row>
    <row r="98" spans="1:52">
      <c r="A98" s="9"/>
      <c r="B98" s="8" t="s">
        <v>108</v>
      </c>
      <c r="C98" s="40">
        <v>5</v>
      </c>
      <c r="D98" s="40">
        <v>0</v>
      </c>
      <c r="E98" s="40">
        <f t="shared" si="229"/>
        <v>5</v>
      </c>
      <c r="F98" s="40">
        <v>0</v>
      </c>
      <c r="G98" s="40">
        <v>0</v>
      </c>
      <c r="H98" s="40">
        <f t="shared" si="243"/>
        <v>0</v>
      </c>
      <c r="I98" s="40">
        <v>4</v>
      </c>
      <c r="J98" s="40">
        <v>0</v>
      </c>
      <c r="K98" s="40">
        <f t="shared" si="231"/>
        <v>4</v>
      </c>
      <c r="L98" s="40">
        <v>11</v>
      </c>
      <c r="M98" s="40">
        <v>0</v>
      </c>
      <c r="N98" s="40">
        <f t="shared" si="232"/>
        <v>11</v>
      </c>
      <c r="O98" s="40">
        <v>21</v>
      </c>
      <c r="P98" s="40">
        <v>1</v>
      </c>
      <c r="Q98" s="40">
        <f t="shared" si="233"/>
        <v>22</v>
      </c>
      <c r="R98" s="40">
        <f t="shared" si="244"/>
        <v>41</v>
      </c>
      <c r="S98" s="40">
        <f t="shared" si="245"/>
        <v>1</v>
      </c>
      <c r="T98" s="40">
        <f t="shared" si="246"/>
        <v>42</v>
      </c>
      <c r="U98" s="24">
        <v>2</v>
      </c>
      <c r="V98" s="40" t="str">
        <f t="shared" si="247"/>
        <v>0</v>
      </c>
      <c r="W98" s="40" t="str">
        <f t="shared" si="248"/>
        <v>0</v>
      </c>
      <c r="X98" s="40" t="str">
        <f t="shared" si="249"/>
        <v>0</v>
      </c>
      <c r="Y98" s="40">
        <f t="shared" si="250"/>
        <v>41</v>
      </c>
      <c r="Z98" s="40">
        <f t="shared" si="251"/>
        <v>1</v>
      </c>
      <c r="AA98" s="40">
        <f t="shared" si="252"/>
        <v>42</v>
      </c>
      <c r="AB98" s="40">
        <v>0</v>
      </c>
      <c r="AC98" s="40">
        <v>0</v>
      </c>
      <c r="AD98" s="40">
        <f t="shared" si="235"/>
        <v>0</v>
      </c>
      <c r="AE98" s="40">
        <v>0</v>
      </c>
      <c r="AF98" s="40">
        <v>0</v>
      </c>
      <c r="AG98" s="40">
        <f t="shared" si="236"/>
        <v>0</v>
      </c>
      <c r="AH98" s="40">
        <v>0</v>
      </c>
      <c r="AI98" s="40">
        <v>0</v>
      </c>
      <c r="AJ98" s="40">
        <f t="shared" si="237"/>
        <v>0</v>
      </c>
      <c r="AK98" s="40">
        <v>1</v>
      </c>
      <c r="AL98" s="40">
        <v>0</v>
      </c>
      <c r="AM98" s="40">
        <f t="shared" si="238"/>
        <v>1</v>
      </c>
      <c r="AN98" s="57">
        <v>0</v>
      </c>
      <c r="AO98" s="57">
        <v>1</v>
      </c>
      <c r="AP98" s="40">
        <f t="shared" si="239"/>
        <v>1</v>
      </c>
      <c r="AQ98" s="57">
        <f t="shared" si="240"/>
        <v>1</v>
      </c>
      <c r="AR98" s="57">
        <f t="shared" si="241"/>
        <v>1</v>
      </c>
      <c r="AS98" s="40">
        <f t="shared" si="242"/>
        <v>2</v>
      </c>
      <c r="AT98" s="57">
        <v>12</v>
      </c>
      <c r="AU98" s="57">
        <v>23</v>
      </c>
      <c r="AV98" s="57">
        <v>6</v>
      </c>
      <c r="AW98" s="57">
        <v>1</v>
      </c>
      <c r="AX98" s="40">
        <f t="shared" si="169"/>
        <v>42</v>
      </c>
      <c r="AY98" s="63">
        <v>113.42</v>
      </c>
      <c r="AZ98" s="63">
        <f t="shared" si="170"/>
        <v>2.7004761904761905</v>
      </c>
    </row>
    <row r="99" spans="1:52" s="52" customFormat="1">
      <c r="A99" s="53"/>
      <c r="B99" s="54" t="s">
        <v>3</v>
      </c>
      <c r="C99" s="30">
        <f t="shared" ref="C99:Q99" si="267">SUM(C86:C98)</f>
        <v>16</v>
      </c>
      <c r="D99" s="30">
        <f t="shared" si="267"/>
        <v>2</v>
      </c>
      <c r="E99" s="30">
        <f t="shared" si="267"/>
        <v>18</v>
      </c>
      <c r="F99" s="30">
        <f t="shared" si="267"/>
        <v>2</v>
      </c>
      <c r="G99" s="30">
        <f t="shared" si="267"/>
        <v>0</v>
      </c>
      <c r="H99" s="30">
        <f t="shared" si="267"/>
        <v>2</v>
      </c>
      <c r="I99" s="30">
        <f t="shared" si="267"/>
        <v>76</v>
      </c>
      <c r="J99" s="30">
        <f t="shared" si="267"/>
        <v>4</v>
      </c>
      <c r="K99" s="30">
        <f t="shared" si="267"/>
        <v>80</v>
      </c>
      <c r="L99" s="30">
        <f t="shared" si="267"/>
        <v>136</v>
      </c>
      <c r="M99" s="30">
        <f t="shared" si="267"/>
        <v>9</v>
      </c>
      <c r="N99" s="30">
        <f t="shared" si="267"/>
        <v>145</v>
      </c>
      <c r="O99" s="30">
        <f t="shared" si="267"/>
        <v>114</v>
      </c>
      <c r="P99" s="30">
        <f t="shared" si="267"/>
        <v>9</v>
      </c>
      <c r="Q99" s="30">
        <f t="shared" si="267"/>
        <v>123</v>
      </c>
      <c r="R99" s="30">
        <f>C99+L99+O99+F99+I99</f>
        <v>344</v>
      </c>
      <c r="S99" s="30">
        <f>D99+M99+P99+G99+J99</f>
        <v>24</v>
      </c>
      <c r="T99" s="30">
        <f t="shared" si="234"/>
        <v>368</v>
      </c>
      <c r="U99" s="51"/>
      <c r="V99" s="30">
        <f t="shared" ref="V99:AW99" si="268">SUM(V86:V98)</f>
        <v>0</v>
      </c>
      <c r="W99" s="30">
        <f t="shared" si="268"/>
        <v>0</v>
      </c>
      <c r="X99" s="30">
        <f t="shared" si="268"/>
        <v>0</v>
      </c>
      <c r="Y99" s="30">
        <f t="shared" si="268"/>
        <v>344</v>
      </c>
      <c r="Z99" s="30">
        <f t="shared" si="268"/>
        <v>24</v>
      </c>
      <c r="AA99" s="30">
        <f t="shared" si="268"/>
        <v>368</v>
      </c>
      <c r="AB99" s="30">
        <f t="shared" ref="AB99" si="269">SUM(AB86:AB98)</f>
        <v>0</v>
      </c>
      <c r="AC99" s="30">
        <f t="shared" ref="AC99" si="270">SUM(AC86:AC98)</f>
        <v>0</v>
      </c>
      <c r="AD99" s="30">
        <f t="shared" ref="AD99:AG99" si="271">SUM(AD86:AD98)</f>
        <v>0</v>
      </c>
      <c r="AE99" s="30">
        <f t="shared" si="271"/>
        <v>0</v>
      </c>
      <c r="AF99" s="30">
        <f t="shared" si="271"/>
        <v>0</v>
      </c>
      <c r="AG99" s="30">
        <f t="shared" si="271"/>
        <v>0</v>
      </c>
      <c r="AH99" s="30">
        <f t="shared" ref="AH99" si="272">SUM(AH86:AH98)</f>
        <v>0</v>
      </c>
      <c r="AI99" s="30">
        <f t="shared" ref="AI99" si="273">SUM(AI86:AI98)</f>
        <v>0</v>
      </c>
      <c r="AJ99" s="30">
        <f t="shared" ref="AJ99" si="274">SUM(AJ86:AJ98)</f>
        <v>0</v>
      </c>
      <c r="AK99" s="30">
        <f t="shared" ref="AK99" si="275">SUM(AK86:AK98)</f>
        <v>7</v>
      </c>
      <c r="AL99" s="30">
        <f t="shared" ref="AL99" si="276">SUM(AL86:AL98)</f>
        <v>4</v>
      </c>
      <c r="AM99" s="30">
        <f t="shared" ref="AM99" si="277">SUM(AM86:AM98)</f>
        <v>11</v>
      </c>
      <c r="AN99" s="30">
        <f t="shared" ref="AN99:AP99" si="278">SUM(AN86:AN98)</f>
        <v>1</v>
      </c>
      <c r="AO99" s="30">
        <f t="shared" si="278"/>
        <v>3</v>
      </c>
      <c r="AP99" s="30">
        <f t="shared" si="278"/>
        <v>4</v>
      </c>
      <c r="AQ99" s="30">
        <f t="shared" si="268"/>
        <v>8</v>
      </c>
      <c r="AR99" s="30">
        <f t="shared" si="268"/>
        <v>7</v>
      </c>
      <c r="AS99" s="30">
        <f t="shared" si="268"/>
        <v>15</v>
      </c>
      <c r="AT99" s="30">
        <f t="shared" si="268"/>
        <v>208</v>
      </c>
      <c r="AU99" s="30">
        <f t="shared" si="268"/>
        <v>113</v>
      </c>
      <c r="AV99" s="30">
        <f>SUM(AV86:AV98)</f>
        <v>39</v>
      </c>
      <c r="AW99" s="30">
        <f t="shared" si="268"/>
        <v>8</v>
      </c>
      <c r="AX99" s="30">
        <f t="shared" ref="AX99:AX135" si="279">SUM(AT99:AW99)</f>
        <v>368</v>
      </c>
      <c r="AY99" s="64">
        <f>SUM(AY86:AY98)</f>
        <v>923.63</v>
      </c>
      <c r="AZ99" s="64">
        <f t="shared" ref="AZ99:AZ135" si="280">AY99/AX99</f>
        <v>2.5098641304347824</v>
      </c>
    </row>
    <row r="100" spans="1:52" s="52" customFormat="1" ht="24.75" customHeight="1">
      <c r="A100" s="53"/>
      <c r="B100" s="54" t="s">
        <v>2</v>
      </c>
      <c r="C100" s="30">
        <f t="shared" ref="C100:AY100" si="281">C84+C99</f>
        <v>31</v>
      </c>
      <c r="D100" s="30">
        <f t="shared" si="281"/>
        <v>5</v>
      </c>
      <c r="E100" s="30">
        <f t="shared" si="281"/>
        <v>36</v>
      </c>
      <c r="F100" s="30">
        <f t="shared" si="281"/>
        <v>24</v>
      </c>
      <c r="G100" s="30">
        <f t="shared" si="281"/>
        <v>5</v>
      </c>
      <c r="H100" s="30">
        <f t="shared" si="281"/>
        <v>29</v>
      </c>
      <c r="I100" s="30">
        <f t="shared" si="281"/>
        <v>234</v>
      </c>
      <c r="J100" s="30">
        <f t="shared" si="281"/>
        <v>80</v>
      </c>
      <c r="K100" s="30">
        <f t="shared" si="281"/>
        <v>314</v>
      </c>
      <c r="L100" s="30">
        <f t="shared" si="281"/>
        <v>294</v>
      </c>
      <c r="M100" s="30">
        <f t="shared" si="281"/>
        <v>93</v>
      </c>
      <c r="N100" s="30">
        <f t="shared" si="281"/>
        <v>387</v>
      </c>
      <c r="O100" s="30">
        <f t="shared" si="281"/>
        <v>176</v>
      </c>
      <c r="P100" s="30">
        <f t="shared" si="281"/>
        <v>27</v>
      </c>
      <c r="Q100" s="30">
        <f t="shared" si="281"/>
        <v>203</v>
      </c>
      <c r="R100" s="30">
        <f t="shared" si="281"/>
        <v>759</v>
      </c>
      <c r="S100" s="30">
        <f t="shared" si="281"/>
        <v>210</v>
      </c>
      <c r="T100" s="30">
        <f t="shared" si="281"/>
        <v>969</v>
      </c>
      <c r="U100" s="51"/>
      <c r="V100" s="30">
        <f t="shared" si="281"/>
        <v>0</v>
      </c>
      <c r="W100" s="30">
        <f t="shared" si="281"/>
        <v>0</v>
      </c>
      <c r="X100" s="30">
        <f t="shared" si="281"/>
        <v>0</v>
      </c>
      <c r="Y100" s="30">
        <f t="shared" si="281"/>
        <v>759</v>
      </c>
      <c r="Z100" s="30">
        <f t="shared" si="281"/>
        <v>210</v>
      </c>
      <c r="AA100" s="30">
        <f t="shared" si="281"/>
        <v>969</v>
      </c>
      <c r="AB100" s="30">
        <f t="shared" ref="AB100" si="282">AB84+AB99</f>
        <v>0</v>
      </c>
      <c r="AC100" s="30">
        <f t="shared" ref="AC100" si="283">AC84+AC99</f>
        <v>0</v>
      </c>
      <c r="AD100" s="30">
        <f t="shared" ref="AD100:AG100" si="284">AD84+AD99</f>
        <v>0</v>
      </c>
      <c r="AE100" s="30">
        <f t="shared" si="284"/>
        <v>0</v>
      </c>
      <c r="AF100" s="30">
        <f t="shared" si="284"/>
        <v>0</v>
      </c>
      <c r="AG100" s="30">
        <f t="shared" si="284"/>
        <v>0</v>
      </c>
      <c r="AH100" s="30">
        <f t="shared" ref="AH100" si="285">AH84+AH99</f>
        <v>4</v>
      </c>
      <c r="AI100" s="30">
        <f t="shared" ref="AI100" si="286">AI84+AI99</f>
        <v>8</v>
      </c>
      <c r="AJ100" s="30">
        <f t="shared" ref="AJ100" si="287">AJ84+AJ99</f>
        <v>12</v>
      </c>
      <c r="AK100" s="30">
        <f t="shared" ref="AK100" si="288">AK84+AK99</f>
        <v>8</v>
      </c>
      <c r="AL100" s="30">
        <f t="shared" ref="AL100" si="289">AL84+AL99</f>
        <v>5</v>
      </c>
      <c r="AM100" s="30">
        <f t="shared" ref="AM100:AP100" si="290">AM84+AM99</f>
        <v>13</v>
      </c>
      <c r="AN100" s="30">
        <f t="shared" si="290"/>
        <v>1</v>
      </c>
      <c r="AO100" s="30">
        <f t="shared" si="290"/>
        <v>3</v>
      </c>
      <c r="AP100" s="30">
        <f t="shared" si="290"/>
        <v>4</v>
      </c>
      <c r="AQ100" s="30">
        <f t="shared" si="281"/>
        <v>13</v>
      </c>
      <c r="AR100" s="30">
        <f t="shared" si="281"/>
        <v>16</v>
      </c>
      <c r="AS100" s="30">
        <f t="shared" si="281"/>
        <v>29</v>
      </c>
      <c r="AT100" s="30">
        <f t="shared" si="281"/>
        <v>522</v>
      </c>
      <c r="AU100" s="30">
        <f t="shared" si="281"/>
        <v>323</v>
      </c>
      <c r="AV100" s="30">
        <f t="shared" si="281"/>
        <v>109</v>
      </c>
      <c r="AW100" s="30">
        <f t="shared" si="281"/>
        <v>15</v>
      </c>
      <c r="AX100" s="30">
        <f t="shared" si="281"/>
        <v>969</v>
      </c>
      <c r="AY100" s="64">
        <f t="shared" si="281"/>
        <v>2452.13</v>
      </c>
      <c r="AZ100" s="64">
        <f t="shared" si="280"/>
        <v>2.5305779153766772</v>
      </c>
    </row>
    <row r="101" spans="1:52">
      <c r="A101" s="9"/>
      <c r="B101" s="17" t="s">
        <v>13</v>
      </c>
      <c r="C101" s="44"/>
      <c r="D101" s="45"/>
      <c r="E101" s="34"/>
      <c r="F101" s="34"/>
      <c r="G101" s="34"/>
      <c r="H101" s="34"/>
      <c r="I101" s="34"/>
      <c r="J101" s="34"/>
      <c r="K101" s="34"/>
      <c r="L101" s="44"/>
      <c r="M101" s="45"/>
      <c r="N101" s="34"/>
      <c r="O101" s="44"/>
      <c r="P101" s="45"/>
      <c r="Q101" s="34"/>
      <c r="R101" s="36"/>
      <c r="S101" s="34"/>
      <c r="T101" s="34"/>
      <c r="V101" s="36"/>
      <c r="W101" s="34"/>
      <c r="X101" s="34"/>
      <c r="Y101" s="34"/>
      <c r="Z101" s="34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57"/>
      <c r="AO101" s="57"/>
      <c r="AP101" s="40"/>
      <c r="AQ101" s="57"/>
      <c r="AR101" s="57"/>
      <c r="AS101" s="40"/>
      <c r="AT101" s="57"/>
      <c r="AU101" s="57"/>
      <c r="AV101" s="57"/>
      <c r="AW101" s="57"/>
      <c r="AX101" s="40"/>
      <c r="AY101" s="63"/>
      <c r="AZ101" s="63"/>
    </row>
    <row r="102" spans="1:52">
      <c r="A102" s="9"/>
      <c r="B102" s="10" t="s">
        <v>107</v>
      </c>
      <c r="C102" s="41"/>
      <c r="D102" s="42"/>
      <c r="E102" s="34"/>
      <c r="F102" s="34"/>
      <c r="G102" s="34"/>
      <c r="H102" s="34"/>
      <c r="I102" s="34"/>
      <c r="J102" s="34"/>
      <c r="K102" s="34"/>
      <c r="L102" s="41"/>
      <c r="M102" s="42"/>
      <c r="N102" s="34"/>
      <c r="O102" s="41"/>
      <c r="P102" s="42"/>
      <c r="Q102" s="34"/>
      <c r="R102" s="36"/>
      <c r="S102" s="34"/>
      <c r="T102" s="34"/>
      <c r="V102" s="36"/>
      <c r="W102" s="34"/>
      <c r="X102" s="34"/>
      <c r="Y102" s="34"/>
      <c r="Z102" s="34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57"/>
      <c r="AO102" s="57"/>
      <c r="AP102" s="40"/>
      <c r="AQ102" s="57"/>
      <c r="AR102" s="57"/>
      <c r="AS102" s="40"/>
      <c r="AT102" s="57"/>
      <c r="AU102" s="57"/>
      <c r="AV102" s="57"/>
      <c r="AW102" s="57"/>
      <c r="AX102" s="40"/>
      <c r="AY102" s="63"/>
      <c r="AZ102" s="63"/>
    </row>
    <row r="103" spans="1:52">
      <c r="A103" s="9"/>
      <c r="B103" s="8" t="s">
        <v>106</v>
      </c>
      <c r="C103" s="40">
        <v>4</v>
      </c>
      <c r="D103" s="40">
        <v>1</v>
      </c>
      <c r="E103" s="40">
        <f t="shared" ref="E103:E113" si="291">C103+D103</f>
        <v>5</v>
      </c>
      <c r="F103" s="40">
        <v>0</v>
      </c>
      <c r="G103" s="40">
        <v>0</v>
      </c>
      <c r="H103" s="40">
        <f t="shared" ref="H103" si="292">F103+G103</f>
        <v>0</v>
      </c>
      <c r="I103" s="40">
        <v>2</v>
      </c>
      <c r="J103" s="40">
        <v>1</v>
      </c>
      <c r="K103" s="40">
        <f t="shared" ref="K103:K113" si="293">I103+J103</f>
        <v>3</v>
      </c>
      <c r="L103" s="40">
        <v>5</v>
      </c>
      <c r="M103" s="40">
        <v>1</v>
      </c>
      <c r="N103" s="40">
        <f t="shared" ref="N103:N113" si="294">L103+M103</f>
        <v>6</v>
      </c>
      <c r="O103" s="40">
        <v>3</v>
      </c>
      <c r="P103" s="40">
        <v>1</v>
      </c>
      <c r="Q103" s="40">
        <f t="shared" ref="Q103:Q113" si="295">O103+P103</f>
        <v>4</v>
      </c>
      <c r="R103" s="40">
        <f>C103+L103+O103+F103+I103</f>
        <v>14</v>
      </c>
      <c r="S103" s="40">
        <f>D103+M103+P103+G103+J103</f>
        <v>4</v>
      </c>
      <c r="T103" s="40">
        <f t="shared" si="234"/>
        <v>18</v>
      </c>
      <c r="U103" s="24">
        <v>2</v>
      </c>
      <c r="V103" s="40" t="str">
        <f>IF(U103=1,R103,"0")</f>
        <v>0</v>
      </c>
      <c r="W103" s="40" t="str">
        <f>IF(U103=1,S103,"0")</f>
        <v>0</v>
      </c>
      <c r="X103" s="40" t="str">
        <f>IF(U103=1,T103,"0")</f>
        <v>0</v>
      </c>
      <c r="Y103" s="40">
        <f>IF(U103=2,R103,"0")</f>
        <v>14</v>
      </c>
      <c r="Z103" s="40">
        <f>IF(U103=2,S103,"0")</f>
        <v>4</v>
      </c>
      <c r="AA103" s="40">
        <f>IF(U103=2,T103,"0")</f>
        <v>18</v>
      </c>
      <c r="AB103" s="40">
        <v>0</v>
      </c>
      <c r="AC103" s="40">
        <v>0</v>
      </c>
      <c r="AD103" s="40">
        <f t="shared" ref="AD103:AD113" si="296">AB103+AC103</f>
        <v>0</v>
      </c>
      <c r="AE103" s="40">
        <v>0</v>
      </c>
      <c r="AF103" s="40">
        <v>0</v>
      </c>
      <c r="AG103" s="40">
        <f t="shared" ref="AG103:AG113" si="297">AE103+AF103</f>
        <v>0</v>
      </c>
      <c r="AH103" s="40">
        <v>0</v>
      </c>
      <c r="AI103" s="40">
        <v>0</v>
      </c>
      <c r="AJ103" s="40">
        <f t="shared" ref="AJ103:AJ113" si="298">AH103+AI103</f>
        <v>0</v>
      </c>
      <c r="AK103" s="40">
        <v>0</v>
      </c>
      <c r="AL103" s="40">
        <v>0</v>
      </c>
      <c r="AM103" s="40">
        <f t="shared" ref="AM103:AM113" si="299">AK103+AL103</f>
        <v>0</v>
      </c>
      <c r="AN103" s="57">
        <v>0</v>
      </c>
      <c r="AO103" s="57">
        <v>0</v>
      </c>
      <c r="AP103" s="40">
        <f t="shared" ref="AP103:AP113" si="300">AN103+AO103</f>
        <v>0</v>
      </c>
      <c r="AQ103" s="57">
        <f t="shared" ref="AQ103:AQ113" si="301">AB103+AE103+AH103+AK103+AN103</f>
        <v>0</v>
      </c>
      <c r="AR103" s="57">
        <f t="shared" ref="AR103:AR113" si="302">AC103+AF103+AI103+AL103+AO103</f>
        <v>0</v>
      </c>
      <c r="AS103" s="40">
        <f t="shared" ref="AS103:AS113" si="303">AQ103+AR103</f>
        <v>0</v>
      </c>
      <c r="AT103" s="57">
        <v>12</v>
      </c>
      <c r="AU103" s="57">
        <v>4</v>
      </c>
      <c r="AV103" s="57">
        <v>2</v>
      </c>
      <c r="AW103" s="57">
        <v>0</v>
      </c>
      <c r="AX103" s="40">
        <f t="shared" si="279"/>
        <v>18</v>
      </c>
      <c r="AY103" s="63">
        <v>43.05</v>
      </c>
      <c r="AZ103" s="63">
        <f t="shared" si="280"/>
        <v>2.3916666666666666</v>
      </c>
    </row>
    <row r="104" spans="1:52" hidden="1">
      <c r="A104" s="9"/>
      <c r="B104" s="8" t="s">
        <v>105</v>
      </c>
      <c r="C104" s="40">
        <v>0</v>
      </c>
      <c r="D104" s="40">
        <v>0</v>
      </c>
      <c r="E104" s="40">
        <f t="shared" si="291"/>
        <v>0</v>
      </c>
      <c r="F104" s="40">
        <v>0</v>
      </c>
      <c r="G104" s="40">
        <v>0</v>
      </c>
      <c r="H104" s="40">
        <f t="shared" ref="H104:H113" si="304">F104+G104</f>
        <v>0</v>
      </c>
      <c r="I104" s="40">
        <v>0</v>
      </c>
      <c r="J104" s="40">
        <v>0</v>
      </c>
      <c r="K104" s="40">
        <f t="shared" si="293"/>
        <v>0</v>
      </c>
      <c r="L104" s="40">
        <v>0</v>
      </c>
      <c r="M104" s="40">
        <v>0</v>
      </c>
      <c r="N104" s="40">
        <f t="shared" si="294"/>
        <v>0</v>
      </c>
      <c r="O104" s="40">
        <v>0</v>
      </c>
      <c r="P104" s="40">
        <v>0</v>
      </c>
      <c r="Q104" s="40">
        <f t="shared" si="295"/>
        <v>0</v>
      </c>
      <c r="R104" s="40">
        <f t="shared" ref="R104:R114" si="305">C104+L104+O104+F104+I104</f>
        <v>0</v>
      </c>
      <c r="S104" s="40">
        <f t="shared" ref="S104:S114" si="306">D104+M104+P104+G104+J104</f>
        <v>0</v>
      </c>
      <c r="T104" s="40">
        <f t="shared" ref="T104:T114" si="307">R104+S104</f>
        <v>0</v>
      </c>
      <c r="U104" s="24">
        <v>2</v>
      </c>
      <c r="V104" s="40" t="str">
        <f t="shared" ref="V104:V113" si="308">IF(U104=1,R104,"0")</f>
        <v>0</v>
      </c>
      <c r="W104" s="40" t="str">
        <f t="shared" ref="W104:W113" si="309">IF(U104=1,S104,"0")</f>
        <v>0</v>
      </c>
      <c r="X104" s="40" t="str">
        <f t="shared" ref="X104:X113" si="310">IF(U104=1,T104,"0")</f>
        <v>0</v>
      </c>
      <c r="Y104" s="40">
        <f t="shared" ref="Y104:Y113" si="311">IF(U104=2,R104,"0")</f>
        <v>0</v>
      </c>
      <c r="Z104" s="40">
        <f t="shared" ref="Z104:Z113" si="312">IF(U104=2,S104,"0")</f>
        <v>0</v>
      </c>
      <c r="AA104" s="40">
        <f t="shared" ref="AA104:AA113" si="313">IF(U104=2,T104,"0")</f>
        <v>0</v>
      </c>
      <c r="AB104" s="40">
        <v>0</v>
      </c>
      <c r="AC104" s="40">
        <v>0</v>
      </c>
      <c r="AD104" s="40">
        <f t="shared" si="296"/>
        <v>0</v>
      </c>
      <c r="AE104" s="40">
        <v>0</v>
      </c>
      <c r="AF104" s="40">
        <v>0</v>
      </c>
      <c r="AG104" s="40">
        <f t="shared" si="297"/>
        <v>0</v>
      </c>
      <c r="AH104" s="40">
        <v>0</v>
      </c>
      <c r="AI104" s="40">
        <v>0</v>
      </c>
      <c r="AJ104" s="40">
        <f t="shared" si="298"/>
        <v>0</v>
      </c>
      <c r="AK104" s="40">
        <v>0</v>
      </c>
      <c r="AL104" s="40">
        <v>0</v>
      </c>
      <c r="AM104" s="40">
        <f t="shared" si="299"/>
        <v>0</v>
      </c>
      <c r="AN104" s="57">
        <v>0</v>
      </c>
      <c r="AO104" s="57">
        <v>0</v>
      </c>
      <c r="AP104" s="40">
        <f t="shared" si="300"/>
        <v>0</v>
      </c>
      <c r="AQ104" s="57">
        <f t="shared" si="301"/>
        <v>0</v>
      </c>
      <c r="AR104" s="57">
        <f t="shared" si="302"/>
        <v>0</v>
      </c>
      <c r="AS104" s="40">
        <f t="shared" si="303"/>
        <v>0</v>
      </c>
      <c r="AT104" s="57"/>
      <c r="AU104" s="57"/>
      <c r="AV104" s="57"/>
      <c r="AW104" s="57"/>
      <c r="AX104" s="40">
        <f t="shared" si="279"/>
        <v>0</v>
      </c>
      <c r="AY104" s="63"/>
      <c r="AZ104" s="63" t="e">
        <f t="shared" si="280"/>
        <v>#DIV/0!</v>
      </c>
    </row>
    <row r="105" spans="1:52" hidden="1">
      <c r="A105" s="9"/>
      <c r="B105" s="8" t="s">
        <v>104</v>
      </c>
      <c r="C105" s="40">
        <v>0</v>
      </c>
      <c r="D105" s="40">
        <v>0</v>
      </c>
      <c r="E105" s="40">
        <f t="shared" si="291"/>
        <v>0</v>
      </c>
      <c r="F105" s="40">
        <v>0</v>
      </c>
      <c r="G105" s="40">
        <v>0</v>
      </c>
      <c r="H105" s="40">
        <f t="shared" si="304"/>
        <v>0</v>
      </c>
      <c r="I105" s="40">
        <v>0</v>
      </c>
      <c r="J105" s="40">
        <v>0</v>
      </c>
      <c r="K105" s="40">
        <f t="shared" si="293"/>
        <v>0</v>
      </c>
      <c r="L105" s="40">
        <v>0</v>
      </c>
      <c r="M105" s="40">
        <v>0</v>
      </c>
      <c r="N105" s="40">
        <f t="shared" si="294"/>
        <v>0</v>
      </c>
      <c r="O105" s="40">
        <v>0</v>
      </c>
      <c r="P105" s="40">
        <v>0</v>
      </c>
      <c r="Q105" s="40">
        <f t="shared" si="295"/>
        <v>0</v>
      </c>
      <c r="R105" s="40">
        <f t="shared" si="305"/>
        <v>0</v>
      </c>
      <c r="S105" s="40">
        <f t="shared" si="306"/>
        <v>0</v>
      </c>
      <c r="T105" s="40">
        <f t="shared" si="307"/>
        <v>0</v>
      </c>
      <c r="U105" s="24">
        <v>2</v>
      </c>
      <c r="V105" s="40" t="str">
        <f t="shared" si="308"/>
        <v>0</v>
      </c>
      <c r="W105" s="40" t="str">
        <f t="shared" si="309"/>
        <v>0</v>
      </c>
      <c r="X105" s="40" t="str">
        <f t="shared" si="310"/>
        <v>0</v>
      </c>
      <c r="Y105" s="40">
        <f t="shared" si="311"/>
        <v>0</v>
      </c>
      <c r="Z105" s="40">
        <f t="shared" si="312"/>
        <v>0</v>
      </c>
      <c r="AA105" s="40">
        <f t="shared" si="313"/>
        <v>0</v>
      </c>
      <c r="AB105" s="40">
        <v>0</v>
      </c>
      <c r="AC105" s="40">
        <v>0</v>
      </c>
      <c r="AD105" s="40">
        <f t="shared" si="296"/>
        <v>0</v>
      </c>
      <c r="AE105" s="40">
        <v>0</v>
      </c>
      <c r="AF105" s="40">
        <v>0</v>
      </c>
      <c r="AG105" s="40">
        <f t="shared" si="297"/>
        <v>0</v>
      </c>
      <c r="AH105" s="40">
        <v>0</v>
      </c>
      <c r="AI105" s="40">
        <v>0</v>
      </c>
      <c r="AJ105" s="40">
        <f t="shared" si="298"/>
        <v>0</v>
      </c>
      <c r="AK105" s="40">
        <v>0</v>
      </c>
      <c r="AL105" s="40">
        <v>0</v>
      </c>
      <c r="AM105" s="40">
        <f t="shared" si="299"/>
        <v>0</v>
      </c>
      <c r="AN105" s="57">
        <v>0</v>
      </c>
      <c r="AO105" s="57">
        <v>0</v>
      </c>
      <c r="AP105" s="40">
        <f t="shared" si="300"/>
        <v>0</v>
      </c>
      <c r="AQ105" s="57">
        <f t="shared" si="301"/>
        <v>0</v>
      </c>
      <c r="AR105" s="57">
        <f t="shared" si="302"/>
        <v>0</v>
      </c>
      <c r="AS105" s="40">
        <f t="shared" si="303"/>
        <v>0</v>
      </c>
      <c r="AT105" s="57"/>
      <c r="AU105" s="57"/>
      <c r="AV105" s="57"/>
      <c r="AW105" s="57"/>
      <c r="AX105" s="40">
        <f t="shared" si="279"/>
        <v>0</v>
      </c>
      <c r="AY105" s="63"/>
      <c r="AZ105" s="63" t="e">
        <f t="shared" si="280"/>
        <v>#DIV/0!</v>
      </c>
    </row>
    <row r="106" spans="1:52">
      <c r="A106" s="9"/>
      <c r="B106" s="8" t="s">
        <v>103</v>
      </c>
      <c r="C106" s="40">
        <v>0</v>
      </c>
      <c r="D106" s="40">
        <v>0</v>
      </c>
      <c r="E106" s="40">
        <f t="shared" si="291"/>
        <v>0</v>
      </c>
      <c r="F106" s="40">
        <v>0</v>
      </c>
      <c r="G106" s="40">
        <v>0</v>
      </c>
      <c r="H106" s="40">
        <f t="shared" si="304"/>
        <v>0</v>
      </c>
      <c r="I106" s="40">
        <v>18</v>
      </c>
      <c r="J106" s="40">
        <v>1</v>
      </c>
      <c r="K106" s="40">
        <f t="shared" si="293"/>
        <v>19</v>
      </c>
      <c r="L106" s="40">
        <v>8</v>
      </c>
      <c r="M106" s="40">
        <v>0</v>
      </c>
      <c r="N106" s="40">
        <f t="shared" si="294"/>
        <v>8</v>
      </c>
      <c r="O106" s="40">
        <v>30</v>
      </c>
      <c r="P106" s="40">
        <v>0</v>
      </c>
      <c r="Q106" s="40">
        <f t="shared" si="295"/>
        <v>30</v>
      </c>
      <c r="R106" s="40">
        <f t="shared" si="305"/>
        <v>56</v>
      </c>
      <c r="S106" s="40">
        <f t="shared" si="306"/>
        <v>1</v>
      </c>
      <c r="T106" s="40">
        <f t="shared" si="307"/>
        <v>57</v>
      </c>
      <c r="U106" s="24">
        <v>2</v>
      </c>
      <c r="V106" s="40" t="str">
        <f t="shared" si="308"/>
        <v>0</v>
      </c>
      <c r="W106" s="40" t="str">
        <f t="shared" si="309"/>
        <v>0</v>
      </c>
      <c r="X106" s="40" t="str">
        <f t="shared" si="310"/>
        <v>0</v>
      </c>
      <c r="Y106" s="40">
        <f t="shared" si="311"/>
        <v>56</v>
      </c>
      <c r="Z106" s="40">
        <f t="shared" si="312"/>
        <v>1</v>
      </c>
      <c r="AA106" s="40">
        <f t="shared" si="313"/>
        <v>57</v>
      </c>
      <c r="AB106" s="40">
        <v>0</v>
      </c>
      <c r="AC106" s="40">
        <v>0</v>
      </c>
      <c r="AD106" s="40">
        <f t="shared" si="296"/>
        <v>0</v>
      </c>
      <c r="AE106" s="40">
        <v>0</v>
      </c>
      <c r="AF106" s="40">
        <v>0</v>
      </c>
      <c r="AG106" s="40">
        <f t="shared" si="297"/>
        <v>0</v>
      </c>
      <c r="AH106" s="40">
        <v>0</v>
      </c>
      <c r="AI106" s="40">
        <v>0</v>
      </c>
      <c r="AJ106" s="40">
        <f t="shared" si="298"/>
        <v>0</v>
      </c>
      <c r="AK106" s="40">
        <v>0</v>
      </c>
      <c r="AL106" s="40">
        <v>0</v>
      </c>
      <c r="AM106" s="40">
        <f t="shared" si="299"/>
        <v>0</v>
      </c>
      <c r="AN106" s="57">
        <v>0</v>
      </c>
      <c r="AO106" s="57">
        <v>0</v>
      </c>
      <c r="AP106" s="40">
        <f t="shared" si="300"/>
        <v>0</v>
      </c>
      <c r="AQ106" s="57">
        <f t="shared" si="301"/>
        <v>0</v>
      </c>
      <c r="AR106" s="57">
        <f t="shared" si="302"/>
        <v>0</v>
      </c>
      <c r="AS106" s="40">
        <f t="shared" si="303"/>
        <v>0</v>
      </c>
      <c r="AT106" s="57">
        <v>47</v>
      </c>
      <c r="AU106" s="57">
        <v>5</v>
      </c>
      <c r="AV106" s="57">
        <v>5</v>
      </c>
      <c r="AW106" s="57">
        <v>0</v>
      </c>
      <c r="AX106" s="40">
        <f t="shared" si="279"/>
        <v>57</v>
      </c>
      <c r="AY106" s="63">
        <v>133.52000000000001</v>
      </c>
      <c r="AZ106" s="63">
        <f t="shared" si="280"/>
        <v>2.3424561403508775</v>
      </c>
    </row>
    <row r="107" spans="1:52">
      <c r="A107" s="9"/>
      <c r="B107" s="8" t="s">
        <v>141</v>
      </c>
      <c r="C107" s="40">
        <v>0</v>
      </c>
      <c r="D107" s="40">
        <v>0</v>
      </c>
      <c r="E107" s="40">
        <f t="shared" si="291"/>
        <v>0</v>
      </c>
      <c r="F107" s="40">
        <v>0</v>
      </c>
      <c r="G107" s="40">
        <v>0</v>
      </c>
      <c r="H107" s="40">
        <f t="shared" si="304"/>
        <v>0</v>
      </c>
      <c r="I107" s="40">
        <v>14</v>
      </c>
      <c r="J107" s="40">
        <v>1</v>
      </c>
      <c r="K107" s="40">
        <f t="shared" si="293"/>
        <v>15</v>
      </c>
      <c r="L107" s="40">
        <v>7</v>
      </c>
      <c r="M107" s="40">
        <v>0</v>
      </c>
      <c r="N107" s="40">
        <f t="shared" si="294"/>
        <v>7</v>
      </c>
      <c r="O107" s="40">
        <v>17</v>
      </c>
      <c r="P107" s="40">
        <v>2</v>
      </c>
      <c r="Q107" s="40">
        <f t="shared" si="295"/>
        <v>19</v>
      </c>
      <c r="R107" s="40">
        <f t="shared" si="305"/>
        <v>38</v>
      </c>
      <c r="S107" s="40">
        <f t="shared" si="306"/>
        <v>3</v>
      </c>
      <c r="T107" s="40">
        <f t="shared" si="307"/>
        <v>41</v>
      </c>
      <c r="U107" s="24">
        <v>2</v>
      </c>
      <c r="V107" s="40" t="str">
        <f t="shared" si="308"/>
        <v>0</v>
      </c>
      <c r="W107" s="40" t="str">
        <f t="shared" si="309"/>
        <v>0</v>
      </c>
      <c r="X107" s="40" t="str">
        <f t="shared" si="310"/>
        <v>0</v>
      </c>
      <c r="Y107" s="40">
        <f t="shared" si="311"/>
        <v>38</v>
      </c>
      <c r="Z107" s="40">
        <f t="shared" si="312"/>
        <v>3</v>
      </c>
      <c r="AA107" s="40">
        <f t="shared" si="313"/>
        <v>41</v>
      </c>
      <c r="AB107" s="40">
        <v>0</v>
      </c>
      <c r="AC107" s="40">
        <v>0</v>
      </c>
      <c r="AD107" s="40">
        <f t="shared" si="296"/>
        <v>0</v>
      </c>
      <c r="AE107" s="40">
        <v>0</v>
      </c>
      <c r="AF107" s="40">
        <v>0</v>
      </c>
      <c r="AG107" s="40">
        <f t="shared" si="297"/>
        <v>0</v>
      </c>
      <c r="AH107" s="40">
        <v>2</v>
      </c>
      <c r="AI107" s="40">
        <v>0</v>
      </c>
      <c r="AJ107" s="40">
        <f t="shared" si="298"/>
        <v>2</v>
      </c>
      <c r="AK107" s="40">
        <v>0</v>
      </c>
      <c r="AL107" s="40">
        <v>0</v>
      </c>
      <c r="AM107" s="40">
        <f t="shared" si="299"/>
        <v>0</v>
      </c>
      <c r="AN107" s="57">
        <v>0</v>
      </c>
      <c r="AO107" s="57">
        <v>0</v>
      </c>
      <c r="AP107" s="40">
        <f t="shared" si="300"/>
        <v>0</v>
      </c>
      <c r="AQ107" s="57">
        <f t="shared" si="301"/>
        <v>2</v>
      </c>
      <c r="AR107" s="57">
        <f t="shared" si="302"/>
        <v>0</v>
      </c>
      <c r="AS107" s="40">
        <f t="shared" si="303"/>
        <v>2</v>
      </c>
      <c r="AT107" s="57">
        <v>17</v>
      </c>
      <c r="AU107" s="57">
        <v>16</v>
      </c>
      <c r="AV107" s="57">
        <v>6</v>
      </c>
      <c r="AW107" s="57">
        <v>2</v>
      </c>
      <c r="AX107" s="40">
        <f t="shared" si="279"/>
        <v>41</v>
      </c>
      <c r="AY107" s="63">
        <v>108.24</v>
      </c>
      <c r="AZ107" s="63">
        <f t="shared" si="280"/>
        <v>2.6399999999999997</v>
      </c>
    </row>
    <row r="108" spans="1:52" hidden="1">
      <c r="A108" s="9"/>
      <c r="B108" s="8" t="s">
        <v>101</v>
      </c>
      <c r="C108" s="40">
        <v>0</v>
      </c>
      <c r="D108" s="40">
        <v>0</v>
      </c>
      <c r="E108" s="40">
        <f t="shared" si="291"/>
        <v>0</v>
      </c>
      <c r="F108" s="40">
        <v>0</v>
      </c>
      <c r="G108" s="40">
        <v>0</v>
      </c>
      <c r="H108" s="40">
        <f t="shared" si="304"/>
        <v>0</v>
      </c>
      <c r="I108" s="40">
        <v>0</v>
      </c>
      <c r="J108" s="40">
        <v>0</v>
      </c>
      <c r="K108" s="40">
        <f t="shared" si="293"/>
        <v>0</v>
      </c>
      <c r="L108" s="40">
        <v>0</v>
      </c>
      <c r="M108" s="40">
        <v>0</v>
      </c>
      <c r="N108" s="40">
        <f t="shared" si="294"/>
        <v>0</v>
      </c>
      <c r="O108" s="40">
        <v>0</v>
      </c>
      <c r="P108" s="40">
        <v>0</v>
      </c>
      <c r="Q108" s="40">
        <f t="shared" si="295"/>
        <v>0</v>
      </c>
      <c r="R108" s="40">
        <f t="shared" si="305"/>
        <v>0</v>
      </c>
      <c r="S108" s="40">
        <f t="shared" si="306"/>
        <v>0</v>
      </c>
      <c r="T108" s="40">
        <f t="shared" si="307"/>
        <v>0</v>
      </c>
      <c r="U108" s="24">
        <v>2</v>
      </c>
      <c r="V108" s="40" t="str">
        <f t="shared" si="308"/>
        <v>0</v>
      </c>
      <c r="W108" s="40" t="str">
        <f t="shared" si="309"/>
        <v>0</v>
      </c>
      <c r="X108" s="40" t="str">
        <f t="shared" si="310"/>
        <v>0</v>
      </c>
      <c r="Y108" s="40">
        <f t="shared" si="311"/>
        <v>0</v>
      </c>
      <c r="Z108" s="40">
        <f t="shared" si="312"/>
        <v>0</v>
      </c>
      <c r="AA108" s="40">
        <f t="shared" si="313"/>
        <v>0</v>
      </c>
      <c r="AB108" s="40">
        <v>0</v>
      </c>
      <c r="AC108" s="40">
        <v>0</v>
      </c>
      <c r="AD108" s="40">
        <f t="shared" si="296"/>
        <v>0</v>
      </c>
      <c r="AE108" s="40">
        <v>0</v>
      </c>
      <c r="AF108" s="40">
        <v>0</v>
      </c>
      <c r="AG108" s="40">
        <f t="shared" si="297"/>
        <v>0</v>
      </c>
      <c r="AH108" s="40">
        <v>0</v>
      </c>
      <c r="AI108" s="40">
        <v>0</v>
      </c>
      <c r="AJ108" s="40">
        <f t="shared" si="298"/>
        <v>0</v>
      </c>
      <c r="AK108" s="40">
        <v>0</v>
      </c>
      <c r="AL108" s="40">
        <v>0</v>
      </c>
      <c r="AM108" s="40">
        <f t="shared" si="299"/>
        <v>0</v>
      </c>
      <c r="AN108" s="57">
        <v>0</v>
      </c>
      <c r="AO108" s="57">
        <v>0</v>
      </c>
      <c r="AP108" s="40">
        <f t="shared" si="300"/>
        <v>0</v>
      </c>
      <c r="AQ108" s="57">
        <f t="shared" si="301"/>
        <v>0</v>
      </c>
      <c r="AR108" s="57">
        <f t="shared" si="302"/>
        <v>0</v>
      </c>
      <c r="AS108" s="40">
        <f t="shared" si="303"/>
        <v>0</v>
      </c>
      <c r="AT108" s="57"/>
      <c r="AU108" s="57"/>
      <c r="AV108" s="57"/>
      <c r="AW108" s="57"/>
      <c r="AX108" s="40">
        <f t="shared" si="279"/>
        <v>0</v>
      </c>
      <c r="AY108" s="63"/>
      <c r="AZ108" s="63" t="e">
        <f t="shared" si="280"/>
        <v>#DIV/0!</v>
      </c>
    </row>
    <row r="109" spans="1:52">
      <c r="A109" s="9"/>
      <c r="B109" s="8" t="s">
        <v>100</v>
      </c>
      <c r="C109" s="40">
        <v>0</v>
      </c>
      <c r="D109" s="40">
        <v>0</v>
      </c>
      <c r="E109" s="40">
        <f t="shared" si="291"/>
        <v>0</v>
      </c>
      <c r="F109" s="40">
        <v>0</v>
      </c>
      <c r="G109" s="40">
        <v>0</v>
      </c>
      <c r="H109" s="40">
        <f t="shared" si="304"/>
        <v>0</v>
      </c>
      <c r="I109" s="40">
        <v>0</v>
      </c>
      <c r="J109" s="40">
        <v>0</v>
      </c>
      <c r="K109" s="40">
        <f t="shared" si="293"/>
        <v>0</v>
      </c>
      <c r="L109" s="40">
        <v>1</v>
      </c>
      <c r="M109" s="40">
        <v>0</v>
      </c>
      <c r="N109" s="40">
        <f t="shared" si="294"/>
        <v>1</v>
      </c>
      <c r="O109" s="40">
        <v>0</v>
      </c>
      <c r="P109" s="40">
        <v>0</v>
      </c>
      <c r="Q109" s="40">
        <f t="shared" si="295"/>
        <v>0</v>
      </c>
      <c r="R109" s="40">
        <f t="shared" si="305"/>
        <v>1</v>
      </c>
      <c r="S109" s="40">
        <f t="shared" si="306"/>
        <v>0</v>
      </c>
      <c r="T109" s="40">
        <f t="shared" si="307"/>
        <v>1</v>
      </c>
      <c r="U109" s="24">
        <v>2</v>
      </c>
      <c r="V109" s="40" t="str">
        <f t="shared" si="308"/>
        <v>0</v>
      </c>
      <c r="W109" s="40" t="str">
        <f t="shared" si="309"/>
        <v>0</v>
      </c>
      <c r="X109" s="40" t="str">
        <f t="shared" si="310"/>
        <v>0</v>
      </c>
      <c r="Y109" s="40">
        <f t="shared" si="311"/>
        <v>1</v>
      </c>
      <c r="Z109" s="40">
        <f t="shared" si="312"/>
        <v>0</v>
      </c>
      <c r="AA109" s="40">
        <f t="shared" si="313"/>
        <v>1</v>
      </c>
      <c r="AB109" s="40">
        <v>0</v>
      </c>
      <c r="AC109" s="40">
        <v>0</v>
      </c>
      <c r="AD109" s="40">
        <f t="shared" si="296"/>
        <v>0</v>
      </c>
      <c r="AE109" s="40">
        <v>0</v>
      </c>
      <c r="AF109" s="40">
        <v>0</v>
      </c>
      <c r="AG109" s="40">
        <f t="shared" si="297"/>
        <v>0</v>
      </c>
      <c r="AH109" s="40">
        <v>0</v>
      </c>
      <c r="AI109" s="40">
        <v>0</v>
      </c>
      <c r="AJ109" s="40">
        <f t="shared" si="298"/>
        <v>0</v>
      </c>
      <c r="AK109" s="40">
        <v>0</v>
      </c>
      <c r="AL109" s="40">
        <v>0</v>
      </c>
      <c r="AM109" s="40">
        <f t="shared" si="299"/>
        <v>0</v>
      </c>
      <c r="AN109" s="57">
        <v>0</v>
      </c>
      <c r="AO109" s="57">
        <v>0</v>
      </c>
      <c r="AP109" s="40">
        <f t="shared" si="300"/>
        <v>0</v>
      </c>
      <c r="AQ109" s="57">
        <f t="shared" si="301"/>
        <v>0</v>
      </c>
      <c r="AR109" s="57">
        <f t="shared" si="302"/>
        <v>0</v>
      </c>
      <c r="AS109" s="40">
        <f t="shared" si="303"/>
        <v>0</v>
      </c>
      <c r="AT109" s="57">
        <v>1</v>
      </c>
      <c r="AU109" s="57">
        <v>0</v>
      </c>
      <c r="AV109" s="57">
        <v>0</v>
      </c>
      <c r="AW109" s="57">
        <v>0</v>
      </c>
      <c r="AX109" s="40">
        <f t="shared" si="279"/>
        <v>1</v>
      </c>
      <c r="AY109" s="63">
        <v>2.06</v>
      </c>
      <c r="AZ109" s="63">
        <f t="shared" si="280"/>
        <v>2.06</v>
      </c>
    </row>
    <row r="110" spans="1:52">
      <c r="A110" s="9"/>
      <c r="B110" s="8" t="s">
        <v>99</v>
      </c>
      <c r="C110" s="40">
        <v>1</v>
      </c>
      <c r="D110" s="40">
        <v>0</v>
      </c>
      <c r="E110" s="40">
        <f t="shared" si="291"/>
        <v>1</v>
      </c>
      <c r="F110" s="40">
        <v>0</v>
      </c>
      <c r="G110" s="40">
        <v>0</v>
      </c>
      <c r="H110" s="40">
        <f t="shared" si="304"/>
        <v>0</v>
      </c>
      <c r="I110" s="40">
        <v>2</v>
      </c>
      <c r="J110" s="40">
        <v>0</v>
      </c>
      <c r="K110" s="40">
        <f t="shared" si="293"/>
        <v>2</v>
      </c>
      <c r="L110" s="40">
        <v>0</v>
      </c>
      <c r="M110" s="40">
        <v>0</v>
      </c>
      <c r="N110" s="40">
        <f t="shared" si="294"/>
        <v>0</v>
      </c>
      <c r="O110" s="40">
        <v>0</v>
      </c>
      <c r="P110" s="40">
        <v>0</v>
      </c>
      <c r="Q110" s="40">
        <f t="shared" si="295"/>
        <v>0</v>
      </c>
      <c r="R110" s="40">
        <f t="shared" si="305"/>
        <v>3</v>
      </c>
      <c r="S110" s="40">
        <f t="shared" si="306"/>
        <v>0</v>
      </c>
      <c r="T110" s="40">
        <f t="shared" si="307"/>
        <v>3</v>
      </c>
      <c r="U110" s="24">
        <v>2</v>
      </c>
      <c r="V110" s="40" t="str">
        <f t="shared" si="308"/>
        <v>0</v>
      </c>
      <c r="W110" s="40" t="str">
        <f t="shared" si="309"/>
        <v>0</v>
      </c>
      <c r="X110" s="40" t="str">
        <f t="shared" si="310"/>
        <v>0</v>
      </c>
      <c r="Y110" s="40">
        <f t="shared" si="311"/>
        <v>3</v>
      </c>
      <c r="Z110" s="40">
        <f t="shared" si="312"/>
        <v>0</v>
      </c>
      <c r="AA110" s="40">
        <f t="shared" si="313"/>
        <v>3</v>
      </c>
      <c r="AB110" s="40">
        <v>0</v>
      </c>
      <c r="AC110" s="40">
        <v>0</v>
      </c>
      <c r="AD110" s="40">
        <f t="shared" si="296"/>
        <v>0</v>
      </c>
      <c r="AE110" s="40">
        <v>0</v>
      </c>
      <c r="AF110" s="40">
        <v>0</v>
      </c>
      <c r="AG110" s="40">
        <f t="shared" si="297"/>
        <v>0</v>
      </c>
      <c r="AH110" s="40">
        <v>0</v>
      </c>
      <c r="AI110" s="40">
        <v>0</v>
      </c>
      <c r="AJ110" s="40">
        <f t="shared" si="298"/>
        <v>0</v>
      </c>
      <c r="AK110" s="40">
        <v>0</v>
      </c>
      <c r="AL110" s="40">
        <v>0</v>
      </c>
      <c r="AM110" s="40">
        <f t="shared" si="299"/>
        <v>0</v>
      </c>
      <c r="AN110" s="57">
        <v>0</v>
      </c>
      <c r="AO110" s="57">
        <v>0</v>
      </c>
      <c r="AP110" s="40">
        <f t="shared" si="300"/>
        <v>0</v>
      </c>
      <c r="AQ110" s="57">
        <f t="shared" si="301"/>
        <v>0</v>
      </c>
      <c r="AR110" s="57">
        <f t="shared" si="302"/>
        <v>0</v>
      </c>
      <c r="AS110" s="40">
        <f t="shared" si="303"/>
        <v>0</v>
      </c>
      <c r="AT110" s="57">
        <v>3</v>
      </c>
      <c r="AU110" s="57">
        <v>0</v>
      </c>
      <c r="AV110" s="57">
        <v>0</v>
      </c>
      <c r="AW110" s="57">
        <v>0</v>
      </c>
      <c r="AX110" s="40">
        <f t="shared" si="279"/>
        <v>3</v>
      </c>
      <c r="AY110" s="63">
        <v>6.24</v>
      </c>
      <c r="AZ110" s="63">
        <f t="shared" si="280"/>
        <v>2.08</v>
      </c>
    </row>
    <row r="111" spans="1:52">
      <c r="A111" s="9"/>
      <c r="B111" s="8" t="s">
        <v>98</v>
      </c>
      <c r="C111" s="40">
        <v>1</v>
      </c>
      <c r="D111" s="40">
        <v>0</v>
      </c>
      <c r="E111" s="40">
        <f t="shared" si="291"/>
        <v>1</v>
      </c>
      <c r="F111" s="40">
        <v>0</v>
      </c>
      <c r="G111" s="40">
        <v>0</v>
      </c>
      <c r="H111" s="40">
        <f t="shared" si="304"/>
        <v>0</v>
      </c>
      <c r="I111" s="40">
        <v>20</v>
      </c>
      <c r="J111" s="40">
        <v>3</v>
      </c>
      <c r="K111" s="40">
        <f t="shared" si="293"/>
        <v>23</v>
      </c>
      <c r="L111" s="40">
        <v>5</v>
      </c>
      <c r="M111" s="40">
        <v>0</v>
      </c>
      <c r="N111" s="40">
        <f t="shared" si="294"/>
        <v>5</v>
      </c>
      <c r="O111" s="40">
        <v>8</v>
      </c>
      <c r="P111" s="40">
        <v>0</v>
      </c>
      <c r="Q111" s="40">
        <f t="shared" si="295"/>
        <v>8</v>
      </c>
      <c r="R111" s="40">
        <f t="shared" si="305"/>
        <v>34</v>
      </c>
      <c r="S111" s="40">
        <f t="shared" si="306"/>
        <v>3</v>
      </c>
      <c r="T111" s="40">
        <f t="shared" si="307"/>
        <v>37</v>
      </c>
      <c r="U111" s="24">
        <v>2</v>
      </c>
      <c r="V111" s="40" t="str">
        <f t="shared" si="308"/>
        <v>0</v>
      </c>
      <c r="W111" s="40" t="str">
        <f t="shared" si="309"/>
        <v>0</v>
      </c>
      <c r="X111" s="40" t="str">
        <f t="shared" si="310"/>
        <v>0</v>
      </c>
      <c r="Y111" s="40">
        <f t="shared" si="311"/>
        <v>34</v>
      </c>
      <c r="Z111" s="40">
        <f t="shared" si="312"/>
        <v>3</v>
      </c>
      <c r="AA111" s="40">
        <f t="shared" si="313"/>
        <v>37</v>
      </c>
      <c r="AB111" s="40">
        <v>0</v>
      </c>
      <c r="AC111" s="40">
        <v>0</v>
      </c>
      <c r="AD111" s="40">
        <f t="shared" si="296"/>
        <v>0</v>
      </c>
      <c r="AE111" s="40">
        <v>0</v>
      </c>
      <c r="AF111" s="40">
        <v>0</v>
      </c>
      <c r="AG111" s="40">
        <f t="shared" si="297"/>
        <v>0</v>
      </c>
      <c r="AH111" s="40">
        <v>1</v>
      </c>
      <c r="AI111" s="40">
        <v>1</v>
      </c>
      <c r="AJ111" s="40">
        <f t="shared" si="298"/>
        <v>2</v>
      </c>
      <c r="AK111" s="40">
        <v>0</v>
      </c>
      <c r="AL111" s="40">
        <v>0</v>
      </c>
      <c r="AM111" s="40">
        <f t="shared" si="299"/>
        <v>0</v>
      </c>
      <c r="AN111" s="57">
        <v>0</v>
      </c>
      <c r="AO111" s="57">
        <v>2</v>
      </c>
      <c r="AP111" s="40">
        <f t="shared" si="300"/>
        <v>2</v>
      </c>
      <c r="AQ111" s="57">
        <f t="shared" si="301"/>
        <v>1</v>
      </c>
      <c r="AR111" s="57">
        <f t="shared" si="302"/>
        <v>3</v>
      </c>
      <c r="AS111" s="40">
        <f t="shared" si="303"/>
        <v>4</v>
      </c>
      <c r="AT111" s="57">
        <v>20</v>
      </c>
      <c r="AU111" s="57">
        <v>13</v>
      </c>
      <c r="AV111" s="57">
        <v>3</v>
      </c>
      <c r="AW111" s="57">
        <v>1</v>
      </c>
      <c r="AX111" s="40">
        <f t="shared" si="279"/>
        <v>37</v>
      </c>
      <c r="AY111" s="63">
        <v>93.86</v>
      </c>
      <c r="AZ111" s="63">
        <f t="shared" si="280"/>
        <v>2.5367567567567568</v>
      </c>
    </row>
    <row r="112" spans="1:52">
      <c r="A112" s="9"/>
      <c r="B112" s="8" t="s">
        <v>97</v>
      </c>
      <c r="C112" s="40">
        <v>0</v>
      </c>
      <c r="D112" s="40">
        <v>0</v>
      </c>
      <c r="E112" s="40">
        <f t="shared" si="291"/>
        <v>0</v>
      </c>
      <c r="F112" s="40">
        <v>0</v>
      </c>
      <c r="G112" s="40">
        <v>0</v>
      </c>
      <c r="H112" s="40">
        <f t="shared" si="304"/>
        <v>0</v>
      </c>
      <c r="I112" s="40">
        <v>23</v>
      </c>
      <c r="J112" s="40">
        <v>1</v>
      </c>
      <c r="K112" s="40">
        <f t="shared" si="293"/>
        <v>24</v>
      </c>
      <c r="L112" s="40">
        <v>5</v>
      </c>
      <c r="M112" s="40">
        <v>0</v>
      </c>
      <c r="N112" s="40">
        <f t="shared" si="294"/>
        <v>5</v>
      </c>
      <c r="O112" s="40">
        <v>3</v>
      </c>
      <c r="P112" s="40">
        <v>0</v>
      </c>
      <c r="Q112" s="40">
        <f t="shared" si="295"/>
        <v>3</v>
      </c>
      <c r="R112" s="40">
        <f t="shared" si="305"/>
        <v>31</v>
      </c>
      <c r="S112" s="40">
        <f t="shared" si="306"/>
        <v>1</v>
      </c>
      <c r="T112" s="40">
        <f t="shared" si="307"/>
        <v>32</v>
      </c>
      <c r="U112" s="24">
        <v>2</v>
      </c>
      <c r="V112" s="40" t="str">
        <f t="shared" si="308"/>
        <v>0</v>
      </c>
      <c r="W112" s="40" t="str">
        <f t="shared" si="309"/>
        <v>0</v>
      </c>
      <c r="X112" s="40" t="str">
        <f t="shared" si="310"/>
        <v>0</v>
      </c>
      <c r="Y112" s="40">
        <f t="shared" si="311"/>
        <v>31</v>
      </c>
      <c r="Z112" s="40">
        <f t="shared" si="312"/>
        <v>1</v>
      </c>
      <c r="AA112" s="40">
        <f t="shared" si="313"/>
        <v>32</v>
      </c>
      <c r="AB112" s="40">
        <v>0</v>
      </c>
      <c r="AC112" s="40">
        <v>0</v>
      </c>
      <c r="AD112" s="40">
        <f t="shared" si="296"/>
        <v>0</v>
      </c>
      <c r="AE112" s="40">
        <v>0</v>
      </c>
      <c r="AF112" s="40">
        <v>0</v>
      </c>
      <c r="AG112" s="40">
        <f t="shared" si="297"/>
        <v>0</v>
      </c>
      <c r="AH112" s="40">
        <v>0</v>
      </c>
      <c r="AI112" s="40">
        <v>0</v>
      </c>
      <c r="AJ112" s="40">
        <f t="shared" si="298"/>
        <v>0</v>
      </c>
      <c r="AK112" s="40">
        <v>0</v>
      </c>
      <c r="AL112" s="40">
        <v>0</v>
      </c>
      <c r="AM112" s="40">
        <f t="shared" si="299"/>
        <v>0</v>
      </c>
      <c r="AN112" s="57">
        <v>0</v>
      </c>
      <c r="AO112" s="57">
        <v>0</v>
      </c>
      <c r="AP112" s="40">
        <f t="shared" si="300"/>
        <v>0</v>
      </c>
      <c r="AQ112" s="57">
        <f t="shared" si="301"/>
        <v>0</v>
      </c>
      <c r="AR112" s="57">
        <f t="shared" si="302"/>
        <v>0</v>
      </c>
      <c r="AS112" s="40">
        <f t="shared" si="303"/>
        <v>0</v>
      </c>
      <c r="AT112" s="57">
        <v>16</v>
      </c>
      <c r="AU112" s="57">
        <v>13</v>
      </c>
      <c r="AV112" s="57">
        <v>2</v>
      </c>
      <c r="AW112" s="57">
        <v>1</v>
      </c>
      <c r="AX112" s="40">
        <f t="shared" si="279"/>
        <v>32</v>
      </c>
      <c r="AY112" s="63">
        <v>80.45</v>
      </c>
      <c r="AZ112" s="63">
        <f t="shared" si="280"/>
        <v>2.5140625000000001</v>
      </c>
    </row>
    <row r="113" spans="1:52">
      <c r="A113" s="9"/>
      <c r="B113" s="8" t="s">
        <v>95</v>
      </c>
      <c r="C113" s="40">
        <v>1</v>
      </c>
      <c r="D113" s="40">
        <v>0</v>
      </c>
      <c r="E113" s="40">
        <f t="shared" si="291"/>
        <v>1</v>
      </c>
      <c r="F113" s="40">
        <v>0</v>
      </c>
      <c r="G113" s="40">
        <v>0</v>
      </c>
      <c r="H113" s="40">
        <f t="shared" si="304"/>
        <v>0</v>
      </c>
      <c r="I113" s="40">
        <v>4</v>
      </c>
      <c r="J113" s="40">
        <v>0</v>
      </c>
      <c r="K113" s="40">
        <f t="shared" si="293"/>
        <v>4</v>
      </c>
      <c r="L113" s="40">
        <v>14</v>
      </c>
      <c r="M113" s="40">
        <v>0</v>
      </c>
      <c r="N113" s="40">
        <f t="shared" si="294"/>
        <v>14</v>
      </c>
      <c r="O113" s="40">
        <v>13</v>
      </c>
      <c r="P113" s="40">
        <v>0</v>
      </c>
      <c r="Q113" s="40">
        <f t="shared" si="295"/>
        <v>13</v>
      </c>
      <c r="R113" s="40">
        <f t="shared" si="305"/>
        <v>32</v>
      </c>
      <c r="S113" s="40">
        <f t="shared" si="306"/>
        <v>0</v>
      </c>
      <c r="T113" s="40">
        <f t="shared" si="307"/>
        <v>32</v>
      </c>
      <c r="U113" s="24">
        <v>2</v>
      </c>
      <c r="V113" s="40" t="str">
        <f t="shared" si="308"/>
        <v>0</v>
      </c>
      <c r="W113" s="40" t="str">
        <f t="shared" si="309"/>
        <v>0</v>
      </c>
      <c r="X113" s="40" t="str">
        <f t="shared" si="310"/>
        <v>0</v>
      </c>
      <c r="Y113" s="40">
        <f t="shared" si="311"/>
        <v>32</v>
      </c>
      <c r="Z113" s="40">
        <f t="shared" si="312"/>
        <v>0</v>
      </c>
      <c r="AA113" s="40">
        <f t="shared" si="313"/>
        <v>32</v>
      </c>
      <c r="AB113" s="40">
        <v>0</v>
      </c>
      <c r="AC113" s="40">
        <v>0</v>
      </c>
      <c r="AD113" s="40">
        <f t="shared" si="296"/>
        <v>0</v>
      </c>
      <c r="AE113" s="40">
        <v>0</v>
      </c>
      <c r="AF113" s="40">
        <v>0</v>
      </c>
      <c r="AG113" s="40">
        <f t="shared" si="297"/>
        <v>0</v>
      </c>
      <c r="AH113" s="40">
        <v>0</v>
      </c>
      <c r="AI113" s="40">
        <v>0</v>
      </c>
      <c r="AJ113" s="40">
        <f t="shared" si="298"/>
        <v>0</v>
      </c>
      <c r="AK113" s="40">
        <v>0</v>
      </c>
      <c r="AL113" s="40">
        <v>0</v>
      </c>
      <c r="AM113" s="40">
        <f t="shared" si="299"/>
        <v>0</v>
      </c>
      <c r="AN113" s="57">
        <v>0</v>
      </c>
      <c r="AO113" s="57">
        <v>1</v>
      </c>
      <c r="AP113" s="40">
        <f t="shared" si="300"/>
        <v>1</v>
      </c>
      <c r="AQ113" s="57">
        <f t="shared" si="301"/>
        <v>0</v>
      </c>
      <c r="AR113" s="57">
        <f t="shared" si="302"/>
        <v>1</v>
      </c>
      <c r="AS113" s="40">
        <f t="shared" si="303"/>
        <v>1</v>
      </c>
      <c r="AT113" s="57">
        <v>22</v>
      </c>
      <c r="AU113" s="57">
        <v>8</v>
      </c>
      <c r="AV113" s="57">
        <v>2</v>
      </c>
      <c r="AW113" s="57">
        <v>0</v>
      </c>
      <c r="AX113" s="40">
        <f t="shared" si="279"/>
        <v>32</v>
      </c>
      <c r="AY113" s="63">
        <v>77.930000000000007</v>
      </c>
      <c r="AZ113" s="63">
        <f t="shared" si="280"/>
        <v>2.4353125000000002</v>
      </c>
    </row>
    <row r="114" spans="1:52" s="52" customFormat="1">
      <c r="A114" s="53"/>
      <c r="B114" s="54" t="s">
        <v>3</v>
      </c>
      <c r="C114" s="30">
        <f t="shared" ref="C114:Q114" si="314">SUM(C103:C113)</f>
        <v>7</v>
      </c>
      <c r="D114" s="30">
        <f t="shared" si="314"/>
        <v>1</v>
      </c>
      <c r="E114" s="30">
        <f t="shared" si="314"/>
        <v>8</v>
      </c>
      <c r="F114" s="30">
        <f t="shared" si="314"/>
        <v>0</v>
      </c>
      <c r="G114" s="30">
        <f t="shared" si="314"/>
        <v>0</v>
      </c>
      <c r="H114" s="30">
        <f t="shared" si="314"/>
        <v>0</v>
      </c>
      <c r="I114" s="30">
        <f t="shared" si="314"/>
        <v>83</v>
      </c>
      <c r="J114" s="30">
        <f t="shared" si="314"/>
        <v>7</v>
      </c>
      <c r="K114" s="30">
        <f t="shared" si="314"/>
        <v>90</v>
      </c>
      <c r="L114" s="30">
        <f t="shared" si="314"/>
        <v>45</v>
      </c>
      <c r="M114" s="30">
        <f t="shared" si="314"/>
        <v>1</v>
      </c>
      <c r="N114" s="30">
        <f t="shared" si="314"/>
        <v>46</v>
      </c>
      <c r="O114" s="30">
        <f t="shared" si="314"/>
        <v>74</v>
      </c>
      <c r="P114" s="30">
        <f t="shared" si="314"/>
        <v>3</v>
      </c>
      <c r="Q114" s="30">
        <f t="shared" si="314"/>
        <v>77</v>
      </c>
      <c r="R114" s="30">
        <f t="shared" si="305"/>
        <v>209</v>
      </c>
      <c r="S114" s="30">
        <f t="shared" si="306"/>
        <v>12</v>
      </c>
      <c r="T114" s="30">
        <f t="shared" si="307"/>
        <v>221</v>
      </c>
      <c r="U114" s="51"/>
      <c r="V114" s="30">
        <f t="shared" ref="V114:AW114" si="315">SUM(V103:V113)</f>
        <v>0</v>
      </c>
      <c r="W114" s="30">
        <f t="shared" si="315"/>
        <v>0</v>
      </c>
      <c r="X114" s="30">
        <f t="shared" si="315"/>
        <v>0</v>
      </c>
      <c r="Y114" s="30">
        <f t="shared" si="315"/>
        <v>209</v>
      </c>
      <c r="Z114" s="30">
        <f t="shared" si="315"/>
        <v>12</v>
      </c>
      <c r="AA114" s="30">
        <f t="shared" si="315"/>
        <v>221</v>
      </c>
      <c r="AB114" s="30">
        <f t="shared" si="315"/>
        <v>0</v>
      </c>
      <c r="AC114" s="30">
        <f t="shared" si="315"/>
        <v>0</v>
      </c>
      <c r="AD114" s="30">
        <f t="shared" si="315"/>
        <v>0</v>
      </c>
      <c r="AE114" s="30">
        <f t="shared" si="315"/>
        <v>0</v>
      </c>
      <c r="AF114" s="30">
        <f t="shared" si="315"/>
        <v>0</v>
      </c>
      <c r="AG114" s="30">
        <f t="shared" si="315"/>
        <v>0</v>
      </c>
      <c r="AH114" s="30">
        <f t="shared" si="315"/>
        <v>3</v>
      </c>
      <c r="AI114" s="30">
        <f t="shared" si="315"/>
        <v>1</v>
      </c>
      <c r="AJ114" s="30">
        <f t="shared" si="315"/>
        <v>4</v>
      </c>
      <c r="AK114" s="30">
        <f t="shared" si="315"/>
        <v>0</v>
      </c>
      <c r="AL114" s="30">
        <f t="shared" si="315"/>
        <v>0</v>
      </c>
      <c r="AM114" s="30">
        <f t="shared" si="315"/>
        <v>0</v>
      </c>
      <c r="AN114" s="30">
        <f t="shared" si="315"/>
        <v>0</v>
      </c>
      <c r="AO114" s="30">
        <f t="shared" si="315"/>
        <v>3</v>
      </c>
      <c r="AP114" s="30">
        <f t="shared" si="315"/>
        <v>3</v>
      </c>
      <c r="AQ114" s="30">
        <f t="shared" si="315"/>
        <v>3</v>
      </c>
      <c r="AR114" s="30">
        <f t="shared" si="315"/>
        <v>4</v>
      </c>
      <c r="AS114" s="30">
        <f t="shared" si="315"/>
        <v>7</v>
      </c>
      <c r="AT114" s="30">
        <f t="shared" si="315"/>
        <v>138</v>
      </c>
      <c r="AU114" s="30">
        <f t="shared" si="315"/>
        <v>59</v>
      </c>
      <c r="AV114" s="30">
        <f t="shared" si="315"/>
        <v>20</v>
      </c>
      <c r="AW114" s="30">
        <f t="shared" si="315"/>
        <v>4</v>
      </c>
      <c r="AX114" s="30">
        <f t="shared" si="279"/>
        <v>221</v>
      </c>
      <c r="AY114" s="64">
        <f>SUM(AY103:AY113)</f>
        <v>545.35</v>
      </c>
      <c r="AZ114" s="64">
        <f t="shared" si="280"/>
        <v>2.4676470588235295</v>
      </c>
    </row>
    <row r="115" spans="1:52" s="52" customFormat="1">
      <c r="A115" s="53"/>
      <c r="B115" s="54" t="s">
        <v>10</v>
      </c>
      <c r="C115" s="30">
        <f>C114</f>
        <v>7</v>
      </c>
      <c r="D115" s="30">
        <f t="shared" ref="D115:T115" si="316">D114</f>
        <v>1</v>
      </c>
      <c r="E115" s="30">
        <f t="shared" si="316"/>
        <v>8</v>
      </c>
      <c r="F115" s="30">
        <f t="shared" si="316"/>
        <v>0</v>
      </c>
      <c r="G115" s="30">
        <f t="shared" si="316"/>
        <v>0</v>
      </c>
      <c r="H115" s="30">
        <f t="shared" si="316"/>
        <v>0</v>
      </c>
      <c r="I115" s="30">
        <f t="shared" si="316"/>
        <v>83</v>
      </c>
      <c r="J115" s="30">
        <f t="shared" si="316"/>
        <v>7</v>
      </c>
      <c r="K115" s="30">
        <f t="shared" si="316"/>
        <v>90</v>
      </c>
      <c r="L115" s="30">
        <f t="shared" si="316"/>
        <v>45</v>
      </c>
      <c r="M115" s="30">
        <f t="shared" si="316"/>
        <v>1</v>
      </c>
      <c r="N115" s="30">
        <f t="shared" si="316"/>
        <v>46</v>
      </c>
      <c r="O115" s="30">
        <f t="shared" si="316"/>
        <v>74</v>
      </c>
      <c r="P115" s="30">
        <f t="shared" si="316"/>
        <v>3</v>
      </c>
      <c r="Q115" s="30">
        <f t="shared" si="316"/>
        <v>77</v>
      </c>
      <c r="R115" s="30">
        <f t="shared" si="316"/>
        <v>209</v>
      </c>
      <c r="S115" s="30">
        <f t="shared" si="316"/>
        <v>12</v>
      </c>
      <c r="T115" s="30">
        <f t="shared" si="316"/>
        <v>221</v>
      </c>
      <c r="U115" s="51"/>
      <c r="V115" s="30">
        <f>V114</f>
        <v>0</v>
      </c>
      <c r="W115" s="30">
        <f t="shared" ref="W115:X115" si="317">W114</f>
        <v>0</v>
      </c>
      <c r="X115" s="30">
        <f t="shared" si="317"/>
        <v>0</v>
      </c>
      <c r="Y115" s="30">
        <f>Y114</f>
        <v>209</v>
      </c>
      <c r="Z115" s="30">
        <f>Z114</f>
        <v>12</v>
      </c>
      <c r="AA115" s="30">
        <f>AA114</f>
        <v>221</v>
      </c>
      <c r="AB115" s="30">
        <f>AB114</f>
        <v>0</v>
      </c>
      <c r="AC115" s="30">
        <f t="shared" ref="AC115:AD115" si="318">AC114</f>
        <v>0</v>
      </c>
      <c r="AD115" s="30">
        <f t="shared" si="318"/>
        <v>0</v>
      </c>
      <c r="AE115" s="30">
        <f>AE114</f>
        <v>0</v>
      </c>
      <c r="AF115" s="30">
        <f t="shared" ref="AF115:AG115" si="319">AF114</f>
        <v>0</v>
      </c>
      <c r="AG115" s="30">
        <f t="shared" si="319"/>
        <v>0</v>
      </c>
      <c r="AH115" s="30">
        <f>AH114</f>
        <v>3</v>
      </c>
      <c r="AI115" s="30">
        <f t="shared" ref="AI115:AJ115" si="320">AI114</f>
        <v>1</v>
      </c>
      <c r="AJ115" s="30">
        <f t="shared" si="320"/>
        <v>4</v>
      </c>
      <c r="AK115" s="30">
        <f>AK114</f>
        <v>0</v>
      </c>
      <c r="AL115" s="30">
        <f t="shared" ref="AL115:AM115" si="321">AL114</f>
        <v>0</v>
      </c>
      <c r="AM115" s="30">
        <f t="shared" si="321"/>
        <v>0</v>
      </c>
      <c r="AN115" s="30">
        <f>AN114</f>
        <v>0</v>
      </c>
      <c r="AO115" s="30">
        <f t="shared" ref="AO115:AP115" si="322">AO114</f>
        <v>3</v>
      </c>
      <c r="AP115" s="30">
        <f t="shared" si="322"/>
        <v>3</v>
      </c>
      <c r="AQ115" s="30">
        <f>AQ114</f>
        <v>3</v>
      </c>
      <c r="AR115" s="30">
        <f t="shared" ref="AR115:AX115" si="323">AR114</f>
        <v>4</v>
      </c>
      <c r="AS115" s="30">
        <f t="shared" si="323"/>
        <v>7</v>
      </c>
      <c r="AT115" s="30">
        <f t="shared" si="323"/>
        <v>138</v>
      </c>
      <c r="AU115" s="30">
        <f t="shared" si="323"/>
        <v>59</v>
      </c>
      <c r="AV115" s="30">
        <f t="shared" si="323"/>
        <v>20</v>
      </c>
      <c r="AW115" s="30">
        <f t="shared" si="323"/>
        <v>4</v>
      </c>
      <c r="AX115" s="30">
        <f t="shared" si="323"/>
        <v>221</v>
      </c>
      <c r="AY115" s="64">
        <f>AY114</f>
        <v>545.35</v>
      </c>
      <c r="AZ115" s="64">
        <f t="shared" si="280"/>
        <v>2.4676470588235295</v>
      </c>
    </row>
    <row r="116" spans="1:52" s="52" customFormat="1">
      <c r="A116" s="53"/>
      <c r="B116" s="54" t="s">
        <v>1</v>
      </c>
      <c r="C116" s="30">
        <f t="shared" ref="C116:Q116" si="324">C100+C115</f>
        <v>38</v>
      </c>
      <c r="D116" s="30">
        <f t="shared" si="324"/>
        <v>6</v>
      </c>
      <c r="E116" s="30">
        <f t="shared" si="324"/>
        <v>44</v>
      </c>
      <c r="F116" s="30">
        <f t="shared" si="324"/>
        <v>24</v>
      </c>
      <c r="G116" s="30">
        <f t="shared" si="324"/>
        <v>5</v>
      </c>
      <c r="H116" s="30">
        <f t="shared" si="324"/>
        <v>29</v>
      </c>
      <c r="I116" s="30">
        <f t="shared" si="324"/>
        <v>317</v>
      </c>
      <c r="J116" s="30">
        <f t="shared" si="324"/>
        <v>87</v>
      </c>
      <c r="K116" s="30">
        <f t="shared" si="324"/>
        <v>404</v>
      </c>
      <c r="L116" s="30">
        <f t="shared" si="324"/>
        <v>339</v>
      </c>
      <c r="M116" s="30">
        <f t="shared" si="324"/>
        <v>94</v>
      </c>
      <c r="N116" s="30">
        <f t="shared" si="324"/>
        <v>433</v>
      </c>
      <c r="O116" s="30">
        <f t="shared" si="324"/>
        <v>250</v>
      </c>
      <c r="P116" s="30">
        <f t="shared" si="324"/>
        <v>30</v>
      </c>
      <c r="Q116" s="30">
        <f t="shared" si="324"/>
        <v>280</v>
      </c>
      <c r="R116" s="30">
        <f>C116+L116+O116+F116+I116</f>
        <v>968</v>
      </c>
      <c r="S116" s="30">
        <f>D116+M116+P116+G116+J116</f>
        <v>222</v>
      </c>
      <c r="T116" s="30">
        <f t="shared" si="234"/>
        <v>1190</v>
      </c>
      <c r="U116" s="51"/>
      <c r="V116" s="30">
        <f t="shared" ref="V116:AW116" si="325">V100+V115</f>
        <v>0</v>
      </c>
      <c r="W116" s="30">
        <f t="shared" si="325"/>
        <v>0</v>
      </c>
      <c r="X116" s="30">
        <f t="shared" si="325"/>
        <v>0</v>
      </c>
      <c r="Y116" s="30">
        <f t="shared" si="325"/>
        <v>968</v>
      </c>
      <c r="Z116" s="30">
        <f t="shared" si="325"/>
        <v>222</v>
      </c>
      <c r="AA116" s="30">
        <f t="shared" si="325"/>
        <v>1190</v>
      </c>
      <c r="AB116" s="30">
        <f t="shared" si="325"/>
        <v>0</v>
      </c>
      <c r="AC116" s="30">
        <f t="shared" si="325"/>
        <v>0</v>
      </c>
      <c r="AD116" s="30">
        <f t="shared" si="325"/>
        <v>0</v>
      </c>
      <c r="AE116" s="30">
        <f t="shared" si="325"/>
        <v>0</v>
      </c>
      <c r="AF116" s="30">
        <f t="shared" si="325"/>
        <v>0</v>
      </c>
      <c r="AG116" s="30">
        <f t="shared" si="325"/>
        <v>0</v>
      </c>
      <c r="AH116" s="30">
        <f t="shared" si="325"/>
        <v>7</v>
      </c>
      <c r="AI116" s="30">
        <f t="shared" si="325"/>
        <v>9</v>
      </c>
      <c r="AJ116" s="30">
        <f t="shared" si="325"/>
        <v>16</v>
      </c>
      <c r="AK116" s="30">
        <f t="shared" si="325"/>
        <v>8</v>
      </c>
      <c r="AL116" s="30">
        <f t="shared" si="325"/>
        <v>5</v>
      </c>
      <c r="AM116" s="30">
        <f t="shared" si="325"/>
        <v>13</v>
      </c>
      <c r="AN116" s="30">
        <f t="shared" si="325"/>
        <v>1</v>
      </c>
      <c r="AO116" s="30">
        <f t="shared" si="325"/>
        <v>6</v>
      </c>
      <c r="AP116" s="30">
        <f t="shared" si="325"/>
        <v>7</v>
      </c>
      <c r="AQ116" s="30">
        <f t="shared" si="325"/>
        <v>16</v>
      </c>
      <c r="AR116" s="30">
        <f t="shared" si="325"/>
        <v>20</v>
      </c>
      <c r="AS116" s="30">
        <f t="shared" si="325"/>
        <v>36</v>
      </c>
      <c r="AT116" s="30">
        <f t="shared" si="325"/>
        <v>660</v>
      </c>
      <c r="AU116" s="30">
        <f t="shared" si="325"/>
        <v>382</v>
      </c>
      <c r="AV116" s="30">
        <f t="shared" si="325"/>
        <v>129</v>
      </c>
      <c r="AW116" s="30">
        <f t="shared" si="325"/>
        <v>19</v>
      </c>
      <c r="AX116" s="30">
        <f t="shared" si="279"/>
        <v>1190</v>
      </c>
      <c r="AY116" s="64">
        <f>AY100+AY115</f>
        <v>2997.48</v>
      </c>
      <c r="AZ116" s="64">
        <f t="shared" si="280"/>
        <v>2.5188907563025209</v>
      </c>
    </row>
    <row r="117" spans="1:52">
      <c r="A117" s="5" t="s">
        <v>94</v>
      </c>
      <c r="B117" s="10"/>
      <c r="C117" s="41"/>
      <c r="D117" s="42"/>
      <c r="E117" s="34"/>
      <c r="F117" s="34"/>
      <c r="G117" s="34"/>
      <c r="H117" s="34"/>
      <c r="I117" s="34"/>
      <c r="J117" s="34"/>
      <c r="K117" s="34"/>
      <c r="L117" s="41"/>
      <c r="M117" s="42"/>
      <c r="N117" s="34"/>
      <c r="O117" s="41"/>
      <c r="P117" s="42"/>
      <c r="Q117" s="34"/>
      <c r="R117" s="36"/>
      <c r="S117" s="34"/>
      <c r="T117" s="34"/>
      <c r="V117" s="36"/>
      <c r="W117" s="34"/>
      <c r="X117" s="34"/>
      <c r="Y117" s="34"/>
      <c r="Z117" s="34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57"/>
      <c r="AO117" s="57"/>
      <c r="AP117" s="40"/>
      <c r="AQ117" s="57"/>
      <c r="AR117" s="57"/>
      <c r="AS117" s="40"/>
      <c r="AT117" s="57"/>
      <c r="AU117" s="57"/>
      <c r="AV117" s="57"/>
      <c r="AW117" s="57"/>
      <c r="AX117" s="40"/>
      <c r="AY117" s="63"/>
      <c r="AZ117" s="63"/>
    </row>
    <row r="118" spans="1:52">
      <c r="A118" s="5"/>
      <c r="B118" s="17" t="s">
        <v>8</v>
      </c>
      <c r="C118" s="44"/>
      <c r="D118" s="45"/>
      <c r="E118" s="34"/>
      <c r="F118" s="34"/>
      <c r="G118" s="34"/>
      <c r="H118" s="34"/>
      <c r="I118" s="34"/>
      <c r="J118" s="34"/>
      <c r="K118" s="34"/>
      <c r="L118" s="44"/>
      <c r="M118" s="45"/>
      <c r="N118" s="34"/>
      <c r="O118" s="44"/>
      <c r="P118" s="45"/>
      <c r="Q118" s="34"/>
      <c r="R118" s="36"/>
      <c r="S118" s="34"/>
      <c r="T118" s="34"/>
      <c r="V118" s="36"/>
      <c r="W118" s="34"/>
      <c r="X118" s="34"/>
      <c r="Y118" s="34"/>
      <c r="Z118" s="34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57"/>
      <c r="AO118" s="57"/>
      <c r="AP118" s="40"/>
      <c r="AQ118" s="57"/>
      <c r="AR118" s="57"/>
      <c r="AS118" s="40"/>
      <c r="AT118" s="57"/>
      <c r="AU118" s="57"/>
      <c r="AV118" s="57"/>
      <c r="AW118" s="57"/>
      <c r="AX118" s="40"/>
      <c r="AY118" s="63"/>
      <c r="AZ118" s="63"/>
    </row>
    <row r="119" spans="1:52">
      <c r="A119" s="9"/>
      <c r="B119" s="10" t="s">
        <v>93</v>
      </c>
      <c r="C119" s="41"/>
      <c r="D119" s="42"/>
      <c r="E119" s="34"/>
      <c r="F119" s="34"/>
      <c r="G119" s="34"/>
      <c r="H119" s="34"/>
      <c r="I119" s="34"/>
      <c r="J119" s="34"/>
      <c r="K119" s="34"/>
      <c r="L119" s="41"/>
      <c r="M119" s="42"/>
      <c r="N119" s="34"/>
      <c r="O119" s="41"/>
      <c r="P119" s="42"/>
      <c r="Q119" s="34"/>
      <c r="R119" s="36"/>
      <c r="S119" s="34"/>
      <c r="T119" s="34"/>
      <c r="V119" s="36"/>
      <c r="W119" s="34"/>
      <c r="X119" s="34"/>
      <c r="Y119" s="34"/>
      <c r="Z119" s="34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57"/>
      <c r="AO119" s="57"/>
      <c r="AP119" s="40"/>
      <c r="AQ119" s="57"/>
      <c r="AR119" s="57"/>
      <c r="AS119" s="40"/>
      <c r="AT119" s="57"/>
      <c r="AU119" s="57"/>
      <c r="AV119" s="57"/>
      <c r="AW119" s="57"/>
      <c r="AX119" s="40"/>
      <c r="AY119" s="63"/>
      <c r="AZ119" s="63"/>
    </row>
    <row r="120" spans="1:52">
      <c r="A120" s="9"/>
      <c r="B120" s="8" t="s">
        <v>67</v>
      </c>
      <c r="C120" s="40">
        <v>0</v>
      </c>
      <c r="D120" s="40">
        <v>0</v>
      </c>
      <c r="E120" s="40">
        <f t="shared" ref="E120:E127" si="326">C120+D120</f>
        <v>0</v>
      </c>
      <c r="F120" s="40">
        <v>1</v>
      </c>
      <c r="G120" s="40">
        <v>0</v>
      </c>
      <c r="H120" s="40">
        <f t="shared" ref="H120" si="327">F120+G120</f>
        <v>1</v>
      </c>
      <c r="I120" s="40">
        <v>16</v>
      </c>
      <c r="J120" s="40">
        <v>91</v>
      </c>
      <c r="K120" s="40">
        <f t="shared" ref="K120:K127" si="328">I120+J120</f>
        <v>107</v>
      </c>
      <c r="L120" s="40">
        <v>2</v>
      </c>
      <c r="M120" s="40">
        <v>6</v>
      </c>
      <c r="N120" s="40">
        <f t="shared" ref="N120:N127" si="329">L120+M120</f>
        <v>8</v>
      </c>
      <c r="O120" s="40">
        <v>1</v>
      </c>
      <c r="P120" s="40">
        <v>1</v>
      </c>
      <c r="Q120" s="40">
        <f t="shared" ref="Q120:Q127" si="330">O120+P120</f>
        <v>2</v>
      </c>
      <c r="R120" s="40">
        <f>C120+L120+O120+F120+I120</f>
        <v>20</v>
      </c>
      <c r="S120" s="40">
        <f>D120+M120+P120+G120+J120</f>
        <v>98</v>
      </c>
      <c r="T120" s="40">
        <f t="shared" si="234"/>
        <v>118</v>
      </c>
      <c r="U120" s="24">
        <v>2</v>
      </c>
      <c r="V120" s="40" t="str">
        <f>IF(U120=1,R120,"0")</f>
        <v>0</v>
      </c>
      <c r="W120" s="40" t="str">
        <f>IF(U120=1,S120,"0")</f>
        <v>0</v>
      </c>
      <c r="X120" s="40" t="str">
        <f>IF(U120=1,T120,"0")</f>
        <v>0</v>
      </c>
      <c r="Y120" s="40">
        <f>IF(U120=2,R120,"0")</f>
        <v>20</v>
      </c>
      <c r="Z120" s="40">
        <f>IF(U120=2,S120,"0")</f>
        <v>98</v>
      </c>
      <c r="AA120" s="40">
        <f>IF(U120=2,T120,"0")</f>
        <v>118</v>
      </c>
      <c r="AB120" s="40">
        <v>0</v>
      </c>
      <c r="AC120" s="40">
        <v>0</v>
      </c>
      <c r="AD120" s="40">
        <f t="shared" ref="AD120:AD127" si="331">AB120+AC120</f>
        <v>0</v>
      </c>
      <c r="AE120" s="40">
        <v>0</v>
      </c>
      <c r="AF120" s="40">
        <v>0</v>
      </c>
      <c r="AG120" s="40">
        <f t="shared" ref="AG120:AG127" si="332">AE120+AF120</f>
        <v>0</v>
      </c>
      <c r="AH120" s="40">
        <v>17</v>
      </c>
      <c r="AI120" s="40">
        <v>13</v>
      </c>
      <c r="AJ120" s="40">
        <f t="shared" ref="AJ120:AJ127" si="333">AH120+AI120</f>
        <v>30</v>
      </c>
      <c r="AK120" s="40">
        <v>0</v>
      </c>
      <c r="AL120" s="40">
        <v>0</v>
      </c>
      <c r="AM120" s="40">
        <f t="shared" ref="AM120:AM127" si="334">AK120+AL120</f>
        <v>0</v>
      </c>
      <c r="AN120" s="57">
        <v>0</v>
      </c>
      <c r="AO120" s="57">
        <v>0</v>
      </c>
      <c r="AP120" s="40">
        <f t="shared" ref="AP120:AP127" si="335">AN120+AO120</f>
        <v>0</v>
      </c>
      <c r="AQ120" s="57">
        <f t="shared" ref="AQ120:AQ127" si="336">AB120+AE120+AH120+AK120+AN120</f>
        <v>17</v>
      </c>
      <c r="AR120" s="57">
        <f t="shared" ref="AR120:AR127" si="337">AC120+AF120+AI120+AL120+AO120</f>
        <v>13</v>
      </c>
      <c r="AS120" s="40">
        <f t="shared" ref="AS120:AS127" si="338">AQ120+AR120</f>
        <v>30</v>
      </c>
      <c r="AT120" s="57">
        <v>31</v>
      </c>
      <c r="AU120" s="57">
        <v>36</v>
      </c>
      <c r="AV120" s="57">
        <v>34</v>
      </c>
      <c r="AW120" s="57">
        <v>17</v>
      </c>
      <c r="AX120" s="40">
        <f t="shared" si="279"/>
        <v>118</v>
      </c>
      <c r="AY120" s="63">
        <v>340.71</v>
      </c>
      <c r="AZ120" s="63">
        <f t="shared" si="280"/>
        <v>2.8873728813559318</v>
      </c>
    </row>
    <row r="121" spans="1:52">
      <c r="A121" s="9"/>
      <c r="B121" s="8" t="s">
        <v>75</v>
      </c>
      <c r="C121" s="40">
        <v>0</v>
      </c>
      <c r="D121" s="40">
        <v>0</v>
      </c>
      <c r="E121" s="40">
        <f t="shared" si="326"/>
        <v>0</v>
      </c>
      <c r="F121" s="40">
        <v>0</v>
      </c>
      <c r="G121" s="40">
        <v>0</v>
      </c>
      <c r="H121" s="40">
        <f t="shared" ref="H121:H127" si="339">F121+G121</f>
        <v>0</v>
      </c>
      <c r="I121" s="40">
        <v>9</v>
      </c>
      <c r="J121" s="40">
        <v>23</v>
      </c>
      <c r="K121" s="40">
        <f t="shared" si="328"/>
        <v>32</v>
      </c>
      <c r="L121" s="40">
        <v>0</v>
      </c>
      <c r="M121" s="40">
        <v>6</v>
      </c>
      <c r="N121" s="40">
        <f t="shared" si="329"/>
        <v>6</v>
      </c>
      <c r="O121" s="40">
        <v>0</v>
      </c>
      <c r="P121" s="40">
        <v>1</v>
      </c>
      <c r="Q121" s="40">
        <f t="shared" si="330"/>
        <v>1</v>
      </c>
      <c r="R121" s="40">
        <f t="shared" ref="R121:R127" si="340">C121+L121+O121+F121+I121</f>
        <v>9</v>
      </c>
      <c r="S121" s="40">
        <f t="shared" ref="S121:S127" si="341">D121+M121+P121+G121+J121</f>
        <v>30</v>
      </c>
      <c r="T121" s="40">
        <f t="shared" ref="T121:T127" si="342">R121+S121</f>
        <v>39</v>
      </c>
      <c r="U121" s="24">
        <v>1</v>
      </c>
      <c r="V121" s="40">
        <f t="shared" ref="V121:V127" si="343">IF(U121=1,R121,"0")</f>
        <v>9</v>
      </c>
      <c r="W121" s="40">
        <f t="shared" ref="W121:W127" si="344">IF(U121=1,S121,"0")</f>
        <v>30</v>
      </c>
      <c r="X121" s="40">
        <f t="shared" ref="X121:X127" si="345">IF(U121=1,T121,"0")</f>
        <v>39</v>
      </c>
      <c r="Y121" s="40" t="str">
        <f t="shared" ref="Y121:Y127" si="346">IF(U121=2,R121,"0")</f>
        <v>0</v>
      </c>
      <c r="Z121" s="40" t="str">
        <f t="shared" ref="Z121:Z127" si="347">IF(U121=2,S121,"0")</f>
        <v>0</v>
      </c>
      <c r="AA121" s="40" t="str">
        <f t="shared" ref="AA121:AA127" si="348">IF(U121=2,T121,"0")</f>
        <v>0</v>
      </c>
      <c r="AB121" s="40">
        <v>0</v>
      </c>
      <c r="AC121" s="40">
        <v>0</v>
      </c>
      <c r="AD121" s="40">
        <f t="shared" si="331"/>
        <v>0</v>
      </c>
      <c r="AE121" s="40">
        <v>0</v>
      </c>
      <c r="AF121" s="40">
        <v>0</v>
      </c>
      <c r="AG121" s="40">
        <f t="shared" si="332"/>
        <v>0</v>
      </c>
      <c r="AH121" s="40">
        <v>3</v>
      </c>
      <c r="AI121" s="40">
        <v>3</v>
      </c>
      <c r="AJ121" s="40">
        <f t="shared" si="333"/>
        <v>6</v>
      </c>
      <c r="AK121" s="40">
        <v>0</v>
      </c>
      <c r="AL121" s="40">
        <v>0</v>
      </c>
      <c r="AM121" s="40">
        <f t="shared" si="334"/>
        <v>0</v>
      </c>
      <c r="AN121" s="57">
        <v>0</v>
      </c>
      <c r="AO121" s="57">
        <v>0</v>
      </c>
      <c r="AP121" s="40">
        <f t="shared" si="335"/>
        <v>0</v>
      </c>
      <c r="AQ121" s="57">
        <f t="shared" si="336"/>
        <v>3</v>
      </c>
      <c r="AR121" s="57">
        <f t="shared" si="337"/>
        <v>3</v>
      </c>
      <c r="AS121" s="40">
        <f t="shared" si="338"/>
        <v>6</v>
      </c>
      <c r="AT121" s="57">
        <v>3</v>
      </c>
      <c r="AU121" s="57">
        <v>14</v>
      </c>
      <c r="AV121" s="57">
        <v>19</v>
      </c>
      <c r="AW121" s="57">
        <v>3</v>
      </c>
      <c r="AX121" s="40">
        <f t="shared" si="279"/>
        <v>39</v>
      </c>
      <c r="AY121" s="63">
        <v>117.37</v>
      </c>
      <c r="AZ121" s="63">
        <f t="shared" si="280"/>
        <v>3.0094871794871798</v>
      </c>
    </row>
    <row r="122" spans="1:52">
      <c r="A122" s="9"/>
      <c r="B122" s="8" t="s">
        <v>71</v>
      </c>
      <c r="C122" s="40">
        <v>0</v>
      </c>
      <c r="D122" s="40">
        <v>0</v>
      </c>
      <c r="E122" s="40">
        <f t="shared" si="326"/>
        <v>0</v>
      </c>
      <c r="F122" s="40">
        <v>0</v>
      </c>
      <c r="G122" s="40">
        <v>0</v>
      </c>
      <c r="H122" s="40">
        <f t="shared" si="339"/>
        <v>0</v>
      </c>
      <c r="I122" s="40">
        <v>6</v>
      </c>
      <c r="J122" s="40">
        <v>35</v>
      </c>
      <c r="K122" s="40">
        <f t="shared" si="328"/>
        <v>41</v>
      </c>
      <c r="L122" s="40">
        <v>2</v>
      </c>
      <c r="M122" s="40">
        <v>3</v>
      </c>
      <c r="N122" s="40">
        <f t="shared" si="329"/>
        <v>5</v>
      </c>
      <c r="O122" s="40">
        <v>1</v>
      </c>
      <c r="P122" s="40">
        <v>0</v>
      </c>
      <c r="Q122" s="40">
        <f t="shared" si="330"/>
        <v>1</v>
      </c>
      <c r="R122" s="40">
        <f t="shared" si="340"/>
        <v>9</v>
      </c>
      <c r="S122" s="40">
        <f t="shared" si="341"/>
        <v>38</v>
      </c>
      <c r="T122" s="40">
        <f t="shared" si="342"/>
        <v>47</v>
      </c>
      <c r="U122" s="24">
        <v>1</v>
      </c>
      <c r="V122" s="40">
        <f t="shared" si="343"/>
        <v>9</v>
      </c>
      <c r="W122" s="40">
        <f t="shared" si="344"/>
        <v>38</v>
      </c>
      <c r="X122" s="40">
        <f t="shared" si="345"/>
        <v>47</v>
      </c>
      <c r="Y122" s="40" t="str">
        <f t="shared" si="346"/>
        <v>0</v>
      </c>
      <c r="Z122" s="40" t="str">
        <f t="shared" si="347"/>
        <v>0</v>
      </c>
      <c r="AA122" s="40" t="str">
        <f t="shared" si="348"/>
        <v>0</v>
      </c>
      <c r="AB122" s="40">
        <v>0</v>
      </c>
      <c r="AC122" s="40">
        <v>0</v>
      </c>
      <c r="AD122" s="40">
        <f t="shared" si="331"/>
        <v>0</v>
      </c>
      <c r="AE122" s="40">
        <v>0</v>
      </c>
      <c r="AF122" s="40">
        <v>0</v>
      </c>
      <c r="AG122" s="40">
        <f t="shared" si="332"/>
        <v>0</v>
      </c>
      <c r="AH122" s="40">
        <v>4</v>
      </c>
      <c r="AI122" s="40">
        <v>2</v>
      </c>
      <c r="AJ122" s="40">
        <f t="shared" si="333"/>
        <v>6</v>
      </c>
      <c r="AK122" s="40">
        <v>0</v>
      </c>
      <c r="AL122" s="40">
        <v>0</v>
      </c>
      <c r="AM122" s="40">
        <f t="shared" si="334"/>
        <v>0</v>
      </c>
      <c r="AN122" s="57">
        <v>0</v>
      </c>
      <c r="AO122" s="57">
        <v>0</v>
      </c>
      <c r="AP122" s="40">
        <f t="shared" si="335"/>
        <v>0</v>
      </c>
      <c r="AQ122" s="57">
        <f t="shared" si="336"/>
        <v>4</v>
      </c>
      <c r="AR122" s="57">
        <f t="shared" si="337"/>
        <v>2</v>
      </c>
      <c r="AS122" s="40">
        <f t="shared" si="338"/>
        <v>6</v>
      </c>
      <c r="AT122" s="57">
        <v>9</v>
      </c>
      <c r="AU122" s="57">
        <v>22</v>
      </c>
      <c r="AV122" s="57">
        <v>13</v>
      </c>
      <c r="AW122" s="57">
        <v>3</v>
      </c>
      <c r="AX122" s="40">
        <f t="shared" si="279"/>
        <v>47</v>
      </c>
      <c r="AY122" s="63">
        <v>133.6</v>
      </c>
      <c r="AZ122" s="63">
        <f t="shared" si="280"/>
        <v>2.8425531914893614</v>
      </c>
    </row>
    <row r="123" spans="1:52">
      <c r="A123" s="9"/>
      <c r="B123" s="8" t="s">
        <v>91</v>
      </c>
      <c r="C123" s="40">
        <v>0</v>
      </c>
      <c r="D123" s="40">
        <v>0</v>
      </c>
      <c r="E123" s="40">
        <f t="shared" si="326"/>
        <v>0</v>
      </c>
      <c r="F123" s="40">
        <v>0</v>
      </c>
      <c r="G123" s="40">
        <v>0</v>
      </c>
      <c r="H123" s="40">
        <f t="shared" si="339"/>
        <v>0</v>
      </c>
      <c r="I123" s="40">
        <v>10</v>
      </c>
      <c r="J123" s="40">
        <v>52</v>
      </c>
      <c r="K123" s="40">
        <f t="shared" si="328"/>
        <v>62</v>
      </c>
      <c r="L123" s="40">
        <v>2</v>
      </c>
      <c r="M123" s="40">
        <v>2</v>
      </c>
      <c r="N123" s="40">
        <f t="shared" si="329"/>
        <v>4</v>
      </c>
      <c r="O123" s="40">
        <v>1</v>
      </c>
      <c r="P123" s="40">
        <v>6</v>
      </c>
      <c r="Q123" s="40">
        <f t="shared" si="330"/>
        <v>7</v>
      </c>
      <c r="R123" s="40">
        <f t="shared" si="340"/>
        <v>13</v>
      </c>
      <c r="S123" s="40">
        <f t="shared" si="341"/>
        <v>60</v>
      </c>
      <c r="T123" s="40">
        <f t="shared" si="342"/>
        <v>73</v>
      </c>
      <c r="U123" s="24">
        <v>1</v>
      </c>
      <c r="V123" s="40">
        <f t="shared" si="343"/>
        <v>13</v>
      </c>
      <c r="W123" s="40">
        <f t="shared" si="344"/>
        <v>60</v>
      </c>
      <c r="X123" s="40">
        <f t="shared" si="345"/>
        <v>73</v>
      </c>
      <c r="Y123" s="40" t="str">
        <f t="shared" si="346"/>
        <v>0</v>
      </c>
      <c r="Z123" s="40" t="str">
        <f t="shared" si="347"/>
        <v>0</v>
      </c>
      <c r="AA123" s="40" t="str">
        <f t="shared" si="348"/>
        <v>0</v>
      </c>
      <c r="AB123" s="40">
        <v>0</v>
      </c>
      <c r="AC123" s="40">
        <v>0</v>
      </c>
      <c r="AD123" s="40">
        <f t="shared" si="331"/>
        <v>0</v>
      </c>
      <c r="AE123" s="40">
        <v>0</v>
      </c>
      <c r="AF123" s="40">
        <v>0</v>
      </c>
      <c r="AG123" s="40">
        <f t="shared" si="332"/>
        <v>0</v>
      </c>
      <c r="AH123" s="40">
        <v>1</v>
      </c>
      <c r="AI123" s="40">
        <v>3</v>
      </c>
      <c r="AJ123" s="40">
        <f t="shared" si="333"/>
        <v>4</v>
      </c>
      <c r="AK123" s="40">
        <v>0</v>
      </c>
      <c r="AL123" s="40">
        <v>0</v>
      </c>
      <c r="AM123" s="40">
        <f t="shared" si="334"/>
        <v>0</v>
      </c>
      <c r="AN123" s="57">
        <v>0</v>
      </c>
      <c r="AO123" s="57">
        <v>0</v>
      </c>
      <c r="AP123" s="40">
        <f t="shared" si="335"/>
        <v>0</v>
      </c>
      <c r="AQ123" s="57">
        <f t="shared" si="336"/>
        <v>1</v>
      </c>
      <c r="AR123" s="57">
        <f t="shared" si="337"/>
        <v>3</v>
      </c>
      <c r="AS123" s="40">
        <f t="shared" si="338"/>
        <v>4</v>
      </c>
      <c r="AT123" s="57">
        <v>15</v>
      </c>
      <c r="AU123" s="57">
        <v>34</v>
      </c>
      <c r="AV123" s="57">
        <v>23</v>
      </c>
      <c r="AW123" s="57">
        <v>1</v>
      </c>
      <c r="AX123" s="40">
        <f t="shared" si="279"/>
        <v>73</v>
      </c>
      <c r="AY123" s="63">
        <v>205.67</v>
      </c>
      <c r="AZ123" s="63">
        <f t="shared" si="280"/>
        <v>2.8173972602739723</v>
      </c>
    </row>
    <row r="124" spans="1:52">
      <c r="A124" s="9"/>
      <c r="B124" s="8" t="s">
        <v>68</v>
      </c>
      <c r="C124" s="40">
        <v>0</v>
      </c>
      <c r="D124" s="40">
        <v>0</v>
      </c>
      <c r="E124" s="40">
        <f t="shared" si="326"/>
        <v>0</v>
      </c>
      <c r="F124" s="40">
        <v>0</v>
      </c>
      <c r="G124" s="40">
        <v>0</v>
      </c>
      <c r="H124" s="40">
        <f t="shared" si="339"/>
        <v>0</v>
      </c>
      <c r="I124" s="40">
        <v>10</v>
      </c>
      <c r="J124" s="40">
        <v>68</v>
      </c>
      <c r="K124" s="40">
        <f t="shared" si="328"/>
        <v>78</v>
      </c>
      <c r="L124" s="40">
        <v>11</v>
      </c>
      <c r="M124" s="40">
        <v>19</v>
      </c>
      <c r="N124" s="40">
        <f t="shared" si="329"/>
        <v>30</v>
      </c>
      <c r="O124" s="40">
        <v>3</v>
      </c>
      <c r="P124" s="40">
        <v>11</v>
      </c>
      <c r="Q124" s="40">
        <f t="shared" si="330"/>
        <v>14</v>
      </c>
      <c r="R124" s="40">
        <f t="shared" si="340"/>
        <v>24</v>
      </c>
      <c r="S124" s="40">
        <f t="shared" si="341"/>
        <v>98</v>
      </c>
      <c r="T124" s="40">
        <f t="shared" si="342"/>
        <v>122</v>
      </c>
      <c r="U124" s="24">
        <v>1</v>
      </c>
      <c r="V124" s="40">
        <f t="shared" si="343"/>
        <v>24</v>
      </c>
      <c r="W124" s="40">
        <f t="shared" si="344"/>
        <v>98</v>
      </c>
      <c r="X124" s="40">
        <f t="shared" si="345"/>
        <v>122</v>
      </c>
      <c r="Y124" s="40" t="str">
        <f t="shared" si="346"/>
        <v>0</v>
      </c>
      <c r="Z124" s="40" t="str">
        <f t="shared" si="347"/>
        <v>0</v>
      </c>
      <c r="AA124" s="40" t="str">
        <f t="shared" si="348"/>
        <v>0</v>
      </c>
      <c r="AB124" s="40">
        <v>0</v>
      </c>
      <c r="AC124" s="40">
        <v>0</v>
      </c>
      <c r="AD124" s="40">
        <f t="shared" si="331"/>
        <v>0</v>
      </c>
      <c r="AE124" s="40">
        <v>0</v>
      </c>
      <c r="AF124" s="40">
        <v>0</v>
      </c>
      <c r="AG124" s="40">
        <f t="shared" si="332"/>
        <v>0</v>
      </c>
      <c r="AH124" s="40">
        <v>5</v>
      </c>
      <c r="AI124" s="40">
        <v>5</v>
      </c>
      <c r="AJ124" s="40">
        <f t="shared" si="333"/>
        <v>10</v>
      </c>
      <c r="AK124" s="40">
        <v>2</v>
      </c>
      <c r="AL124" s="40">
        <v>0</v>
      </c>
      <c r="AM124" s="40">
        <f t="shared" si="334"/>
        <v>2</v>
      </c>
      <c r="AN124" s="57">
        <v>0</v>
      </c>
      <c r="AO124" s="57">
        <v>0</v>
      </c>
      <c r="AP124" s="40">
        <f t="shared" si="335"/>
        <v>0</v>
      </c>
      <c r="AQ124" s="57">
        <f t="shared" si="336"/>
        <v>7</v>
      </c>
      <c r="AR124" s="57">
        <f t="shared" si="337"/>
        <v>5</v>
      </c>
      <c r="AS124" s="40">
        <f t="shared" si="338"/>
        <v>12</v>
      </c>
      <c r="AT124" s="57">
        <v>38</v>
      </c>
      <c r="AU124" s="57">
        <v>49</v>
      </c>
      <c r="AV124" s="57">
        <v>28</v>
      </c>
      <c r="AW124" s="57">
        <v>7</v>
      </c>
      <c r="AX124" s="40">
        <f t="shared" si="279"/>
        <v>122</v>
      </c>
      <c r="AY124" s="63">
        <v>338.43</v>
      </c>
      <c r="AZ124" s="63">
        <f t="shared" si="280"/>
        <v>2.774016393442623</v>
      </c>
    </row>
    <row r="125" spans="1:52">
      <c r="A125" s="9"/>
      <c r="B125" s="8" t="s">
        <v>74</v>
      </c>
      <c r="C125" s="40">
        <v>0</v>
      </c>
      <c r="D125" s="40">
        <v>0</v>
      </c>
      <c r="E125" s="40">
        <f t="shared" si="326"/>
        <v>0</v>
      </c>
      <c r="F125" s="40">
        <v>0</v>
      </c>
      <c r="G125" s="40">
        <v>0</v>
      </c>
      <c r="H125" s="40">
        <f t="shared" si="339"/>
        <v>0</v>
      </c>
      <c r="I125" s="40">
        <v>20</v>
      </c>
      <c r="J125" s="40">
        <v>66</v>
      </c>
      <c r="K125" s="40">
        <f t="shared" si="328"/>
        <v>86</v>
      </c>
      <c r="L125" s="40">
        <v>4</v>
      </c>
      <c r="M125" s="40">
        <v>7</v>
      </c>
      <c r="N125" s="40">
        <f t="shared" si="329"/>
        <v>11</v>
      </c>
      <c r="O125" s="40">
        <v>1</v>
      </c>
      <c r="P125" s="40">
        <v>4</v>
      </c>
      <c r="Q125" s="40">
        <f t="shared" si="330"/>
        <v>5</v>
      </c>
      <c r="R125" s="40">
        <f t="shared" si="340"/>
        <v>25</v>
      </c>
      <c r="S125" s="40">
        <f t="shared" si="341"/>
        <v>77</v>
      </c>
      <c r="T125" s="40">
        <f t="shared" si="342"/>
        <v>102</v>
      </c>
      <c r="U125" s="24">
        <v>2</v>
      </c>
      <c r="V125" s="40" t="str">
        <f t="shared" si="343"/>
        <v>0</v>
      </c>
      <c r="W125" s="40" t="str">
        <f t="shared" si="344"/>
        <v>0</v>
      </c>
      <c r="X125" s="40" t="str">
        <f t="shared" si="345"/>
        <v>0</v>
      </c>
      <c r="Y125" s="40">
        <f t="shared" si="346"/>
        <v>25</v>
      </c>
      <c r="Z125" s="40">
        <f t="shared" si="347"/>
        <v>77</v>
      </c>
      <c r="AA125" s="40">
        <f t="shared" si="348"/>
        <v>102</v>
      </c>
      <c r="AB125" s="40">
        <v>0</v>
      </c>
      <c r="AC125" s="40">
        <v>0</v>
      </c>
      <c r="AD125" s="40">
        <f t="shared" si="331"/>
        <v>0</v>
      </c>
      <c r="AE125" s="40">
        <v>0</v>
      </c>
      <c r="AF125" s="40">
        <v>0</v>
      </c>
      <c r="AG125" s="40">
        <f t="shared" si="332"/>
        <v>0</v>
      </c>
      <c r="AH125" s="40">
        <v>12</v>
      </c>
      <c r="AI125" s="40">
        <v>6</v>
      </c>
      <c r="AJ125" s="40">
        <f t="shared" si="333"/>
        <v>18</v>
      </c>
      <c r="AK125" s="40">
        <v>1</v>
      </c>
      <c r="AL125" s="40">
        <v>0</v>
      </c>
      <c r="AM125" s="40">
        <f t="shared" si="334"/>
        <v>1</v>
      </c>
      <c r="AN125" s="57">
        <v>0</v>
      </c>
      <c r="AO125" s="57">
        <v>0</v>
      </c>
      <c r="AP125" s="40">
        <f t="shared" si="335"/>
        <v>0</v>
      </c>
      <c r="AQ125" s="57">
        <f t="shared" si="336"/>
        <v>13</v>
      </c>
      <c r="AR125" s="57">
        <f t="shared" si="337"/>
        <v>6</v>
      </c>
      <c r="AS125" s="40">
        <f t="shared" si="338"/>
        <v>19</v>
      </c>
      <c r="AT125" s="57">
        <v>10</v>
      </c>
      <c r="AU125" s="57">
        <v>45</v>
      </c>
      <c r="AV125" s="57">
        <v>32</v>
      </c>
      <c r="AW125" s="57">
        <v>15</v>
      </c>
      <c r="AX125" s="40">
        <f t="shared" si="279"/>
        <v>102</v>
      </c>
      <c r="AY125" s="63">
        <v>305.89999999999998</v>
      </c>
      <c r="AZ125" s="63">
        <f t="shared" si="280"/>
        <v>2.9990196078431368</v>
      </c>
    </row>
    <row r="126" spans="1:52">
      <c r="A126" s="9"/>
      <c r="B126" s="20" t="s">
        <v>73</v>
      </c>
      <c r="C126" s="40">
        <v>0</v>
      </c>
      <c r="D126" s="40">
        <v>0</v>
      </c>
      <c r="E126" s="40">
        <f t="shared" si="326"/>
        <v>0</v>
      </c>
      <c r="F126" s="40">
        <v>0</v>
      </c>
      <c r="G126" s="40">
        <v>0</v>
      </c>
      <c r="H126" s="40">
        <f t="shared" si="339"/>
        <v>0</v>
      </c>
      <c r="I126" s="40">
        <v>1</v>
      </c>
      <c r="J126" s="40">
        <v>0</v>
      </c>
      <c r="K126" s="40">
        <f t="shared" si="328"/>
        <v>1</v>
      </c>
      <c r="L126" s="40">
        <v>0</v>
      </c>
      <c r="M126" s="40">
        <v>1</v>
      </c>
      <c r="N126" s="40">
        <f t="shared" si="329"/>
        <v>1</v>
      </c>
      <c r="O126" s="40">
        <v>0</v>
      </c>
      <c r="P126" s="40">
        <v>0</v>
      </c>
      <c r="Q126" s="40">
        <f t="shared" si="330"/>
        <v>0</v>
      </c>
      <c r="R126" s="40">
        <f t="shared" si="340"/>
        <v>1</v>
      </c>
      <c r="S126" s="40">
        <f t="shared" si="341"/>
        <v>1</v>
      </c>
      <c r="T126" s="40">
        <f t="shared" si="342"/>
        <v>2</v>
      </c>
      <c r="U126" s="24">
        <v>2</v>
      </c>
      <c r="V126" s="40" t="str">
        <f t="shared" si="343"/>
        <v>0</v>
      </c>
      <c r="W126" s="40" t="str">
        <f t="shared" si="344"/>
        <v>0</v>
      </c>
      <c r="X126" s="40" t="str">
        <f t="shared" si="345"/>
        <v>0</v>
      </c>
      <c r="Y126" s="40">
        <f t="shared" si="346"/>
        <v>1</v>
      </c>
      <c r="Z126" s="40">
        <f t="shared" si="347"/>
        <v>1</v>
      </c>
      <c r="AA126" s="40">
        <f t="shared" si="348"/>
        <v>2</v>
      </c>
      <c r="AB126" s="40">
        <v>0</v>
      </c>
      <c r="AC126" s="40">
        <v>0</v>
      </c>
      <c r="AD126" s="40">
        <f t="shared" si="331"/>
        <v>0</v>
      </c>
      <c r="AE126" s="40">
        <v>0</v>
      </c>
      <c r="AF126" s="40">
        <v>0</v>
      </c>
      <c r="AG126" s="40">
        <f t="shared" si="332"/>
        <v>0</v>
      </c>
      <c r="AH126" s="40">
        <v>0</v>
      </c>
      <c r="AI126" s="40">
        <v>0</v>
      </c>
      <c r="AJ126" s="40">
        <f t="shared" si="333"/>
        <v>0</v>
      </c>
      <c r="AK126" s="40">
        <v>0</v>
      </c>
      <c r="AL126" s="40">
        <v>0</v>
      </c>
      <c r="AM126" s="40">
        <f t="shared" si="334"/>
        <v>0</v>
      </c>
      <c r="AN126" s="57">
        <v>0</v>
      </c>
      <c r="AO126" s="57">
        <v>0</v>
      </c>
      <c r="AP126" s="40">
        <f t="shared" si="335"/>
        <v>0</v>
      </c>
      <c r="AQ126" s="57">
        <f t="shared" si="336"/>
        <v>0</v>
      </c>
      <c r="AR126" s="57">
        <f t="shared" si="337"/>
        <v>0</v>
      </c>
      <c r="AS126" s="40">
        <f t="shared" si="338"/>
        <v>0</v>
      </c>
      <c r="AT126" s="57">
        <v>2</v>
      </c>
      <c r="AU126" s="57">
        <v>0</v>
      </c>
      <c r="AV126" s="57">
        <v>0</v>
      </c>
      <c r="AW126" s="57">
        <v>0</v>
      </c>
      <c r="AX126" s="40">
        <f t="shared" si="279"/>
        <v>2</v>
      </c>
      <c r="AY126" s="63">
        <v>4.58</v>
      </c>
      <c r="AZ126" s="63">
        <f t="shared" si="280"/>
        <v>2.29</v>
      </c>
    </row>
    <row r="127" spans="1:52">
      <c r="A127" s="9"/>
      <c r="B127" s="20" t="s">
        <v>66</v>
      </c>
      <c r="C127" s="40">
        <v>0</v>
      </c>
      <c r="D127" s="40">
        <v>0</v>
      </c>
      <c r="E127" s="40">
        <f t="shared" si="326"/>
        <v>0</v>
      </c>
      <c r="F127" s="40">
        <v>0</v>
      </c>
      <c r="G127" s="40">
        <v>0</v>
      </c>
      <c r="H127" s="40">
        <f t="shared" si="339"/>
        <v>0</v>
      </c>
      <c r="I127" s="40">
        <v>22</v>
      </c>
      <c r="J127" s="40">
        <v>35</v>
      </c>
      <c r="K127" s="40">
        <f t="shared" si="328"/>
        <v>57</v>
      </c>
      <c r="L127" s="40">
        <v>21</v>
      </c>
      <c r="M127" s="40">
        <v>25</v>
      </c>
      <c r="N127" s="40">
        <f t="shared" si="329"/>
        <v>46</v>
      </c>
      <c r="O127" s="40">
        <v>5</v>
      </c>
      <c r="P127" s="40">
        <v>11</v>
      </c>
      <c r="Q127" s="40">
        <f t="shared" si="330"/>
        <v>16</v>
      </c>
      <c r="R127" s="40">
        <f t="shared" si="340"/>
        <v>48</v>
      </c>
      <c r="S127" s="40">
        <f t="shared" si="341"/>
        <v>71</v>
      </c>
      <c r="T127" s="40">
        <f t="shared" si="342"/>
        <v>119</v>
      </c>
      <c r="U127" s="24">
        <v>2</v>
      </c>
      <c r="V127" s="40" t="str">
        <f t="shared" si="343"/>
        <v>0</v>
      </c>
      <c r="W127" s="40" t="str">
        <f t="shared" si="344"/>
        <v>0</v>
      </c>
      <c r="X127" s="40" t="str">
        <f t="shared" si="345"/>
        <v>0</v>
      </c>
      <c r="Y127" s="40">
        <f t="shared" si="346"/>
        <v>48</v>
      </c>
      <c r="Z127" s="40">
        <f t="shared" si="347"/>
        <v>71</v>
      </c>
      <c r="AA127" s="40">
        <f t="shared" si="348"/>
        <v>119</v>
      </c>
      <c r="AB127" s="40">
        <v>0</v>
      </c>
      <c r="AC127" s="40">
        <v>0</v>
      </c>
      <c r="AD127" s="40">
        <f t="shared" si="331"/>
        <v>0</v>
      </c>
      <c r="AE127" s="40">
        <v>0</v>
      </c>
      <c r="AF127" s="40">
        <v>0</v>
      </c>
      <c r="AG127" s="40">
        <f t="shared" si="332"/>
        <v>0</v>
      </c>
      <c r="AH127" s="40">
        <v>1</v>
      </c>
      <c r="AI127" s="40">
        <v>3</v>
      </c>
      <c r="AJ127" s="40">
        <f t="shared" si="333"/>
        <v>4</v>
      </c>
      <c r="AK127" s="40">
        <v>0</v>
      </c>
      <c r="AL127" s="40">
        <v>0</v>
      </c>
      <c r="AM127" s="40">
        <f t="shared" si="334"/>
        <v>0</v>
      </c>
      <c r="AN127" s="57">
        <v>0</v>
      </c>
      <c r="AO127" s="57">
        <v>0</v>
      </c>
      <c r="AP127" s="40">
        <f t="shared" si="335"/>
        <v>0</v>
      </c>
      <c r="AQ127" s="57">
        <f t="shared" si="336"/>
        <v>1</v>
      </c>
      <c r="AR127" s="57">
        <f t="shared" si="337"/>
        <v>3</v>
      </c>
      <c r="AS127" s="40">
        <f t="shared" si="338"/>
        <v>4</v>
      </c>
      <c r="AT127" s="57">
        <v>52</v>
      </c>
      <c r="AU127" s="57">
        <v>51</v>
      </c>
      <c r="AV127" s="57">
        <v>15</v>
      </c>
      <c r="AW127" s="57">
        <v>1</v>
      </c>
      <c r="AX127" s="40">
        <f t="shared" si="279"/>
        <v>119</v>
      </c>
      <c r="AY127" s="63">
        <v>310.52</v>
      </c>
      <c r="AZ127" s="63">
        <f t="shared" si="280"/>
        <v>2.6094117647058823</v>
      </c>
    </row>
    <row r="128" spans="1:52" s="52" customFormat="1">
      <c r="A128" s="53"/>
      <c r="B128" s="54" t="s">
        <v>3</v>
      </c>
      <c r="C128" s="30">
        <f t="shared" ref="C128:Q128" si="349">SUM(C120:C127)</f>
        <v>0</v>
      </c>
      <c r="D128" s="30">
        <f t="shared" si="349"/>
        <v>0</v>
      </c>
      <c r="E128" s="30">
        <f t="shared" si="349"/>
        <v>0</v>
      </c>
      <c r="F128" s="30">
        <f t="shared" si="349"/>
        <v>1</v>
      </c>
      <c r="G128" s="30">
        <f t="shared" si="349"/>
        <v>0</v>
      </c>
      <c r="H128" s="30">
        <f t="shared" si="349"/>
        <v>1</v>
      </c>
      <c r="I128" s="30">
        <f t="shared" si="349"/>
        <v>94</v>
      </c>
      <c r="J128" s="30">
        <f t="shared" si="349"/>
        <v>370</v>
      </c>
      <c r="K128" s="30">
        <f t="shared" si="349"/>
        <v>464</v>
      </c>
      <c r="L128" s="30">
        <f t="shared" si="349"/>
        <v>42</v>
      </c>
      <c r="M128" s="30">
        <f t="shared" si="349"/>
        <v>69</v>
      </c>
      <c r="N128" s="30">
        <f t="shared" si="349"/>
        <v>111</v>
      </c>
      <c r="O128" s="30">
        <f t="shared" si="349"/>
        <v>12</v>
      </c>
      <c r="P128" s="30">
        <f t="shared" si="349"/>
        <v>34</v>
      </c>
      <c r="Q128" s="30">
        <f t="shared" si="349"/>
        <v>46</v>
      </c>
      <c r="R128" s="30">
        <f t="shared" ref="R128" si="350">C128+L128+O128+F128+I128</f>
        <v>149</v>
      </c>
      <c r="S128" s="30">
        <f t="shared" ref="S128" si="351">D128+M128+P128+G128+J128</f>
        <v>473</v>
      </c>
      <c r="T128" s="30">
        <f t="shared" ref="T128" si="352">R128+S128</f>
        <v>622</v>
      </c>
      <c r="U128" s="51"/>
      <c r="V128" s="30">
        <f t="shared" ref="V128:AW128" si="353">SUM(V120:V127)</f>
        <v>55</v>
      </c>
      <c r="W128" s="30">
        <f t="shared" si="353"/>
        <v>226</v>
      </c>
      <c r="X128" s="30">
        <f t="shared" si="353"/>
        <v>281</v>
      </c>
      <c r="Y128" s="30">
        <f t="shared" si="353"/>
        <v>94</v>
      </c>
      <c r="Z128" s="30">
        <f t="shared" si="353"/>
        <v>247</v>
      </c>
      <c r="AA128" s="30">
        <f t="shared" si="353"/>
        <v>341</v>
      </c>
      <c r="AB128" s="30">
        <f t="shared" si="353"/>
        <v>0</v>
      </c>
      <c r="AC128" s="30">
        <f t="shared" si="353"/>
        <v>0</v>
      </c>
      <c r="AD128" s="30">
        <f t="shared" si="353"/>
        <v>0</v>
      </c>
      <c r="AE128" s="30">
        <f t="shared" si="353"/>
        <v>0</v>
      </c>
      <c r="AF128" s="30">
        <f t="shared" si="353"/>
        <v>0</v>
      </c>
      <c r="AG128" s="30">
        <f t="shared" si="353"/>
        <v>0</v>
      </c>
      <c r="AH128" s="30">
        <f t="shared" si="353"/>
        <v>43</v>
      </c>
      <c r="AI128" s="30">
        <f t="shared" si="353"/>
        <v>35</v>
      </c>
      <c r="AJ128" s="30">
        <f t="shared" si="353"/>
        <v>78</v>
      </c>
      <c r="AK128" s="30">
        <f t="shared" si="353"/>
        <v>3</v>
      </c>
      <c r="AL128" s="30">
        <f t="shared" si="353"/>
        <v>0</v>
      </c>
      <c r="AM128" s="30">
        <f t="shared" si="353"/>
        <v>3</v>
      </c>
      <c r="AN128" s="30">
        <f t="shared" si="353"/>
        <v>0</v>
      </c>
      <c r="AO128" s="30">
        <f t="shared" si="353"/>
        <v>0</v>
      </c>
      <c r="AP128" s="30">
        <f t="shared" si="353"/>
        <v>0</v>
      </c>
      <c r="AQ128" s="30">
        <f t="shared" si="353"/>
        <v>46</v>
      </c>
      <c r="AR128" s="30">
        <f t="shared" si="353"/>
        <v>35</v>
      </c>
      <c r="AS128" s="30">
        <f t="shared" si="353"/>
        <v>81</v>
      </c>
      <c r="AT128" s="30">
        <f t="shared" si="353"/>
        <v>160</v>
      </c>
      <c r="AU128" s="30">
        <f t="shared" si="353"/>
        <v>251</v>
      </c>
      <c r="AV128" s="30">
        <f t="shared" si="353"/>
        <v>164</v>
      </c>
      <c r="AW128" s="30">
        <f t="shared" si="353"/>
        <v>47</v>
      </c>
      <c r="AX128" s="30">
        <f t="shared" si="279"/>
        <v>622</v>
      </c>
      <c r="AY128" s="64">
        <f>SUM(AY120:AY127)</f>
        <v>1756.7799999999997</v>
      </c>
      <c r="AZ128" s="64">
        <f t="shared" si="280"/>
        <v>2.8244051446945333</v>
      </c>
    </row>
    <row r="129" spans="1:52">
      <c r="A129" s="9"/>
      <c r="B129" s="10" t="s">
        <v>92</v>
      </c>
      <c r="C129" s="41"/>
      <c r="D129" s="42"/>
      <c r="E129" s="34"/>
      <c r="F129" s="34"/>
      <c r="G129" s="34"/>
      <c r="H129" s="34"/>
      <c r="I129" s="34"/>
      <c r="J129" s="34"/>
      <c r="K129" s="34"/>
      <c r="L129" s="41"/>
      <c r="M129" s="42"/>
      <c r="N129" s="34"/>
      <c r="O129" s="41"/>
      <c r="P129" s="42"/>
      <c r="Q129" s="34"/>
      <c r="R129" s="36"/>
      <c r="S129" s="34"/>
      <c r="T129" s="34"/>
      <c r="V129" s="36"/>
      <c r="W129" s="34"/>
      <c r="X129" s="34"/>
      <c r="Y129" s="34"/>
      <c r="Z129" s="34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57"/>
      <c r="AO129" s="57"/>
      <c r="AP129" s="40"/>
      <c r="AQ129" s="57"/>
      <c r="AR129" s="57"/>
      <c r="AS129" s="40"/>
      <c r="AT129" s="57"/>
      <c r="AU129" s="57"/>
      <c r="AV129" s="57"/>
      <c r="AW129" s="57"/>
      <c r="AX129" s="40"/>
      <c r="AY129" s="63"/>
      <c r="AZ129" s="63"/>
    </row>
    <row r="130" spans="1:52">
      <c r="A130" s="9"/>
      <c r="B130" s="8" t="s">
        <v>75</v>
      </c>
      <c r="C130" s="40">
        <v>0</v>
      </c>
      <c r="D130" s="40">
        <v>1</v>
      </c>
      <c r="E130" s="40">
        <f t="shared" ref="E130:E135" si="354">C130+D130</f>
        <v>1</v>
      </c>
      <c r="F130" s="40">
        <v>0</v>
      </c>
      <c r="G130" s="40">
        <v>0</v>
      </c>
      <c r="H130" s="40">
        <f>F130+G130</f>
        <v>0</v>
      </c>
      <c r="I130" s="40">
        <v>0</v>
      </c>
      <c r="J130" s="40">
        <v>3</v>
      </c>
      <c r="K130" s="40">
        <f t="shared" ref="K130:K135" si="355">I130+J130</f>
        <v>3</v>
      </c>
      <c r="L130" s="40">
        <v>1</v>
      </c>
      <c r="M130" s="40">
        <v>12</v>
      </c>
      <c r="N130" s="40">
        <f t="shared" ref="N130:N135" si="356">L130+M130</f>
        <v>13</v>
      </c>
      <c r="O130" s="40">
        <v>0</v>
      </c>
      <c r="P130" s="40">
        <v>10</v>
      </c>
      <c r="Q130" s="40">
        <f t="shared" ref="Q130:Q135" si="357">O130+P130</f>
        <v>10</v>
      </c>
      <c r="R130" s="40">
        <f>C130+L130+O130+F130+I130</f>
        <v>1</v>
      </c>
      <c r="S130" s="40">
        <f>D130+M130+P130+G130+J130</f>
        <v>26</v>
      </c>
      <c r="T130" s="40">
        <f t="shared" ref="T130:T163" si="358">R130+S130</f>
        <v>27</v>
      </c>
      <c r="U130" s="24">
        <v>1</v>
      </c>
      <c r="V130" s="40">
        <f>IF(U130=1,R130,"0")</f>
        <v>1</v>
      </c>
      <c r="W130" s="40">
        <f>IF(U130=1,S130,"0")</f>
        <v>26</v>
      </c>
      <c r="X130" s="40">
        <f>IF(U130=1,T130,"0")</f>
        <v>27</v>
      </c>
      <c r="Y130" s="40" t="str">
        <f>IF(U130=2,R130,"0")</f>
        <v>0</v>
      </c>
      <c r="Z130" s="40" t="str">
        <f>IF(U130=2,S130,"0")</f>
        <v>0</v>
      </c>
      <c r="AA130" s="40" t="str">
        <f>IF(U130=2,T130,"0")</f>
        <v>0</v>
      </c>
      <c r="AB130" s="40">
        <v>0</v>
      </c>
      <c r="AC130" s="40">
        <v>0</v>
      </c>
      <c r="AD130" s="40">
        <f t="shared" ref="AD130:AD135" si="359">AB130+AC130</f>
        <v>0</v>
      </c>
      <c r="AE130" s="40">
        <v>0</v>
      </c>
      <c r="AF130" s="40">
        <v>0</v>
      </c>
      <c r="AG130" s="40">
        <f t="shared" ref="AG130:AG135" si="360">AE130+AF130</f>
        <v>0</v>
      </c>
      <c r="AH130" s="40">
        <v>0</v>
      </c>
      <c r="AI130" s="40">
        <v>0</v>
      </c>
      <c r="AJ130" s="40">
        <f t="shared" ref="AJ130:AJ135" si="361">AH130+AI130</f>
        <v>0</v>
      </c>
      <c r="AK130" s="40">
        <v>0</v>
      </c>
      <c r="AL130" s="40">
        <v>0</v>
      </c>
      <c r="AM130" s="40">
        <f t="shared" ref="AM130:AM135" si="362">AK130+AL130</f>
        <v>0</v>
      </c>
      <c r="AN130" s="57">
        <v>0</v>
      </c>
      <c r="AO130" s="57">
        <v>0</v>
      </c>
      <c r="AP130" s="40">
        <f t="shared" ref="AP130:AP135" si="363">AN130+AO130</f>
        <v>0</v>
      </c>
      <c r="AQ130" s="57">
        <f t="shared" ref="AQ130:AQ135" si="364">AB130+AE130+AH130+AK130+AN130</f>
        <v>0</v>
      </c>
      <c r="AR130" s="57">
        <f t="shared" ref="AR130:AR135" si="365">AC130+AF130+AI130+AL130+AO130</f>
        <v>0</v>
      </c>
      <c r="AS130" s="40">
        <f t="shared" ref="AS130:AS135" si="366">AQ130+AR130</f>
        <v>0</v>
      </c>
      <c r="AT130" s="57">
        <v>10</v>
      </c>
      <c r="AU130" s="57">
        <v>13</v>
      </c>
      <c r="AV130" s="57">
        <v>4</v>
      </c>
      <c r="AW130" s="57">
        <v>0</v>
      </c>
      <c r="AX130" s="40">
        <f t="shared" si="279"/>
        <v>27</v>
      </c>
      <c r="AY130" s="63">
        <v>71.95</v>
      </c>
      <c r="AZ130" s="63">
        <f t="shared" si="280"/>
        <v>2.664814814814815</v>
      </c>
    </row>
    <row r="131" spans="1:52">
      <c r="A131" s="9"/>
      <c r="B131" s="8" t="s">
        <v>71</v>
      </c>
      <c r="C131" s="40">
        <v>0</v>
      </c>
      <c r="D131" s="40">
        <v>0</v>
      </c>
      <c r="E131" s="40">
        <f t="shared" si="354"/>
        <v>0</v>
      </c>
      <c r="F131" s="40">
        <v>0</v>
      </c>
      <c r="G131" s="40">
        <v>0</v>
      </c>
      <c r="H131" s="40">
        <f t="shared" ref="H131:H135" si="367">F131+G131</f>
        <v>0</v>
      </c>
      <c r="I131" s="40">
        <v>0</v>
      </c>
      <c r="J131" s="40">
        <v>0</v>
      </c>
      <c r="K131" s="40">
        <f t="shared" si="355"/>
        <v>0</v>
      </c>
      <c r="L131" s="40">
        <v>3</v>
      </c>
      <c r="M131" s="40">
        <v>23</v>
      </c>
      <c r="N131" s="40">
        <f t="shared" si="356"/>
        <v>26</v>
      </c>
      <c r="O131" s="40">
        <v>0</v>
      </c>
      <c r="P131" s="40">
        <v>14</v>
      </c>
      <c r="Q131" s="40">
        <f t="shared" si="357"/>
        <v>14</v>
      </c>
      <c r="R131" s="40">
        <f t="shared" ref="R131:R135" si="368">C131+L131+O131+F131+I131</f>
        <v>3</v>
      </c>
      <c r="S131" s="40">
        <f t="shared" ref="S131:S135" si="369">D131+M131+P131+G131+J131</f>
        <v>37</v>
      </c>
      <c r="T131" s="40">
        <f t="shared" ref="T131:T135" si="370">R131+S131</f>
        <v>40</v>
      </c>
      <c r="U131" s="24">
        <v>1</v>
      </c>
      <c r="V131" s="40">
        <f t="shared" ref="V131:V135" si="371">IF(U131=1,R131,"0")</f>
        <v>3</v>
      </c>
      <c r="W131" s="40">
        <f t="shared" ref="W131:W135" si="372">IF(U131=1,S131,"0")</f>
        <v>37</v>
      </c>
      <c r="X131" s="40">
        <f t="shared" ref="X131:X135" si="373">IF(U131=1,T131,"0")</f>
        <v>40</v>
      </c>
      <c r="Y131" s="40" t="str">
        <f t="shared" ref="Y131:Y135" si="374">IF(U131=2,R131,"0")</f>
        <v>0</v>
      </c>
      <c r="Z131" s="40" t="str">
        <f t="shared" ref="Z131:Z135" si="375">IF(U131=2,S131,"0")</f>
        <v>0</v>
      </c>
      <c r="AA131" s="40" t="str">
        <f t="shared" ref="AA131:AA135" si="376">IF(U131=2,T131,"0")</f>
        <v>0</v>
      </c>
      <c r="AB131" s="40">
        <v>0</v>
      </c>
      <c r="AC131" s="40">
        <v>0</v>
      </c>
      <c r="AD131" s="40">
        <f t="shared" si="359"/>
        <v>0</v>
      </c>
      <c r="AE131" s="40">
        <v>0</v>
      </c>
      <c r="AF131" s="40">
        <v>0</v>
      </c>
      <c r="AG131" s="40">
        <f t="shared" si="360"/>
        <v>0</v>
      </c>
      <c r="AH131" s="40">
        <v>0</v>
      </c>
      <c r="AI131" s="40">
        <v>0</v>
      </c>
      <c r="AJ131" s="40">
        <f t="shared" si="361"/>
        <v>0</v>
      </c>
      <c r="AK131" s="40">
        <v>2</v>
      </c>
      <c r="AL131" s="40">
        <v>0</v>
      </c>
      <c r="AM131" s="40">
        <f t="shared" si="362"/>
        <v>2</v>
      </c>
      <c r="AN131" s="57">
        <v>0</v>
      </c>
      <c r="AO131" s="57">
        <v>0</v>
      </c>
      <c r="AP131" s="40">
        <f t="shared" si="363"/>
        <v>0</v>
      </c>
      <c r="AQ131" s="57">
        <f t="shared" si="364"/>
        <v>2</v>
      </c>
      <c r="AR131" s="57">
        <f t="shared" si="365"/>
        <v>0</v>
      </c>
      <c r="AS131" s="40">
        <f t="shared" si="366"/>
        <v>2</v>
      </c>
      <c r="AT131" s="57">
        <v>9</v>
      </c>
      <c r="AU131" s="57">
        <v>13</v>
      </c>
      <c r="AV131" s="57">
        <v>16</v>
      </c>
      <c r="AW131" s="57">
        <v>2</v>
      </c>
      <c r="AX131" s="40">
        <f t="shared" si="279"/>
        <v>40</v>
      </c>
      <c r="AY131" s="63">
        <v>116.58</v>
      </c>
      <c r="AZ131" s="63">
        <f t="shared" si="280"/>
        <v>2.9144999999999999</v>
      </c>
    </row>
    <row r="132" spans="1:52">
      <c r="A132" s="9"/>
      <c r="B132" s="20" t="s">
        <v>169</v>
      </c>
      <c r="C132" s="40">
        <v>0</v>
      </c>
      <c r="D132" s="40">
        <v>0</v>
      </c>
      <c r="E132" s="40">
        <f t="shared" si="354"/>
        <v>0</v>
      </c>
      <c r="F132" s="40">
        <v>0</v>
      </c>
      <c r="G132" s="40">
        <v>0</v>
      </c>
      <c r="H132" s="40">
        <f t="shared" si="367"/>
        <v>0</v>
      </c>
      <c r="I132" s="40">
        <v>1</v>
      </c>
      <c r="J132" s="40">
        <v>3</v>
      </c>
      <c r="K132" s="40">
        <f t="shared" si="355"/>
        <v>4</v>
      </c>
      <c r="L132" s="40">
        <v>1</v>
      </c>
      <c r="M132" s="40">
        <v>18</v>
      </c>
      <c r="N132" s="40">
        <f t="shared" si="356"/>
        <v>19</v>
      </c>
      <c r="O132" s="40">
        <v>0</v>
      </c>
      <c r="P132" s="40">
        <v>4</v>
      </c>
      <c r="Q132" s="40">
        <f t="shared" si="357"/>
        <v>4</v>
      </c>
      <c r="R132" s="40">
        <f t="shared" si="368"/>
        <v>2</v>
      </c>
      <c r="S132" s="40">
        <f t="shared" si="369"/>
        <v>25</v>
      </c>
      <c r="T132" s="40">
        <f t="shared" si="370"/>
        <v>27</v>
      </c>
      <c r="U132" s="24">
        <v>2</v>
      </c>
      <c r="V132" s="40" t="str">
        <f t="shared" si="371"/>
        <v>0</v>
      </c>
      <c r="W132" s="40" t="str">
        <f t="shared" si="372"/>
        <v>0</v>
      </c>
      <c r="X132" s="40" t="str">
        <f t="shared" si="373"/>
        <v>0</v>
      </c>
      <c r="Y132" s="40">
        <f t="shared" si="374"/>
        <v>2</v>
      </c>
      <c r="Z132" s="40">
        <f t="shared" si="375"/>
        <v>25</v>
      </c>
      <c r="AA132" s="40">
        <f t="shared" si="376"/>
        <v>27</v>
      </c>
      <c r="AB132" s="40">
        <v>0</v>
      </c>
      <c r="AC132" s="40">
        <v>0</v>
      </c>
      <c r="AD132" s="40">
        <f t="shared" si="359"/>
        <v>0</v>
      </c>
      <c r="AE132" s="40">
        <v>0</v>
      </c>
      <c r="AF132" s="40">
        <v>0</v>
      </c>
      <c r="AG132" s="40">
        <f t="shared" si="360"/>
        <v>0</v>
      </c>
      <c r="AH132" s="40">
        <v>0</v>
      </c>
      <c r="AI132" s="40">
        <v>0</v>
      </c>
      <c r="AJ132" s="40">
        <f t="shared" si="361"/>
        <v>0</v>
      </c>
      <c r="AK132" s="40">
        <v>1</v>
      </c>
      <c r="AL132" s="40">
        <v>0</v>
      </c>
      <c r="AM132" s="40">
        <f t="shared" si="362"/>
        <v>1</v>
      </c>
      <c r="AN132" s="57">
        <v>0</v>
      </c>
      <c r="AO132" s="57">
        <v>0</v>
      </c>
      <c r="AP132" s="40">
        <f t="shared" si="363"/>
        <v>0</v>
      </c>
      <c r="AQ132" s="57">
        <f t="shared" si="364"/>
        <v>1</v>
      </c>
      <c r="AR132" s="57">
        <f t="shared" si="365"/>
        <v>0</v>
      </c>
      <c r="AS132" s="40">
        <f t="shared" si="366"/>
        <v>1</v>
      </c>
      <c r="AT132" s="57">
        <v>11</v>
      </c>
      <c r="AU132" s="57">
        <v>11</v>
      </c>
      <c r="AV132" s="57">
        <v>4</v>
      </c>
      <c r="AW132" s="57">
        <v>1</v>
      </c>
      <c r="AX132" s="40">
        <f t="shared" si="279"/>
        <v>27</v>
      </c>
      <c r="AY132" s="63">
        <v>71.709999999999994</v>
      </c>
      <c r="AZ132" s="63">
        <f t="shared" si="280"/>
        <v>2.6559259259259256</v>
      </c>
    </row>
    <row r="133" spans="1:52">
      <c r="A133" s="9"/>
      <c r="B133" s="20" t="s">
        <v>69</v>
      </c>
      <c r="C133" s="40">
        <v>0</v>
      </c>
      <c r="D133" s="40">
        <v>0</v>
      </c>
      <c r="E133" s="40">
        <f t="shared" si="354"/>
        <v>0</v>
      </c>
      <c r="F133" s="40">
        <v>0</v>
      </c>
      <c r="G133" s="40">
        <v>0</v>
      </c>
      <c r="H133" s="40">
        <f t="shared" si="367"/>
        <v>0</v>
      </c>
      <c r="I133" s="40">
        <v>2</v>
      </c>
      <c r="J133" s="40">
        <v>2</v>
      </c>
      <c r="K133" s="40">
        <f t="shared" si="355"/>
        <v>4</v>
      </c>
      <c r="L133" s="40">
        <v>4</v>
      </c>
      <c r="M133" s="40">
        <v>3</v>
      </c>
      <c r="N133" s="40">
        <f t="shared" si="356"/>
        <v>7</v>
      </c>
      <c r="O133" s="40">
        <v>1</v>
      </c>
      <c r="P133" s="40">
        <v>2</v>
      </c>
      <c r="Q133" s="40">
        <f t="shared" si="357"/>
        <v>3</v>
      </c>
      <c r="R133" s="40">
        <f t="shared" si="368"/>
        <v>7</v>
      </c>
      <c r="S133" s="40">
        <f t="shared" si="369"/>
        <v>7</v>
      </c>
      <c r="T133" s="40">
        <f t="shared" si="370"/>
        <v>14</v>
      </c>
      <c r="U133" s="24">
        <v>2</v>
      </c>
      <c r="V133" s="40" t="str">
        <f t="shared" si="371"/>
        <v>0</v>
      </c>
      <c r="W133" s="40" t="str">
        <f t="shared" si="372"/>
        <v>0</v>
      </c>
      <c r="X133" s="40" t="str">
        <f t="shared" si="373"/>
        <v>0</v>
      </c>
      <c r="Y133" s="40">
        <f t="shared" si="374"/>
        <v>7</v>
      </c>
      <c r="Z133" s="40">
        <f t="shared" si="375"/>
        <v>7</v>
      </c>
      <c r="AA133" s="40">
        <f t="shared" si="376"/>
        <v>14</v>
      </c>
      <c r="AB133" s="40">
        <v>0</v>
      </c>
      <c r="AC133" s="40">
        <v>0</v>
      </c>
      <c r="AD133" s="40">
        <f t="shared" si="359"/>
        <v>0</v>
      </c>
      <c r="AE133" s="40">
        <v>0</v>
      </c>
      <c r="AF133" s="40">
        <v>0</v>
      </c>
      <c r="AG133" s="40">
        <f t="shared" si="360"/>
        <v>0</v>
      </c>
      <c r="AH133" s="40">
        <v>0</v>
      </c>
      <c r="AI133" s="40">
        <v>0</v>
      </c>
      <c r="AJ133" s="40">
        <f t="shared" si="361"/>
        <v>0</v>
      </c>
      <c r="AK133" s="40">
        <v>0</v>
      </c>
      <c r="AL133" s="40">
        <v>0</v>
      </c>
      <c r="AM133" s="40">
        <f t="shared" si="362"/>
        <v>0</v>
      </c>
      <c r="AN133" s="57">
        <v>0</v>
      </c>
      <c r="AO133" s="57">
        <v>0</v>
      </c>
      <c r="AP133" s="40">
        <f t="shared" si="363"/>
        <v>0</v>
      </c>
      <c r="AQ133" s="57">
        <f t="shared" si="364"/>
        <v>0</v>
      </c>
      <c r="AR133" s="57">
        <f t="shared" si="365"/>
        <v>0</v>
      </c>
      <c r="AS133" s="40">
        <f t="shared" si="366"/>
        <v>0</v>
      </c>
      <c r="AT133" s="57">
        <v>6</v>
      </c>
      <c r="AU133" s="57">
        <v>6</v>
      </c>
      <c r="AV133" s="57">
        <v>2</v>
      </c>
      <c r="AW133" s="57">
        <v>0</v>
      </c>
      <c r="AX133" s="40">
        <f t="shared" si="279"/>
        <v>14</v>
      </c>
      <c r="AY133" s="63">
        <v>36.68</v>
      </c>
      <c r="AZ133" s="63">
        <f t="shared" si="280"/>
        <v>2.62</v>
      </c>
    </row>
    <row r="134" spans="1:52">
      <c r="A134" s="9"/>
      <c r="B134" s="20" t="s">
        <v>68</v>
      </c>
      <c r="C134" s="40">
        <v>0</v>
      </c>
      <c r="D134" s="40">
        <v>0</v>
      </c>
      <c r="E134" s="40">
        <f t="shared" si="354"/>
        <v>0</v>
      </c>
      <c r="F134" s="40">
        <v>0</v>
      </c>
      <c r="G134" s="40">
        <v>1</v>
      </c>
      <c r="H134" s="40">
        <f t="shared" si="367"/>
        <v>1</v>
      </c>
      <c r="I134" s="40">
        <v>0</v>
      </c>
      <c r="J134" s="40">
        <v>21</v>
      </c>
      <c r="K134" s="40">
        <f t="shared" si="355"/>
        <v>21</v>
      </c>
      <c r="L134" s="40">
        <v>2</v>
      </c>
      <c r="M134" s="40">
        <v>20</v>
      </c>
      <c r="N134" s="40">
        <f t="shared" si="356"/>
        <v>22</v>
      </c>
      <c r="O134" s="40">
        <v>6</v>
      </c>
      <c r="P134" s="40">
        <v>20</v>
      </c>
      <c r="Q134" s="40">
        <f t="shared" si="357"/>
        <v>26</v>
      </c>
      <c r="R134" s="40">
        <f t="shared" si="368"/>
        <v>8</v>
      </c>
      <c r="S134" s="40">
        <f t="shared" si="369"/>
        <v>62</v>
      </c>
      <c r="T134" s="40">
        <f t="shared" si="370"/>
        <v>70</v>
      </c>
      <c r="U134" s="24">
        <v>1</v>
      </c>
      <c r="V134" s="40">
        <f t="shared" si="371"/>
        <v>8</v>
      </c>
      <c r="W134" s="40">
        <f t="shared" si="372"/>
        <v>62</v>
      </c>
      <c r="X134" s="40">
        <f t="shared" si="373"/>
        <v>70</v>
      </c>
      <c r="Y134" s="40" t="str">
        <f t="shared" si="374"/>
        <v>0</v>
      </c>
      <c r="Z134" s="40" t="str">
        <f t="shared" si="375"/>
        <v>0</v>
      </c>
      <c r="AA134" s="40" t="str">
        <f t="shared" si="376"/>
        <v>0</v>
      </c>
      <c r="AB134" s="40">
        <v>0</v>
      </c>
      <c r="AC134" s="40">
        <v>0</v>
      </c>
      <c r="AD134" s="40">
        <f t="shared" si="359"/>
        <v>0</v>
      </c>
      <c r="AE134" s="40">
        <v>0</v>
      </c>
      <c r="AF134" s="40">
        <v>0</v>
      </c>
      <c r="AG134" s="40">
        <f t="shared" si="360"/>
        <v>0</v>
      </c>
      <c r="AH134" s="40">
        <v>0</v>
      </c>
      <c r="AI134" s="40">
        <v>0</v>
      </c>
      <c r="AJ134" s="40">
        <f t="shared" si="361"/>
        <v>0</v>
      </c>
      <c r="AK134" s="40">
        <v>0</v>
      </c>
      <c r="AL134" s="40">
        <v>0</v>
      </c>
      <c r="AM134" s="40">
        <f t="shared" si="362"/>
        <v>0</v>
      </c>
      <c r="AN134" s="57">
        <v>0</v>
      </c>
      <c r="AO134" s="57">
        <v>0</v>
      </c>
      <c r="AP134" s="40">
        <f t="shared" si="363"/>
        <v>0</v>
      </c>
      <c r="AQ134" s="57">
        <f t="shared" si="364"/>
        <v>0</v>
      </c>
      <c r="AR134" s="57">
        <f t="shared" si="365"/>
        <v>0</v>
      </c>
      <c r="AS134" s="40">
        <f t="shared" si="366"/>
        <v>0</v>
      </c>
      <c r="AT134" s="57">
        <v>43</v>
      </c>
      <c r="AU134" s="57">
        <v>23</v>
      </c>
      <c r="AV134" s="57">
        <v>4</v>
      </c>
      <c r="AW134" s="57">
        <v>0</v>
      </c>
      <c r="AX134" s="40">
        <f t="shared" si="279"/>
        <v>70</v>
      </c>
      <c r="AY134" s="63">
        <v>171.22</v>
      </c>
      <c r="AZ134" s="63">
        <f t="shared" si="280"/>
        <v>2.4460000000000002</v>
      </c>
    </row>
    <row r="135" spans="1:52">
      <c r="A135" s="9"/>
      <c r="B135" s="8" t="s">
        <v>66</v>
      </c>
      <c r="C135" s="40">
        <v>0</v>
      </c>
      <c r="D135" s="40">
        <v>0</v>
      </c>
      <c r="E135" s="40">
        <f t="shared" si="354"/>
        <v>0</v>
      </c>
      <c r="F135" s="40">
        <v>0</v>
      </c>
      <c r="G135" s="40">
        <v>0</v>
      </c>
      <c r="H135" s="40">
        <f t="shared" si="367"/>
        <v>0</v>
      </c>
      <c r="I135" s="40">
        <v>0</v>
      </c>
      <c r="J135" s="40">
        <v>0</v>
      </c>
      <c r="K135" s="40">
        <f t="shared" si="355"/>
        <v>0</v>
      </c>
      <c r="L135" s="40">
        <v>11</v>
      </c>
      <c r="M135" s="40">
        <v>45</v>
      </c>
      <c r="N135" s="40">
        <f t="shared" si="356"/>
        <v>56</v>
      </c>
      <c r="O135" s="40">
        <v>3</v>
      </c>
      <c r="P135" s="40">
        <v>7</v>
      </c>
      <c r="Q135" s="40">
        <f t="shared" si="357"/>
        <v>10</v>
      </c>
      <c r="R135" s="40">
        <f t="shared" si="368"/>
        <v>14</v>
      </c>
      <c r="S135" s="40">
        <f t="shared" si="369"/>
        <v>52</v>
      </c>
      <c r="T135" s="40">
        <f t="shared" si="370"/>
        <v>66</v>
      </c>
      <c r="U135" s="24">
        <v>2</v>
      </c>
      <c r="V135" s="40" t="str">
        <f t="shared" si="371"/>
        <v>0</v>
      </c>
      <c r="W135" s="40" t="str">
        <f t="shared" si="372"/>
        <v>0</v>
      </c>
      <c r="X135" s="40" t="str">
        <f t="shared" si="373"/>
        <v>0</v>
      </c>
      <c r="Y135" s="40">
        <f t="shared" si="374"/>
        <v>14</v>
      </c>
      <c r="Z135" s="40">
        <f t="shared" si="375"/>
        <v>52</v>
      </c>
      <c r="AA135" s="40">
        <f t="shared" si="376"/>
        <v>66</v>
      </c>
      <c r="AB135" s="40">
        <v>0</v>
      </c>
      <c r="AC135" s="40">
        <v>0</v>
      </c>
      <c r="AD135" s="40">
        <f t="shared" si="359"/>
        <v>0</v>
      </c>
      <c r="AE135" s="40">
        <v>0</v>
      </c>
      <c r="AF135" s="40">
        <v>0</v>
      </c>
      <c r="AG135" s="40">
        <f t="shared" si="360"/>
        <v>0</v>
      </c>
      <c r="AH135" s="40">
        <v>0</v>
      </c>
      <c r="AI135" s="40">
        <v>0</v>
      </c>
      <c r="AJ135" s="40">
        <f t="shared" si="361"/>
        <v>0</v>
      </c>
      <c r="AK135" s="40">
        <v>2</v>
      </c>
      <c r="AL135" s="40">
        <v>4</v>
      </c>
      <c r="AM135" s="40">
        <f t="shared" si="362"/>
        <v>6</v>
      </c>
      <c r="AN135" s="57">
        <v>0</v>
      </c>
      <c r="AO135" s="57">
        <v>0</v>
      </c>
      <c r="AP135" s="40">
        <f t="shared" si="363"/>
        <v>0</v>
      </c>
      <c r="AQ135" s="57">
        <f t="shared" si="364"/>
        <v>2</v>
      </c>
      <c r="AR135" s="57">
        <f t="shared" si="365"/>
        <v>4</v>
      </c>
      <c r="AS135" s="40">
        <f t="shared" si="366"/>
        <v>6</v>
      </c>
      <c r="AT135" s="57">
        <v>25</v>
      </c>
      <c r="AU135" s="57">
        <v>21</v>
      </c>
      <c r="AV135" s="57">
        <v>17</v>
      </c>
      <c r="AW135" s="57">
        <v>3</v>
      </c>
      <c r="AX135" s="40">
        <f t="shared" si="279"/>
        <v>66</v>
      </c>
      <c r="AY135" s="63">
        <v>183.65</v>
      </c>
      <c r="AZ135" s="63">
        <f t="shared" si="280"/>
        <v>2.7825757575757577</v>
      </c>
    </row>
    <row r="136" spans="1:52" s="52" customFormat="1">
      <c r="A136" s="53"/>
      <c r="B136" s="54" t="s">
        <v>3</v>
      </c>
      <c r="C136" s="30">
        <f t="shared" ref="C136:Q136" si="377">SUM(C130:C135)</f>
        <v>0</v>
      </c>
      <c r="D136" s="30">
        <f t="shared" si="377"/>
        <v>1</v>
      </c>
      <c r="E136" s="30">
        <f t="shared" si="377"/>
        <v>1</v>
      </c>
      <c r="F136" s="30">
        <f t="shared" si="377"/>
        <v>0</v>
      </c>
      <c r="G136" s="30">
        <f t="shared" si="377"/>
        <v>1</v>
      </c>
      <c r="H136" s="30">
        <f t="shared" si="377"/>
        <v>1</v>
      </c>
      <c r="I136" s="30">
        <f t="shared" si="377"/>
        <v>3</v>
      </c>
      <c r="J136" s="30">
        <f t="shared" si="377"/>
        <v>29</v>
      </c>
      <c r="K136" s="30">
        <f t="shared" si="377"/>
        <v>32</v>
      </c>
      <c r="L136" s="30">
        <f t="shared" si="377"/>
        <v>22</v>
      </c>
      <c r="M136" s="30">
        <f t="shared" si="377"/>
        <v>121</v>
      </c>
      <c r="N136" s="30">
        <f t="shared" si="377"/>
        <v>143</v>
      </c>
      <c r="O136" s="30">
        <f t="shared" si="377"/>
        <v>10</v>
      </c>
      <c r="P136" s="30">
        <f t="shared" si="377"/>
        <v>57</v>
      </c>
      <c r="Q136" s="30">
        <f t="shared" si="377"/>
        <v>67</v>
      </c>
      <c r="R136" s="30">
        <f t="shared" ref="R136" si="378">C136+L136+O136+F136+I136</f>
        <v>35</v>
      </c>
      <c r="S136" s="30">
        <f>D136+M136+P136+G136+J136</f>
        <v>209</v>
      </c>
      <c r="T136" s="30">
        <f t="shared" ref="T136" si="379">R136+S136</f>
        <v>244</v>
      </c>
      <c r="U136" s="51"/>
      <c r="V136" s="30">
        <f t="shared" ref="V136:AW136" si="380">SUM(V130:V135)</f>
        <v>12</v>
      </c>
      <c r="W136" s="30">
        <f t="shared" si="380"/>
        <v>125</v>
      </c>
      <c r="X136" s="30">
        <f t="shared" si="380"/>
        <v>137</v>
      </c>
      <c r="Y136" s="30">
        <f t="shared" si="380"/>
        <v>23</v>
      </c>
      <c r="Z136" s="30">
        <f t="shared" si="380"/>
        <v>84</v>
      </c>
      <c r="AA136" s="30">
        <f t="shared" si="380"/>
        <v>107</v>
      </c>
      <c r="AB136" s="30">
        <f t="shared" si="380"/>
        <v>0</v>
      </c>
      <c r="AC136" s="30">
        <f t="shared" si="380"/>
        <v>0</v>
      </c>
      <c r="AD136" s="30">
        <f t="shared" si="380"/>
        <v>0</v>
      </c>
      <c r="AE136" s="30">
        <f t="shared" si="380"/>
        <v>0</v>
      </c>
      <c r="AF136" s="30">
        <f t="shared" si="380"/>
        <v>0</v>
      </c>
      <c r="AG136" s="30">
        <f t="shared" si="380"/>
        <v>0</v>
      </c>
      <c r="AH136" s="30">
        <f t="shared" si="380"/>
        <v>0</v>
      </c>
      <c r="AI136" s="30">
        <f t="shared" si="380"/>
        <v>0</v>
      </c>
      <c r="AJ136" s="30">
        <f t="shared" si="380"/>
        <v>0</v>
      </c>
      <c r="AK136" s="30">
        <f t="shared" si="380"/>
        <v>5</v>
      </c>
      <c r="AL136" s="30">
        <f t="shared" si="380"/>
        <v>4</v>
      </c>
      <c r="AM136" s="30">
        <f t="shared" si="380"/>
        <v>9</v>
      </c>
      <c r="AN136" s="30">
        <f t="shared" si="380"/>
        <v>0</v>
      </c>
      <c r="AO136" s="30">
        <f t="shared" si="380"/>
        <v>0</v>
      </c>
      <c r="AP136" s="30">
        <f t="shared" si="380"/>
        <v>0</v>
      </c>
      <c r="AQ136" s="30">
        <f t="shared" si="380"/>
        <v>5</v>
      </c>
      <c r="AR136" s="30">
        <f t="shared" si="380"/>
        <v>4</v>
      </c>
      <c r="AS136" s="30">
        <f t="shared" si="380"/>
        <v>9</v>
      </c>
      <c r="AT136" s="30">
        <f t="shared" si="380"/>
        <v>104</v>
      </c>
      <c r="AU136" s="30">
        <f t="shared" si="380"/>
        <v>87</v>
      </c>
      <c r="AV136" s="30">
        <f t="shared" si="380"/>
        <v>47</v>
      </c>
      <c r="AW136" s="30">
        <f t="shared" si="380"/>
        <v>6</v>
      </c>
      <c r="AX136" s="30">
        <f t="shared" ref="AX136:AX170" si="381">SUM(AT136:AW136)</f>
        <v>244</v>
      </c>
      <c r="AY136" s="64">
        <f>SUM(AY130:AY135)</f>
        <v>651.79</v>
      </c>
      <c r="AZ136" s="64">
        <f t="shared" ref="AZ136:AZ170" si="382">AY136/AX136</f>
        <v>2.6712704918032784</v>
      </c>
    </row>
    <row r="137" spans="1:52">
      <c r="A137" s="9"/>
      <c r="B137" s="10" t="s">
        <v>90</v>
      </c>
      <c r="C137" s="41"/>
      <c r="D137" s="42"/>
      <c r="E137" s="34"/>
      <c r="F137" s="34"/>
      <c r="G137" s="34"/>
      <c r="H137" s="34"/>
      <c r="I137" s="34"/>
      <c r="J137" s="34"/>
      <c r="K137" s="34"/>
      <c r="L137" s="41"/>
      <c r="M137" s="42"/>
      <c r="N137" s="34"/>
      <c r="O137" s="41"/>
      <c r="P137" s="42"/>
      <c r="Q137" s="34"/>
      <c r="R137" s="36"/>
      <c r="S137" s="34"/>
      <c r="T137" s="34"/>
      <c r="V137" s="36"/>
      <c r="W137" s="34"/>
      <c r="X137" s="34"/>
      <c r="Y137" s="34"/>
      <c r="Z137" s="34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57"/>
      <c r="AO137" s="57"/>
      <c r="AP137" s="40"/>
      <c r="AQ137" s="57"/>
      <c r="AR137" s="57"/>
      <c r="AS137" s="40"/>
      <c r="AT137" s="57"/>
      <c r="AU137" s="57"/>
      <c r="AV137" s="57"/>
      <c r="AW137" s="57"/>
      <c r="AX137" s="40"/>
      <c r="AY137" s="63"/>
      <c r="AZ137" s="63"/>
    </row>
    <row r="138" spans="1:52">
      <c r="A138" s="7"/>
      <c r="B138" s="11" t="s">
        <v>89</v>
      </c>
      <c r="C138" s="40">
        <v>0</v>
      </c>
      <c r="D138" s="40">
        <v>0</v>
      </c>
      <c r="E138" s="40">
        <f>C138+D138</f>
        <v>0</v>
      </c>
      <c r="F138" s="40">
        <v>0</v>
      </c>
      <c r="G138" s="40">
        <v>0</v>
      </c>
      <c r="H138" s="40">
        <f t="shared" ref="H138:H139" si="383">F138+G138</f>
        <v>0</v>
      </c>
      <c r="I138" s="40">
        <v>5</v>
      </c>
      <c r="J138" s="40">
        <v>16</v>
      </c>
      <c r="K138" s="40">
        <f>I138+J138</f>
        <v>21</v>
      </c>
      <c r="L138" s="40">
        <v>25</v>
      </c>
      <c r="M138" s="40">
        <v>20</v>
      </c>
      <c r="N138" s="40">
        <f>L138+M138</f>
        <v>45</v>
      </c>
      <c r="O138" s="40">
        <v>1</v>
      </c>
      <c r="P138" s="40">
        <v>0</v>
      </c>
      <c r="Q138" s="40">
        <f>O138+P138</f>
        <v>1</v>
      </c>
      <c r="R138" s="40">
        <f t="shared" ref="R138:R139" si="384">C138+L138+O138+F138+I138</f>
        <v>31</v>
      </c>
      <c r="S138" s="40">
        <f t="shared" ref="S138:S139" si="385">D138+M138+P138+G138+J138</f>
        <v>36</v>
      </c>
      <c r="T138" s="40">
        <f t="shared" ref="T138:T139" si="386">R138+S138</f>
        <v>67</v>
      </c>
      <c r="U138" s="24">
        <v>2</v>
      </c>
      <c r="V138" s="40" t="str">
        <f t="shared" ref="V138:V139" si="387">IF(U138=1,R138,"0")</f>
        <v>0</v>
      </c>
      <c r="W138" s="40" t="str">
        <f t="shared" ref="W138:W139" si="388">IF(U138=1,S138,"0")</f>
        <v>0</v>
      </c>
      <c r="X138" s="40" t="str">
        <f t="shared" ref="X138:X139" si="389">IF(U138=1,T138,"0")</f>
        <v>0</v>
      </c>
      <c r="Y138" s="40">
        <f t="shared" ref="Y138:Y139" si="390">IF(U138=2,R138,"0")</f>
        <v>31</v>
      </c>
      <c r="Z138" s="40">
        <f t="shared" ref="Z138:Z139" si="391">IF(U138=2,S138,"0")</f>
        <v>36</v>
      </c>
      <c r="AA138" s="40">
        <f t="shared" ref="AA138:AA139" si="392">IF(U138=2,T138,"0")</f>
        <v>67</v>
      </c>
      <c r="AB138" s="40">
        <v>0</v>
      </c>
      <c r="AC138" s="40">
        <v>0</v>
      </c>
      <c r="AD138" s="40">
        <f t="shared" ref="AD138:AD139" si="393">AB138+AC138</f>
        <v>0</v>
      </c>
      <c r="AE138" s="40">
        <v>0</v>
      </c>
      <c r="AF138" s="40">
        <v>0</v>
      </c>
      <c r="AG138" s="40">
        <f t="shared" ref="AG138:AG139" si="394">AE138+AF138</f>
        <v>0</v>
      </c>
      <c r="AH138" s="40">
        <v>4</v>
      </c>
      <c r="AI138" s="40">
        <v>2</v>
      </c>
      <c r="AJ138" s="40">
        <f t="shared" ref="AJ138:AJ139" si="395">AH138+AI138</f>
        <v>6</v>
      </c>
      <c r="AK138" s="40">
        <v>1</v>
      </c>
      <c r="AL138" s="40">
        <v>2</v>
      </c>
      <c r="AM138" s="40">
        <f t="shared" ref="AM138:AM139" si="396">AK138+AL138</f>
        <v>3</v>
      </c>
      <c r="AN138" s="57">
        <v>0</v>
      </c>
      <c r="AO138" s="57">
        <v>0</v>
      </c>
      <c r="AP138" s="40">
        <f t="shared" ref="AP138:AP139" si="397">AN138+AO138</f>
        <v>0</v>
      </c>
      <c r="AQ138" s="57">
        <f t="shared" ref="AQ138:AQ139" si="398">AB138+AE138+AH138+AK138+AN138</f>
        <v>5</v>
      </c>
      <c r="AR138" s="57">
        <f t="shared" ref="AR138:AR139" si="399">AC138+AF138+AI138+AL138+AO138</f>
        <v>4</v>
      </c>
      <c r="AS138" s="40">
        <f t="shared" ref="AS138:AS139" si="400">AQ138+AR138</f>
        <v>9</v>
      </c>
      <c r="AT138" s="57">
        <v>17</v>
      </c>
      <c r="AU138" s="57">
        <v>28</v>
      </c>
      <c r="AV138" s="57">
        <v>17</v>
      </c>
      <c r="AW138" s="57">
        <v>5</v>
      </c>
      <c r="AX138" s="40">
        <f t="shared" si="381"/>
        <v>67</v>
      </c>
      <c r="AY138" s="63">
        <v>189.54</v>
      </c>
      <c r="AZ138" s="63">
        <f t="shared" si="382"/>
        <v>2.8289552238805968</v>
      </c>
    </row>
    <row r="139" spans="1:52">
      <c r="A139" s="7"/>
      <c r="B139" s="11" t="s">
        <v>88</v>
      </c>
      <c r="C139" s="40">
        <v>0</v>
      </c>
      <c r="D139" s="40">
        <v>0</v>
      </c>
      <c r="E139" s="40">
        <f>C139+D139</f>
        <v>0</v>
      </c>
      <c r="F139" s="40">
        <v>0</v>
      </c>
      <c r="G139" s="40">
        <v>0</v>
      </c>
      <c r="H139" s="40">
        <f t="shared" si="383"/>
        <v>0</v>
      </c>
      <c r="I139" s="40">
        <v>6</v>
      </c>
      <c r="J139" s="40">
        <v>24</v>
      </c>
      <c r="K139" s="40">
        <f>I139+J139</f>
        <v>30</v>
      </c>
      <c r="L139" s="40">
        <v>1</v>
      </c>
      <c r="M139" s="40">
        <v>5</v>
      </c>
      <c r="N139" s="40">
        <f>L139+M139</f>
        <v>6</v>
      </c>
      <c r="O139" s="40">
        <v>1</v>
      </c>
      <c r="P139" s="40">
        <v>1</v>
      </c>
      <c r="Q139" s="40">
        <f>O139+P139</f>
        <v>2</v>
      </c>
      <c r="R139" s="40">
        <f t="shared" si="384"/>
        <v>8</v>
      </c>
      <c r="S139" s="40">
        <f t="shared" si="385"/>
        <v>30</v>
      </c>
      <c r="T139" s="40">
        <f t="shared" si="386"/>
        <v>38</v>
      </c>
      <c r="U139" s="24">
        <v>2</v>
      </c>
      <c r="V139" s="40" t="str">
        <f t="shared" si="387"/>
        <v>0</v>
      </c>
      <c r="W139" s="40" t="str">
        <f t="shared" si="388"/>
        <v>0</v>
      </c>
      <c r="X139" s="40" t="str">
        <f t="shared" si="389"/>
        <v>0</v>
      </c>
      <c r="Y139" s="40">
        <f t="shared" si="390"/>
        <v>8</v>
      </c>
      <c r="Z139" s="40">
        <f t="shared" si="391"/>
        <v>30</v>
      </c>
      <c r="AA139" s="40">
        <f t="shared" si="392"/>
        <v>38</v>
      </c>
      <c r="AB139" s="40">
        <v>0</v>
      </c>
      <c r="AC139" s="40">
        <v>0</v>
      </c>
      <c r="AD139" s="40">
        <f t="shared" si="393"/>
        <v>0</v>
      </c>
      <c r="AE139" s="40">
        <v>0</v>
      </c>
      <c r="AF139" s="40">
        <v>0</v>
      </c>
      <c r="AG139" s="40">
        <f t="shared" si="394"/>
        <v>0</v>
      </c>
      <c r="AH139" s="40">
        <v>0</v>
      </c>
      <c r="AI139" s="40">
        <v>1</v>
      </c>
      <c r="AJ139" s="40">
        <f t="shared" si="395"/>
        <v>1</v>
      </c>
      <c r="AK139" s="40">
        <v>0</v>
      </c>
      <c r="AL139" s="40">
        <v>1</v>
      </c>
      <c r="AM139" s="40">
        <f t="shared" si="396"/>
        <v>1</v>
      </c>
      <c r="AN139" s="57">
        <v>0</v>
      </c>
      <c r="AO139" s="57">
        <v>0</v>
      </c>
      <c r="AP139" s="40">
        <f t="shared" si="397"/>
        <v>0</v>
      </c>
      <c r="AQ139" s="57">
        <f t="shared" si="398"/>
        <v>0</v>
      </c>
      <c r="AR139" s="57">
        <f t="shared" si="399"/>
        <v>2</v>
      </c>
      <c r="AS139" s="40">
        <f t="shared" si="400"/>
        <v>2</v>
      </c>
      <c r="AT139" s="57">
        <v>13</v>
      </c>
      <c r="AU139" s="57">
        <v>15</v>
      </c>
      <c r="AV139" s="57">
        <v>10</v>
      </c>
      <c r="AW139" s="57">
        <v>0</v>
      </c>
      <c r="AX139" s="40">
        <f t="shared" si="381"/>
        <v>38</v>
      </c>
      <c r="AY139" s="63">
        <v>103.11</v>
      </c>
      <c r="AZ139" s="63">
        <f t="shared" si="382"/>
        <v>2.713421052631579</v>
      </c>
    </row>
    <row r="140" spans="1:52" s="52" customFormat="1">
      <c r="A140" s="49"/>
      <c r="B140" s="50" t="s">
        <v>3</v>
      </c>
      <c r="C140" s="31">
        <f t="shared" ref="C140:Q140" si="401">SUM(C138:C139)</f>
        <v>0</v>
      </c>
      <c r="D140" s="31">
        <f t="shared" si="401"/>
        <v>0</v>
      </c>
      <c r="E140" s="30">
        <f t="shared" si="401"/>
        <v>0</v>
      </c>
      <c r="F140" s="30">
        <f t="shared" si="401"/>
        <v>0</v>
      </c>
      <c r="G140" s="30">
        <f t="shared" si="401"/>
        <v>0</v>
      </c>
      <c r="H140" s="30">
        <f t="shared" si="401"/>
        <v>0</v>
      </c>
      <c r="I140" s="30">
        <f t="shared" si="401"/>
        <v>11</v>
      </c>
      <c r="J140" s="30">
        <f t="shared" si="401"/>
        <v>40</v>
      </c>
      <c r="K140" s="30">
        <f t="shared" si="401"/>
        <v>51</v>
      </c>
      <c r="L140" s="31">
        <f t="shared" si="401"/>
        <v>26</v>
      </c>
      <c r="M140" s="31">
        <f t="shared" si="401"/>
        <v>25</v>
      </c>
      <c r="N140" s="30">
        <f t="shared" si="401"/>
        <v>51</v>
      </c>
      <c r="O140" s="31">
        <f t="shared" si="401"/>
        <v>2</v>
      </c>
      <c r="P140" s="31">
        <f t="shared" si="401"/>
        <v>1</v>
      </c>
      <c r="Q140" s="30">
        <f t="shared" si="401"/>
        <v>3</v>
      </c>
      <c r="R140" s="30">
        <f t="shared" ref="R140" si="402">C140+L140+O140+F140+I140</f>
        <v>39</v>
      </c>
      <c r="S140" s="30">
        <f t="shared" ref="S140" si="403">D140+M140+P140+G140+J140</f>
        <v>66</v>
      </c>
      <c r="T140" s="30">
        <f t="shared" ref="T140" si="404">R140+S140</f>
        <v>105</v>
      </c>
      <c r="U140" s="51"/>
      <c r="V140" s="30">
        <f t="shared" ref="V140:AW140" si="405">SUM(V138:V139)</f>
        <v>0</v>
      </c>
      <c r="W140" s="30">
        <f t="shared" si="405"/>
        <v>0</v>
      </c>
      <c r="X140" s="30">
        <f t="shared" si="405"/>
        <v>0</v>
      </c>
      <c r="Y140" s="30">
        <f t="shared" si="405"/>
        <v>39</v>
      </c>
      <c r="Z140" s="30">
        <f t="shared" si="405"/>
        <v>66</v>
      </c>
      <c r="AA140" s="30">
        <f t="shared" si="405"/>
        <v>105</v>
      </c>
      <c r="AB140" s="30">
        <f t="shared" si="405"/>
        <v>0</v>
      </c>
      <c r="AC140" s="30">
        <f t="shared" si="405"/>
        <v>0</v>
      </c>
      <c r="AD140" s="30">
        <f t="shared" si="405"/>
        <v>0</v>
      </c>
      <c r="AE140" s="30">
        <f t="shared" si="405"/>
        <v>0</v>
      </c>
      <c r="AF140" s="30">
        <f t="shared" si="405"/>
        <v>0</v>
      </c>
      <c r="AG140" s="30">
        <f t="shared" si="405"/>
        <v>0</v>
      </c>
      <c r="AH140" s="30">
        <f t="shared" si="405"/>
        <v>4</v>
      </c>
      <c r="AI140" s="30">
        <f t="shared" si="405"/>
        <v>3</v>
      </c>
      <c r="AJ140" s="30">
        <f t="shared" si="405"/>
        <v>7</v>
      </c>
      <c r="AK140" s="30">
        <f t="shared" si="405"/>
        <v>1</v>
      </c>
      <c r="AL140" s="30">
        <f t="shared" si="405"/>
        <v>3</v>
      </c>
      <c r="AM140" s="30">
        <f t="shared" si="405"/>
        <v>4</v>
      </c>
      <c r="AN140" s="30">
        <f t="shared" si="405"/>
        <v>0</v>
      </c>
      <c r="AO140" s="30">
        <f t="shared" si="405"/>
        <v>0</v>
      </c>
      <c r="AP140" s="30">
        <f t="shared" si="405"/>
        <v>0</v>
      </c>
      <c r="AQ140" s="30">
        <f t="shared" si="405"/>
        <v>5</v>
      </c>
      <c r="AR140" s="30">
        <f t="shared" si="405"/>
        <v>6</v>
      </c>
      <c r="AS140" s="30">
        <f t="shared" si="405"/>
        <v>11</v>
      </c>
      <c r="AT140" s="30">
        <f t="shared" si="405"/>
        <v>30</v>
      </c>
      <c r="AU140" s="30">
        <f t="shared" si="405"/>
        <v>43</v>
      </c>
      <c r="AV140" s="30">
        <f t="shared" si="405"/>
        <v>27</v>
      </c>
      <c r="AW140" s="30">
        <f t="shared" si="405"/>
        <v>5</v>
      </c>
      <c r="AX140" s="30">
        <f t="shared" si="381"/>
        <v>105</v>
      </c>
      <c r="AY140" s="64">
        <f>SUM(AY138:AY139)</f>
        <v>292.64999999999998</v>
      </c>
      <c r="AZ140" s="64">
        <f t="shared" si="382"/>
        <v>2.7871428571428569</v>
      </c>
    </row>
    <row r="141" spans="1:52">
      <c r="A141" s="7"/>
      <c r="B141" s="13" t="s">
        <v>87</v>
      </c>
      <c r="C141" s="27"/>
      <c r="D141" s="28"/>
      <c r="E141" s="34"/>
      <c r="F141" s="34"/>
      <c r="G141" s="34"/>
      <c r="H141" s="34"/>
      <c r="I141" s="34"/>
      <c r="J141" s="34"/>
      <c r="K141" s="34"/>
      <c r="L141" s="27"/>
      <c r="M141" s="28"/>
      <c r="N141" s="34"/>
      <c r="O141" s="27"/>
      <c r="P141" s="28"/>
      <c r="Q141" s="34"/>
      <c r="R141" s="36"/>
      <c r="S141" s="34"/>
      <c r="T141" s="34"/>
      <c r="V141" s="36"/>
      <c r="W141" s="34"/>
      <c r="X141" s="34"/>
      <c r="Y141" s="34"/>
      <c r="Z141" s="34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57"/>
      <c r="AO141" s="57"/>
      <c r="AP141" s="40"/>
      <c r="AQ141" s="57"/>
      <c r="AR141" s="57"/>
      <c r="AS141" s="40"/>
      <c r="AT141" s="57"/>
      <c r="AU141" s="57"/>
      <c r="AV141" s="57"/>
      <c r="AW141" s="57"/>
      <c r="AX141" s="40"/>
      <c r="AY141" s="63"/>
      <c r="AZ141" s="63"/>
    </row>
    <row r="142" spans="1:52">
      <c r="A142" s="12"/>
      <c r="B142" s="8" t="s">
        <v>86</v>
      </c>
      <c r="C142" s="40">
        <v>0</v>
      </c>
      <c r="D142" s="40">
        <v>0</v>
      </c>
      <c r="E142" s="40">
        <f t="shared" ref="E142:E145" si="406">C142+D142</f>
        <v>0</v>
      </c>
      <c r="F142" s="40">
        <v>0</v>
      </c>
      <c r="G142" s="40">
        <v>0</v>
      </c>
      <c r="H142" s="40">
        <f t="shared" ref="H142" si="407">F142+G142</f>
        <v>0</v>
      </c>
      <c r="I142" s="40">
        <v>0</v>
      </c>
      <c r="J142" s="40">
        <v>8</v>
      </c>
      <c r="K142" s="40">
        <f t="shared" ref="K142:K145" si="408">I142+J142</f>
        <v>8</v>
      </c>
      <c r="L142" s="40">
        <v>0</v>
      </c>
      <c r="M142" s="40">
        <v>0</v>
      </c>
      <c r="N142" s="40">
        <f t="shared" ref="N142:N145" si="409">L142+M142</f>
        <v>0</v>
      </c>
      <c r="O142" s="40">
        <v>0</v>
      </c>
      <c r="P142" s="40">
        <v>0</v>
      </c>
      <c r="Q142" s="40">
        <f t="shared" ref="Q142:Q145" si="410">O142+P142</f>
        <v>0</v>
      </c>
      <c r="R142" s="40">
        <f>C142+L142+O142+F142+I142</f>
        <v>0</v>
      </c>
      <c r="S142" s="40">
        <f>D142+M142+P142+G142+J142</f>
        <v>8</v>
      </c>
      <c r="T142" s="40">
        <f t="shared" si="358"/>
        <v>8</v>
      </c>
      <c r="U142" s="24">
        <v>1</v>
      </c>
      <c r="V142" s="40">
        <f>IF(U142=1,R142,"0")</f>
        <v>0</v>
      </c>
      <c r="W142" s="40">
        <f>IF(U142=1,S142,"0")</f>
        <v>8</v>
      </c>
      <c r="X142" s="40">
        <f>IF(U142=1,T142,"0")</f>
        <v>8</v>
      </c>
      <c r="Y142" s="40" t="str">
        <f>IF(U142=2,R142,"0")</f>
        <v>0</v>
      </c>
      <c r="Z142" s="40" t="str">
        <f>IF(U142=2,S142,"0")</f>
        <v>0</v>
      </c>
      <c r="AA142" s="40" t="str">
        <f>IF(U142=2,T142,"0")</f>
        <v>0</v>
      </c>
      <c r="AB142" s="40">
        <v>0</v>
      </c>
      <c r="AC142" s="40">
        <v>0</v>
      </c>
      <c r="AD142" s="40">
        <f t="shared" ref="AD142:AD145" si="411">AB142+AC142</f>
        <v>0</v>
      </c>
      <c r="AE142" s="40">
        <v>0</v>
      </c>
      <c r="AF142" s="40">
        <v>0</v>
      </c>
      <c r="AG142" s="40">
        <f t="shared" ref="AG142:AG145" si="412">AE142+AF142</f>
        <v>0</v>
      </c>
      <c r="AH142" s="40">
        <v>0</v>
      </c>
      <c r="AI142" s="40">
        <v>0</v>
      </c>
      <c r="AJ142" s="40">
        <f t="shared" ref="AJ142:AJ145" si="413">AH142+AI142</f>
        <v>0</v>
      </c>
      <c r="AK142" s="40">
        <v>0</v>
      </c>
      <c r="AL142" s="40">
        <v>0</v>
      </c>
      <c r="AM142" s="40">
        <f t="shared" ref="AM142:AM145" si="414">AK142+AL142</f>
        <v>0</v>
      </c>
      <c r="AN142" s="57">
        <v>0</v>
      </c>
      <c r="AO142" s="57">
        <v>0</v>
      </c>
      <c r="AP142" s="40">
        <f t="shared" ref="AP142:AP145" si="415">AN142+AO142</f>
        <v>0</v>
      </c>
      <c r="AQ142" s="57">
        <f t="shared" ref="AQ142:AQ145" si="416">AB142+AE142+AH142+AK142+AN142</f>
        <v>0</v>
      </c>
      <c r="AR142" s="57">
        <f t="shared" ref="AR142:AR145" si="417">AC142+AF142+AI142+AL142+AO142</f>
        <v>0</v>
      </c>
      <c r="AS142" s="40">
        <f t="shared" ref="AS142:AS145" si="418">AQ142+AR142</f>
        <v>0</v>
      </c>
      <c r="AT142" s="57">
        <v>2</v>
      </c>
      <c r="AU142" s="57">
        <v>4</v>
      </c>
      <c r="AV142" s="57">
        <v>2</v>
      </c>
      <c r="AW142" s="57">
        <v>0</v>
      </c>
      <c r="AX142" s="40">
        <f t="shared" si="381"/>
        <v>8</v>
      </c>
      <c r="AY142" s="63">
        <v>22.24</v>
      </c>
      <c r="AZ142" s="63">
        <f t="shared" si="382"/>
        <v>2.78</v>
      </c>
    </row>
    <row r="143" spans="1:52">
      <c r="A143" s="9"/>
      <c r="B143" s="11" t="s">
        <v>179</v>
      </c>
      <c r="C143" s="40">
        <v>0</v>
      </c>
      <c r="D143" s="40">
        <v>0</v>
      </c>
      <c r="E143" s="40">
        <f t="shared" si="406"/>
        <v>0</v>
      </c>
      <c r="F143" s="40">
        <v>0</v>
      </c>
      <c r="G143" s="40">
        <v>0</v>
      </c>
      <c r="H143" s="40">
        <f t="shared" ref="H143:H145" si="419">F143+G143</f>
        <v>0</v>
      </c>
      <c r="I143" s="40">
        <v>1</v>
      </c>
      <c r="J143" s="40">
        <v>0</v>
      </c>
      <c r="K143" s="40">
        <f t="shared" si="408"/>
        <v>1</v>
      </c>
      <c r="L143" s="40">
        <v>1</v>
      </c>
      <c r="M143" s="40">
        <v>0</v>
      </c>
      <c r="N143" s="40">
        <f t="shared" si="409"/>
        <v>1</v>
      </c>
      <c r="O143" s="40">
        <v>0</v>
      </c>
      <c r="P143" s="40">
        <v>0</v>
      </c>
      <c r="Q143" s="40">
        <f t="shared" si="410"/>
        <v>0</v>
      </c>
      <c r="R143" s="40">
        <f t="shared" ref="R143:R145" si="420">C143+L143+O143+F143+I143</f>
        <v>2</v>
      </c>
      <c r="S143" s="40">
        <f t="shared" ref="S143:S145" si="421">D143+M143+P143+G143+J143</f>
        <v>0</v>
      </c>
      <c r="T143" s="40">
        <f t="shared" ref="T143:T145" si="422">R143+S143</f>
        <v>2</v>
      </c>
      <c r="U143" s="24">
        <v>2</v>
      </c>
      <c r="V143" s="40" t="str">
        <f t="shared" ref="V143:V145" si="423">IF(U143=1,R143,"0")</f>
        <v>0</v>
      </c>
      <c r="W143" s="40" t="str">
        <f t="shared" ref="W143:W145" si="424">IF(U143=1,S143,"0")</f>
        <v>0</v>
      </c>
      <c r="X143" s="40" t="str">
        <f t="shared" ref="X143:X145" si="425">IF(U143=1,T143,"0")</f>
        <v>0</v>
      </c>
      <c r="Y143" s="40">
        <f t="shared" ref="Y143:Y145" si="426">IF(U143=2,R143,"0")</f>
        <v>2</v>
      </c>
      <c r="Z143" s="40">
        <f t="shared" ref="Z143:Z145" si="427">IF(U143=2,S143,"0")</f>
        <v>0</v>
      </c>
      <c r="AA143" s="40">
        <f t="shared" ref="AA143:AA145" si="428">IF(U143=2,T143,"0")</f>
        <v>2</v>
      </c>
      <c r="AB143" s="40">
        <v>0</v>
      </c>
      <c r="AC143" s="40">
        <v>0</v>
      </c>
      <c r="AD143" s="40">
        <f t="shared" si="411"/>
        <v>0</v>
      </c>
      <c r="AE143" s="40">
        <v>0</v>
      </c>
      <c r="AF143" s="40">
        <v>0</v>
      </c>
      <c r="AG143" s="40">
        <f t="shared" si="412"/>
        <v>0</v>
      </c>
      <c r="AH143" s="40">
        <v>1</v>
      </c>
      <c r="AI143" s="40">
        <v>0</v>
      </c>
      <c r="AJ143" s="40">
        <f t="shared" si="413"/>
        <v>1</v>
      </c>
      <c r="AK143" s="40">
        <v>0</v>
      </c>
      <c r="AL143" s="40">
        <v>0</v>
      </c>
      <c r="AM143" s="40">
        <f t="shared" si="414"/>
        <v>0</v>
      </c>
      <c r="AN143" s="57">
        <v>0</v>
      </c>
      <c r="AO143" s="57">
        <v>0</v>
      </c>
      <c r="AP143" s="40">
        <f t="shared" si="415"/>
        <v>0</v>
      </c>
      <c r="AQ143" s="57">
        <f t="shared" si="416"/>
        <v>1</v>
      </c>
      <c r="AR143" s="57">
        <f t="shared" si="417"/>
        <v>0</v>
      </c>
      <c r="AS143" s="40">
        <f t="shared" si="418"/>
        <v>1</v>
      </c>
      <c r="AT143" s="57">
        <v>1</v>
      </c>
      <c r="AU143" s="57">
        <v>0</v>
      </c>
      <c r="AV143" s="57">
        <v>0</v>
      </c>
      <c r="AW143" s="57">
        <v>1</v>
      </c>
      <c r="AX143" s="40">
        <f t="shared" si="381"/>
        <v>2</v>
      </c>
      <c r="AY143" s="63">
        <v>6.08</v>
      </c>
      <c r="AZ143" s="63">
        <f t="shared" si="382"/>
        <v>3.04</v>
      </c>
    </row>
    <row r="144" spans="1:52">
      <c r="A144" s="9"/>
      <c r="B144" s="8" t="s">
        <v>85</v>
      </c>
      <c r="C144" s="40">
        <v>0</v>
      </c>
      <c r="D144" s="40">
        <v>0</v>
      </c>
      <c r="E144" s="40">
        <f t="shared" si="406"/>
        <v>0</v>
      </c>
      <c r="F144" s="40">
        <v>0</v>
      </c>
      <c r="G144" s="40">
        <v>0</v>
      </c>
      <c r="H144" s="40">
        <f t="shared" si="419"/>
        <v>0</v>
      </c>
      <c r="I144" s="40">
        <v>3</v>
      </c>
      <c r="J144" s="40">
        <v>9</v>
      </c>
      <c r="K144" s="40">
        <f t="shared" si="408"/>
        <v>12</v>
      </c>
      <c r="L144" s="40">
        <v>1</v>
      </c>
      <c r="M144" s="40">
        <v>2</v>
      </c>
      <c r="N144" s="40">
        <f t="shared" si="409"/>
        <v>3</v>
      </c>
      <c r="O144" s="40">
        <v>0</v>
      </c>
      <c r="P144" s="40">
        <v>4</v>
      </c>
      <c r="Q144" s="40">
        <f t="shared" si="410"/>
        <v>4</v>
      </c>
      <c r="R144" s="40">
        <f t="shared" si="420"/>
        <v>4</v>
      </c>
      <c r="S144" s="40">
        <f t="shared" si="421"/>
        <v>15</v>
      </c>
      <c r="T144" s="40">
        <f t="shared" si="422"/>
        <v>19</v>
      </c>
      <c r="U144" s="24">
        <v>2</v>
      </c>
      <c r="V144" s="40" t="str">
        <f t="shared" si="423"/>
        <v>0</v>
      </c>
      <c r="W144" s="40" t="str">
        <f t="shared" si="424"/>
        <v>0</v>
      </c>
      <c r="X144" s="40" t="str">
        <f t="shared" si="425"/>
        <v>0</v>
      </c>
      <c r="Y144" s="40">
        <f t="shared" si="426"/>
        <v>4</v>
      </c>
      <c r="Z144" s="40">
        <f t="shared" si="427"/>
        <v>15</v>
      </c>
      <c r="AA144" s="40">
        <f t="shared" si="428"/>
        <v>19</v>
      </c>
      <c r="AB144" s="40">
        <v>0</v>
      </c>
      <c r="AC144" s="40">
        <v>0</v>
      </c>
      <c r="AD144" s="40">
        <f t="shared" si="411"/>
        <v>0</v>
      </c>
      <c r="AE144" s="40">
        <v>0</v>
      </c>
      <c r="AF144" s="40">
        <v>0</v>
      </c>
      <c r="AG144" s="40">
        <f t="shared" si="412"/>
        <v>0</v>
      </c>
      <c r="AH144" s="40">
        <v>1</v>
      </c>
      <c r="AI144" s="40">
        <v>1</v>
      </c>
      <c r="AJ144" s="40">
        <f t="shared" si="413"/>
        <v>2</v>
      </c>
      <c r="AK144" s="40">
        <v>1</v>
      </c>
      <c r="AL144" s="40">
        <v>0</v>
      </c>
      <c r="AM144" s="40">
        <f t="shared" si="414"/>
        <v>1</v>
      </c>
      <c r="AN144" s="57">
        <v>0</v>
      </c>
      <c r="AO144" s="57">
        <v>0</v>
      </c>
      <c r="AP144" s="40">
        <f t="shared" si="415"/>
        <v>0</v>
      </c>
      <c r="AQ144" s="57">
        <f t="shared" si="416"/>
        <v>2</v>
      </c>
      <c r="AR144" s="57">
        <f t="shared" si="417"/>
        <v>1</v>
      </c>
      <c r="AS144" s="40">
        <f t="shared" si="418"/>
        <v>3</v>
      </c>
      <c r="AT144" s="57">
        <v>5</v>
      </c>
      <c r="AU144" s="57">
        <v>5</v>
      </c>
      <c r="AV144" s="57">
        <v>7</v>
      </c>
      <c r="AW144" s="57">
        <v>2</v>
      </c>
      <c r="AX144" s="40">
        <f t="shared" si="381"/>
        <v>19</v>
      </c>
      <c r="AY144" s="63">
        <v>54.83</v>
      </c>
      <c r="AZ144" s="63">
        <f t="shared" si="382"/>
        <v>2.8857894736842105</v>
      </c>
    </row>
    <row r="145" spans="1:52">
      <c r="A145" s="9"/>
      <c r="B145" s="8" t="s">
        <v>84</v>
      </c>
      <c r="C145" s="40">
        <v>0</v>
      </c>
      <c r="D145" s="40">
        <v>0</v>
      </c>
      <c r="E145" s="40">
        <f t="shared" si="406"/>
        <v>0</v>
      </c>
      <c r="F145" s="40">
        <v>0</v>
      </c>
      <c r="G145" s="40">
        <v>0</v>
      </c>
      <c r="H145" s="40">
        <f t="shared" si="419"/>
        <v>0</v>
      </c>
      <c r="I145" s="40">
        <v>0</v>
      </c>
      <c r="J145" s="40">
        <v>0</v>
      </c>
      <c r="K145" s="40">
        <f t="shared" si="408"/>
        <v>0</v>
      </c>
      <c r="L145" s="40">
        <v>2</v>
      </c>
      <c r="M145" s="40">
        <v>4</v>
      </c>
      <c r="N145" s="40">
        <f t="shared" si="409"/>
        <v>6</v>
      </c>
      <c r="O145" s="40">
        <v>0</v>
      </c>
      <c r="P145" s="40">
        <v>2</v>
      </c>
      <c r="Q145" s="40">
        <f t="shared" si="410"/>
        <v>2</v>
      </c>
      <c r="R145" s="40">
        <f t="shared" si="420"/>
        <v>2</v>
      </c>
      <c r="S145" s="40">
        <f t="shared" si="421"/>
        <v>6</v>
      </c>
      <c r="T145" s="40">
        <f t="shared" si="422"/>
        <v>8</v>
      </c>
      <c r="U145" s="24">
        <v>1</v>
      </c>
      <c r="V145" s="40">
        <f t="shared" si="423"/>
        <v>2</v>
      </c>
      <c r="W145" s="40">
        <f t="shared" si="424"/>
        <v>6</v>
      </c>
      <c r="X145" s="40">
        <f t="shared" si="425"/>
        <v>8</v>
      </c>
      <c r="Y145" s="40" t="str">
        <f t="shared" si="426"/>
        <v>0</v>
      </c>
      <c r="Z145" s="40" t="str">
        <f t="shared" si="427"/>
        <v>0</v>
      </c>
      <c r="AA145" s="40" t="str">
        <f t="shared" si="428"/>
        <v>0</v>
      </c>
      <c r="AB145" s="40">
        <v>0</v>
      </c>
      <c r="AC145" s="40">
        <v>0</v>
      </c>
      <c r="AD145" s="40">
        <f t="shared" si="411"/>
        <v>0</v>
      </c>
      <c r="AE145" s="40">
        <v>0</v>
      </c>
      <c r="AF145" s="40">
        <v>0</v>
      </c>
      <c r="AG145" s="40">
        <f t="shared" si="412"/>
        <v>0</v>
      </c>
      <c r="AH145" s="40">
        <v>0</v>
      </c>
      <c r="AI145" s="40">
        <v>0</v>
      </c>
      <c r="AJ145" s="40">
        <f t="shared" si="413"/>
        <v>0</v>
      </c>
      <c r="AK145" s="40">
        <v>1</v>
      </c>
      <c r="AL145" s="40">
        <v>0</v>
      </c>
      <c r="AM145" s="40">
        <f t="shared" si="414"/>
        <v>1</v>
      </c>
      <c r="AN145" s="57">
        <v>0</v>
      </c>
      <c r="AO145" s="57">
        <v>0</v>
      </c>
      <c r="AP145" s="40">
        <f t="shared" si="415"/>
        <v>0</v>
      </c>
      <c r="AQ145" s="57">
        <f t="shared" si="416"/>
        <v>1</v>
      </c>
      <c r="AR145" s="57">
        <f t="shared" si="417"/>
        <v>0</v>
      </c>
      <c r="AS145" s="40">
        <f t="shared" si="418"/>
        <v>1</v>
      </c>
      <c r="AT145" s="57">
        <v>4</v>
      </c>
      <c r="AU145" s="57">
        <v>2</v>
      </c>
      <c r="AV145" s="57">
        <v>1</v>
      </c>
      <c r="AW145" s="57">
        <v>1</v>
      </c>
      <c r="AX145" s="40">
        <f t="shared" si="381"/>
        <v>8</v>
      </c>
      <c r="AY145" s="63">
        <v>21.82</v>
      </c>
      <c r="AZ145" s="63">
        <f t="shared" si="382"/>
        <v>2.7275</v>
      </c>
    </row>
    <row r="146" spans="1:52" s="52" customFormat="1">
      <c r="A146" s="53"/>
      <c r="B146" s="54" t="s">
        <v>3</v>
      </c>
      <c r="C146" s="30">
        <f t="shared" ref="C146:Q146" si="429">SUM(C142:C145)</f>
        <v>0</v>
      </c>
      <c r="D146" s="30">
        <f t="shared" si="429"/>
        <v>0</v>
      </c>
      <c r="E146" s="30">
        <f t="shared" si="429"/>
        <v>0</v>
      </c>
      <c r="F146" s="30">
        <f t="shared" si="429"/>
        <v>0</v>
      </c>
      <c r="G146" s="30">
        <f t="shared" si="429"/>
        <v>0</v>
      </c>
      <c r="H146" s="30">
        <f t="shared" si="429"/>
        <v>0</v>
      </c>
      <c r="I146" s="30">
        <f t="shared" si="429"/>
        <v>4</v>
      </c>
      <c r="J146" s="30">
        <f t="shared" si="429"/>
        <v>17</v>
      </c>
      <c r="K146" s="30">
        <f t="shared" si="429"/>
        <v>21</v>
      </c>
      <c r="L146" s="30">
        <f t="shared" si="429"/>
        <v>4</v>
      </c>
      <c r="M146" s="30">
        <f t="shared" si="429"/>
        <v>6</v>
      </c>
      <c r="N146" s="30">
        <f t="shared" si="429"/>
        <v>10</v>
      </c>
      <c r="O146" s="30">
        <f t="shared" si="429"/>
        <v>0</v>
      </c>
      <c r="P146" s="30">
        <f t="shared" si="429"/>
        <v>6</v>
      </c>
      <c r="Q146" s="30">
        <f t="shared" si="429"/>
        <v>6</v>
      </c>
      <c r="R146" s="30">
        <f t="shared" ref="R146" si="430">C146+L146+O146+F146+I146</f>
        <v>8</v>
      </c>
      <c r="S146" s="30">
        <f t="shared" ref="S146" si="431">D146+M146+P146+G146+J146</f>
        <v>29</v>
      </c>
      <c r="T146" s="30">
        <f t="shared" ref="T146" si="432">R146+S146</f>
        <v>37</v>
      </c>
      <c r="U146" s="51"/>
      <c r="V146" s="30">
        <f t="shared" ref="V146:AW146" si="433">SUM(V142:V145)</f>
        <v>2</v>
      </c>
      <c r="W146" s="30">
        <f t="shared" si="433"/>
        <v>14</v>
      </c>
      <c r="X146" s="30">
        <f t="shared" si="433"/>
        <v>16</v>
      </c>
      <c r="Y146" s="30">
        <f t="shared" si="433"/>
        <v>6</v>
      </c>
      <c r="Z146" s="30">
        <f t="shared" si="433"/>
        <v>15</v>
      </c>
      <c r="AA146" s="30">
        <f t="shared" si="433"/>
        <v>21</v>
      </c>
      <c r="AB146" s="30">
        <f t="shared" si="433"/>
        <v>0</v>
      </c>
      <c r="AC146" s="30">
        <f t="shared" si="433"/>
        <v>0</v>
      </c>
      <c r="AD146" s="30">
        <f t="shared" si="433"/>
        <v>0</v>
      </c>
      <c r="AE146" s="30">
        <f t="shared" si="433"/>
        <v>0</v>
      </c>
      <c r="AF146" s="30">
        <f t="shared" si="433"/>
        <v>0</v>
      </c>
      <c r="AG146" s="30">
        <f t="shared" si="433"/>
        <v>0</v>
      </c>
      <c r="AH146" s="30">
        <f t="shared" si="433"/>
        <v>2</v>
      </c>
      <c r="AI146" s="30">
        <f t="shared" si="433"/>
        <v>1</v>
      </c>
      <c r="AJ146" s="30">
        <f t="shared" si="433"/>
        <v>3</v>
      </c>
      <c r="AK146" s="30">
        <f t="shared" si="433"/>
        <v>2</v>
      </c>
      <c r="AL146" s="30">
        <f t="shared" si="433"/>
        <v>0</v>
      </c>
      <c r="AM146" s="30">
        <f t="shared" si="433"/>
        <v>2</v>
      </c>
      <c r="AN146" s="30">
        <f t="shared" si="433"/>
        <v>0</v>
      </c>
      <c r="AO146" s="30">
        <f t="shared" si="433"/>
        <v>0</v>
      </c>
      <c r="AP146" s="30">
        <f t="shared" si="433"/>
        <v>0</v>
      </c>
      <c r="AQ146" s="30">
        <f t="shared" si="433"/>
        <v>4</v>
      </c>
      <c r="AR146" s="30">
        <f t="shared" si="433"/>
        <v>1</v>
      </c>
      <c r="AS146" s="30">
        <f t="shared" si="433"/>
        <v>5</v>
      </c>
      <c r="AT146" s="30">
        <f t="shared" si="433"/>
        <v>12</v>
      </c>
      <c r="AU146" s="30">
        <f t="shared" si="433"/>
        <v>11</v>
      </c>
      <c r="AV146" s="30">
        <f t="shared" si="433"/>
        <v>10</v>
      </c>
      <c r="AW146" s="30">
        <f t="shared" si="433"/>
        <v>4</v>
      </c>
      <c r="AX146" s="30">
        <f t="shared" si="381"/>
        <v>37</v>
      </c>
      <c r="AY146" s="64">
        <f>SUM(AY142:AY145)</f>
        <v>104.97</v>
      </c>
      <c r="AZ146" s="64">
        <f t="shared" si="382"/>
        <v>2.8370270270270268</v>
      </c>
    </row>
    <row r="147" spans="1:52">
      <c r="A147" s="9"/>
      <c r="B147" s="21" t="s">
        <v>83</v>
      </c>
      <c r="C147" s="41"/>
      <c r="D147" s="42"/>
      <c r="E147" s="34"/>
      <c r="F147" s="34"/>
      <c r="G147" s="34"/>
      <c r="H147" s="34"/>
      <c r="I147" s="34"/>
      <c r="J147" s="34"/>
      <c r="K147" s="34"/>
      <c r="L147" s="41"/>
      <c r="M147" s="42"/>
      <c r="N147" s="34"/>
      <c r="O147" s="41"/>
      <c r="P147" s="42"/>
      <c r="Q147" s="34"/>
      <c r="R147" s="36"/>
      <c r="S147" s="34"/>
      <c r="T147" s="34"/>
      <c r="V147" s="36"/>
      <c r="W147" s="34"/>
      <c r="X147" s="34"/>
      <c r="Y147" s="34"/>
      <c r="Z147" s="34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57"/>
      <c r="AO147" s="57"/>
      <c r="AP147" s="40"/>
      <c r="AQ147" s="57"/>
      <c r="AR147" s="57"/>
      <c r="AS147" s="40"/>
      <c r="AT147" s="57"/>
      <c r="AU147" s="57"/>
      <c r="AV147" s="57"/>
      <c r="AW147" s="57"/>
      <c r="AX147" s="40"/>
      <c r="AY147" s="63"/>
      <c r="AZ147" s="63"/>
    </row>
    <row r="148" spans="1:52">
      <c r="A148" s="9"/>
      <c r="B148" s="18" t="s">
        <v>81</v>
      </c>
      <c r="C148" s="40">
        <v>1</v>
      </c>
      <c r="D148" s="40">
        <v>0</v>
      </c>
      <c r="E148" s="40">
        <f>C148+D148</f>
        <v>1</v>
      </c>
      <c r="F148" s="40">
        <v>0</v>
      </c>
      <c r="G148" s="40">
        <v>0</v>
      </c>
      <c r="H148" s="40">
        <f>F148+G148</f>
        <v>0</v>
      </c>
      <c r="I148" s="40">
        <v>14</v>
      </c>
      <c r="J148" s="40">
        <v>64</v>
      </c>
      <c r="K148" s="40">
        <f>I148+J148</f>
        <v>78</v>
      </c>
      <c r="L148" s="40">
        <v>3</v>
      </c>
      <c r="M148" s="40">
        <v>16</v>
      </c>
      <c r="N148" s="40">
        <f>L148+M148</f>
        <v>19</v>
      </c>
      <c r="O148" s="40">
        <v>4</v>
      </c>
      <c r="P148" s="40">
        <v>4</v>
      </c>
      <c r="Q148" s="40">
        <f>O148+P148</f>
        <v>8</v>
      </c>
      <c r="R148" s="40">
        <f>C148+L148+O148+F148+I148</f>
        <v>22</v>
      </c>
      <c r="S148" s="40">
        <f>D148+M148+P148+G148+J148</f>
        <v>84</v>
      </c>
      <c r="T148" s="40">
        <f t="shared" si="358"/>
        <v>106</v>
      </c>
      <c r="U148" s="24">
        <v>2</v>
      </c>
      <c r="V148" s="40" t="str">
        <f>IF(U148=1,R148,"0")</f>
        <v>0</v>
      </c>
      <c r="W148" s="40" t="str">
        <f>IF(U148=1,S148,"0")</f>
        <v>0</v>
      </c>
      <c r="X148" s="40" t="str">
        <f>IF(U148=1,T148,"0")</f>
        <v>0</v>
      </c>
      <c r="Y148" s="40">
        <f>IF(U148=2,R148,"0")</f>
        <v>22</v>
      </c>
      <c r="Z148" s="40">
        <f>IF(U148=2,S148,"0")</f>
        <v>84</v>
      </c>
      <c r="AA148" s="40">
        <f>IF(U148=2,T148,"0")</f>
        <v>106</v>
      </c>
      <c r="AB148" s="40">
        <v>0</v>
      </c>
      <c r="AC148" s="40">
        <v>0</v>
      </c>
      <c r="AD148" s="40">
        <f t="shared" ref="AD148" si="434">AB148+AC148</f>
        <v>0</v>
      </c>
      <c r="AE148" s="40">
        <v>0</v>
      </c>
      <c r="AF148" s="40">
        <v>0</v>
      </c>
      <c r="AG148" s="40">
        <f t="shared" ref="AG148" si="435">AE148+AF148</f>
        <v>0</v>
      </c>
      <c r="AH148" s="40">
        <v>12</v>
      </c>
      <c r="AI148" s="40">
        <v>5</v>
      </c>
      <c r="AJ148" s="40">
        <f t="shared" ref="AJ148" si="436">AH148+AI148</f>
        <v>17</v>
      </c>
      <c r="AK148" s="40">
        <v>2</v>
      </c>
      <c r="AL148" s="40">
        <v>0</v>
      </c>
      <c r="AM148" s="40">
        <f t="shared" ref="AM148" si="437">AK148+AL148</f>
        <v>2</v>
      </c>
      <c r="AN148" s="57">
        <v>0</v>
      </c>
      <c r="AO148" s="57">
        <v>0</v>
      </c>
      <c r="AP148" s="40">
        <f t="shared" ref="AP148" si="438">AN148+AO148</f>
        <v>0</v>
      </c>
      <c r="AQ148" s="57">
        <f t="shared" ref="AQ148" si="439">AB148+AE148+AH148+AK148+AN148</f>
        <v>14</v>
      </c>
      <c r="AR148" s="57">
        <f t="shared" ref="AR148" si="440">AC148+AF148+AI148+AL148+AO148</f>
        <v>5</v>
      </c>
      <c r="AS148" s="40">
        <f t="shared" ref="AS148" si="441">AQ148+AR148</f>
        <v>19</v>
      </c>
      <c r="AT148" s="57">
        <v>22</v>
      </c>
      <c r="AU148" s="57">
        <v>42</v>
      </c>
      <c r="AV148" s="57">
        <v>28</v>
      </c>
      <c r="AW148" s="57">
        <v>14</v>
      </c>
      <c r="AX148" s="40">
        <f t="shared" si="381"/>
        <v>106</v>
      </c>
      <c r="AY148" s="63">
        <v>306.74</v>
      </c>
      <c r="AZ148" s="63">
        <f t="shared" si="382"/>
        <v>2.8937735849056603</v>
      </c>
    </row>
    <row r="149" spans="1:52" s="52" customFormat="1">
      <c r="A149" s="53"/>
      <c r="B149" s="54" t="s">
        <v>3</v>
      </c>
      <c r="C149" s="30">
        <f t="shared" ref="C149:H149" si="442">SUM(C148)</f>
        <v>1</v>
      </c>
      <c r="D149" s="30">
        <f t="shared" si="442"/>
        <v>0</v>
      </c>
      <c r="E149" s="30">
        <f t="shared" si="442"/>
        <v>1</v>
      </c>
      <c r="F149" s="30">
        <f t="shared" si="442"/>
        <v>0</v>
      </c>
      <c r="G149" s="30">
        <f t="shared" si="442"/>
        <v>0</v>
      </c>
      <c r="H149" s="30">
        <f t="shared" si="442"/>
        <v>0</v>
      </c>
      <c r="I149" s="30">
        <f t="shared" ref="I149:K149" si="443">SUM(I148)</f>
        <v>14</v>
      </c>
      <c r="J149" s="30">
        <f t="shared" si="443"/>
        <v>64</v>
      </c>
      <c r="K149" s="30">
        <f t="shared" si="443"/>
        <v>78</v>
      </c>
      <c r="L149" s="30">
        <f t="shared" ref="L149:N149" si="444">SUM(L148)</f>
        <v>3</v>
      </c>
      <c r="M149" s="30">
        <f t="shared" si="444"/>
        <v>16</v>
      </c>
      <c r="N149" s="30">
        <f t="shared" si="444"/>
        <v>19</v>
      </c>
      <c r="O149" s="30">
        <f t="shared" ref="O149:Q149" si="445">SUM(O148)</f>
        <v>4</v>
      </c>
      <c r="P149" s="30">
        <f t="shared" si="445"/>
        <v>4</v>
      </c>
      <c r="Q149" s="30">
        <f t="shared" si="445"/>
        <v>8</v>
      </c>
      <c r="R149" s="30">
        <f>C149+L149+O149+F149+I149</f>
        <v>22</v>
      </c>
      <c r="S149" s="30">
        <f>D149+M149+P149+G149+J149</f>
        <v>84</v>
      </c>
      <c r="T149" s="30">
        <f t="shared" ref="T149" si="446">R149+S149</f>
        <v>106</v>
      </c>
      <c r="U149" s="51"/>
      <c r="V149" s="30">
        <f t="shared" ref="V149:AY149" si="447">SUM(V148)</f>
        <v>0</v>
      </c>
      <c r="W149" s="30">
        <f t="shared" si="447"/>
        <v>0</v>
      </c>
      <c r="X149" s="30">
        <f t="shared" si="447"/>
        <v>0</v>
      </c>
      <c r="Y149" s="30">
        <f t="shared" si="447"/>
        <v>22</v>
      </c>
      <c r="Z149" s="30">
        <f t="shared" si="447"/>
        <v>84</v>
      </c>
      <c r="AA149" s="30">
        <f t="shared" si="447"/>
        <v>106</v>
      </c>
      <c r="AB149" s="30">
        <f t="shared" si="447"/>
        <v>0</v>
      </c>
      <c r="AC149" s="30">
        <f t="shared" si="447"/>
        <v>0</v>
      </c>
      <c r="AD149" s="30">
        <f t="shared" si="447"/>
        <v>0</v>
      </c>
      <c r="AE149" s="30">
        <f t="shared" ref="AE149:AG149" si="448">SUM(AE148)</f>
        <v>0</v>
      </c>
      <c r="AF149" s="30">
        <f t="shared" si="448"/>
        <v>0</v>
      </c>
      <c r="AG149" s="30">
        <f t="shared" si="448"/>
        <v>0</v>
      </c>
      <c r="AH149" s="30">
        <f t="shared" si="447"/>
        <v>12</v>
      </c>
      <c r="AI149" s="30">
        <f t="shared" si="447"/>
        <v>5</v>
      </c>
      <c r="AJ149" s="30">
        <f t="shared" si="447"/>
        <v>17</v>
      </c>
      <c r="AK149" s="30">
        <f t="shared" ref="AK149:AP149" si="449">SUM(AK148)</f>
        <v>2</v>
      </c>
      <c r="AL149" s="30">
        <f t="shared" si="449"/>
        <v>0</v>
      </c>
      <c r="AM149" s="30">
        <f t="shared" si="449"/>
        <v>2</v>
      </c>
      <c r="AN149" s="30">
        <f t="shared" si="449"/>
        <v>0</v>
      </c>
      <c r="AO149" s="30">
        <f t="shared" si="449"/>
        <v>0</v>
      </c>
      <c r="AP149" s="30">
        <f t="shared" si="449"/>
        <v>0</v>
      </c>
      <c r="AQ149" s="30">
        <f t="shared" si="447"/>
        <v>14</v>
      </c>
      <c r="AR149" s="30">
        <f t="shared" si="447"/>
        <v>5</v>
      </c>
      <c r="AS149" s="30">
        <f t="shared" si="447"/>
        <v>19</v>
      </c>
      <c r="AT149" s="30">
        <f t="shared" si="447"/>
        <v>22</v>
      </c>
      <c r="AU149" s="30">
        <f t="shared" si="447"/>
        <v>42</v>
      </c>
      <c r="AV149" s="30">
        <f t="shared" si="447"/>
        <v>28</v>
      </c>
      <c r="AW149" s="30">
        <f t="shared" si="447"/>
        <v>14</v>
      </c>
      <c r="AX149" s="30">
        <f t="shared" si="381"/>
        <v>106</v>
      </c>
      <c r="AY149" s="64">
        <f t="shared" si="447"/>
        <v>306.74</v>
      </c>
      <c r="AZ149" s="64">
        <f t="shared" si="382"/>
        <v>2.8937735849056603</v>
      </c>
    </row>
    <row r="150" spans="1:52">
      <c r="A150" s="9"/>
      <c r="B150" s="21" t="s">
        <v>82</v>
      </c>
      <c r="C150" s="36"/>
      <c r="D150" s="34"/>
      <c r="E150" s="34"/>
      <c r="F150" s="34"/>
      <c r="G150" s="34"/>
      <c r="H150" s="34"/>
      <c r="I150" s="34"/>
      <c r="J150" s="34"/>
      <c r="K150" s="34"/>
      <c r="L150" s="36"/>
      <c r="M150" s="34"/>
      <c r="N150" s="34"/>
      <c r="O150" s="36"/>
      <c r="P150" s="34"/>
      <c r="Q150" s="34"/>
      <c r="R150" s="36"/>
      <c r="S150" s="34"/>
      <c r="T150" s="34"/>
      <c r="V150" s="36"/>
      <c r="W150" s="34"/>
      <c r="X150" s="34"/>
      <c r="Y150" s="34"/>
      <c r="Z150" s="34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57"/>
      <c r="AO150" s="57"/>
      <c r="AP150" s="40"/>
      <c r="AQ150" s="57"/>
      <c r="AR150" s="57"/>
      <c r="AS150" s="40"/>
      <c r="AT150" s="57"/>
      <c r="AU150" s="57"/>
      <c r="AV150" s="57"/>
      <c r="AW150" s="57"/>
      <c r="AX150" s="40"/>
      <c r="AY150" s="63"/>
      <c r="AZ150" s="63"/>
    </row>
    <row r="151" spans="1:52">
      <c r="A151" s="9"/>
      <c r="B151" s="18" t="s">
        <v>81</v>
      </c>
      <c r="C151" s="40">
        <v>0</v>
      </c>
      <c r="D151" s="40">
        <v>1</v>
      </c>
      <c r="E151" s="40">
        <f>C151+D151</f>
        <v>1</v>
      </c>
      <c r="F151" s="40">
        <v>0</v>
      </c>
      <c r="G151" s="40">
        <v>0</v>
      </c>
      <c r="H151" s="40">
        <f>F151+G151</f>
        <v>0</v>
      </c>
      <c r="I151" s="40">
        <v>0</v>
      </c>
      <c r="J151" s="40">
        <v>8</v>
      </c>
      <c r="K151" s="40">
        <f>I151+J151</f>
        <v>8</v>
      </c>
      <c r="L151" s="40">
        <v>4</v>
      </c>
      <c r="M151" s="40">
        <v>47</v>
      </c>
      <c r="N151" s="40">
        <f>L151+M151</f>
        <v>51</v>
      </c>
      <c r="O151" s="40">
        <v>2</v>
      </c>
      <c r="P151" s="40">
        <v>22</v>
      </c>
      <c r="Q151" s="40">
        <f>O151+P151</f>
        <v>24</v>
      </c>
      <c r="R151" s="40">
        <f t="shared" ref="R151:S152" si="450">C151+L151+O151+F151+I151</f>
        <v>6</v>
      </c>
      <c r="S151" s="40">
        <f t="shared" si="450"/>
        <v>78</v>
      </c>
      <c r="T151" s="40">
        <f t="shared" si="358"/>
        <v>84</v>
      </c>
      <c r="U151" s="24">
        <v>2</v>
      </c>
      <c r="V151" s="40" t="str">
        <f>IF(U151=1,R151,"0")</f>
        <v>0</v>
      </c>
      <c r="W151" s="40" t="str">
        <f>IF(U151=1,S151,"0")</f>
        <v>0</v>
      </c>
      <c r="X151" s="40" t="str">
        <f>IF(U151=1,#REF!,"0")</f>
        <v>0</v>
      </c>
      <c r="Y151" s="40">
        <f>IF(U151=2,R151,"0")</f>
        <v>6</v>
      </c>
      <c r="Z151" s="40">
        <f>IF(U151=2,S151,"0")</f>
        <v>78</v>
      </c>
      <c r="AA151" s="40">
        <f>IF(U151=2,T151,"0")</f>
        <v>84</v>
      </c>
      <c r="AB151" s="40">
        <v>0</v>
      </c>
      <c r="AC151" s="40">
        <v>0</v>
      </c>
      <c r="AD151" s="40">
        <f t="shared" ref="AD151" si="451">AB151+AC151</f>
        <v>0</v>
      </c>
      <c r="AE151" s="40">
        <v>0</v>
      </c>
      <c r="AF151" s="40">
        <v>0</v>
      </c>
      <c r="AG151" s="40">
        <f t="shared" ref="AG151" si="452">AE151+AF151</f>
        <v>0</v>
      </c>
      <c r="AH151" s="40">
        <v>0</v>
      </c>
      <c r="AI151" s="40">
        <v>0</v>
      </c>
      <c r="AJ151" s="40">
        <f t="shared" ref="AJ151" si="453">AH151+AI151</f>
        <v>0</v>
      </c>
      <c r="AK151" s="40">
        <v>8</v>
      </c>
      <c r="AL151" s="40">
        <v>4</v>
      </c>
      <c r="AM151" s="40">
        <f t="shared" ref="AM151" si="454">AK151+AL151</f>
        <v>12</v>
      </c>
      <c r="AN151" s="57">
        <v>0</v>
      </c>
      <c r="AO151" s="57">
        <v>1</v>
      </c>
      <c r="AP151" s="40">
        <f t="shared" ref="AP151" si="455">AN151+AO151</f>
        <v>1</v>
      </c>
      <c r="AQ151" s="57">
        <f t="shared" ref="AQ151" si="456">AB151+AE151+AH151+AK151+AN151</f>
        <v>8</v>
      </c>
      <c r="AR151" s="57">
        <f t="shared" ref="AR151" si="457">AC151+AF151+AI151+AL151+AO151</f>
        <v>5</v>
      </c>
      <c r="AS151" s="40">
        <f t="shared" ref="AS151" si="458">AQ151+AR151</f>
        <v>13</v>
      </c>
      <c r="AT151" s="57">
        <v>23</v>
      </c>
      <c r="AU151" s="57">
        <v>38</v>
      </c>
      <c r="AV151" s="57">
        <v>15</v>
      </c>
      <c r="AW151" s="57">
        <v>8</v>
      </c>
      <c r="AX151" s="40">
        <f t="shared" si="381"/>
        <v>84</v>
      </c>
      <c r="AY151" s="63">
        <v>235.34</v>
      </c>
      <c r="AZ151" s="63">
        <f t="shared" si="382"/>
        <v>2.8016666666666667</v>
      </c>
    </row>
    <row r="152" spans="1:52" s="52" customFormat="1">
      <c r="A152" s="53"/>
      <c r="B152" s="54" t="s">
        <v>3</v>
      </c>
      <c r="C152" s="30">
        <f t="shared" ref="C152:H152" si="459">SUM(C151)</f>
        <v>0</v>
      </c>
      <c r="D152" s="30">
        <f t="shared" si="459"/>
        <v>1</v>
      </c>
      <c r="E152" s="30">
        <f t="shared" si="459"/>
        <v>1</v>
      </c>
      <c r="F152" s="30">
        <f t="shared" si="459"/>
        <v>0</v>
      </c>
      <c r="G152" s="30">
        <f t="shared" si="459"/>
        <v>0</v>
      </c>
      <c r="H152" s="30">
        <f t="shared" si="459"/>
        <v>0</v>
      </c>
      <c r="I152" s="30">
        <f t="shared" ref="I152" si="460">SUM(I151)</f>
        <v>0</v>
      </c>
      <c r="J152" s="30">
        <f t="shared" ref="J152:K152" si="461">SUM(J151)</f>
        <v>8</v>
      </c>
      <c r="K152" s="30">
        <f t="shared" si="461"/>
        <v>8</v>
      </c>
      <c r="L152" s="30">
        <f t="shared" ref="L152" si="462">SUM(L151)</f>
        <v>4</v>
      </c>
      <c r="M152" s="30">
        <f t="shared" ref="M152:N152" si="463">SUM(M151)</f>
        <v>47</v>
      </c>
      <c r="N152" s="30">
        <f t="shared" si="463"/>
        <v>51</v>
      </c>
      <c r="O152" s="30">
        <f t="shared" ref="O152" si="464">SUM(O151)</f>
        <v>2</v>
      </c>
      <c r="P152" s="30">
        <f t="shared" ref="P152:Q152" si="465">SUM(P151)</f>
        <v>22</v>
      </c>
      <c r="Q152" s="30">
        <f t="shared" si="465"/>
        <v>24</v>
      </c>
      <c r="R152" s="30">
        <f t="shared" si="450"/>
        <v>6</v>
      </c>
      <c r="S152" s="30">
        <f t="shared" si="450"/>
        <v>78</v>
      </c>
      <c r="T152" s="30">
        <f t="shared" ref="T152" si="466">R152+S152</f>
        <v>84</v>
      </c>
      <c r="U152" s="51"/>
      <c r="V152" s="30">
        <f t="shared" ref="V152:AP152" si="467">SUM(V151)</f>
        <v>0</v>
      </c>
      <c r="W152" s="30">
        <f t="shared" si="467"/>
        <v>0</v>
      </c>
      <c r="X152" s="30">
        <f t="shared" si="467"/>
        <v>0</v>
      </c>
      <c r="Y152" s="30">
        <f t="shared" si="467"/>
        <v>6</v>
      </c>
      <c r="Z152" s="30">
        <f t="shared" si="467"/>
        <v>78</v>
      </c>
      <c r="AA152" s="30">
        <f t="shared" si="467"/>
        <v>84</v>
      </c>
      <c r="AB152" s="30">
        <f t="shared" ref="AB152:AJ152" si="468">SUM(AB151)</f>
        <v>0</v>
      </c>
      <c r="AC152" s="30">
        <f t="shared" si="468"/>
        <v>0</v>
      </c>
      <c r="AD152" s="30">
        <f t="shared" si="468"/>
        <v>0</v>
      </c>
      <c r="AE152" s="30">
        <f t="shared" ref="AE152:AG152" si="469">SUM(AE151)</f>
        <v>0</v>
      </c>
      <c r="AF152" s="30">
        <f t="shared" si="469"/>
        <v>0</v>
      </c>
      <c r="AG152" s="30">
        <f t="shared" si="469"/>
        <v>0</v>
      </c>
      <c r="AH152" s="30">
        <f t="shared" si="468"/>
        <v>0</v>
      </c>
      <c r="AI152" s="30">
        <f t="shared" si="468"/>
        <v>0</v>
      </c>
      <c r="AJ152" s="30">
        <f t="shared" si="468"/>
        <v>0</v>
      </c>
      <c r="AK152" s="30">
        <f t="shared" si="467"/>
        <v>8</v>
      </c>
      <c r="AL152" s="30">
        <f t="shared" si="467"/>
        <v>4</v>
      </c>
      <c r="AM152" s="30">
        <f t="shared" si="467"/>
        <v>12</v>
      </c>
      <c r="AN152" s="30">
        <f t="shared" si="467"/>
        <v>0</v>
      </c>
      <c r="AO152" s="30">
        <f t="shared" si="467"/>
        <v>1</v>
      </c>
      <c r="AP152" s="30">
        <f t="shared" si="467"/>
        <v>1</v>
      </c>
      <c r="AQ152" s="30">
        <f t="shared" ref="AQ152:AY152" si="470">SUM(AQ151)</f>
        <v>8</v>
      </c>
      <c r="AR152" s="30">
        <f t="shared" si="470"/>
        <v>5</v>
      </c>
      <c r="AS152" s="30">
        <f t="shared" si="470"/>
        <v>13</v>
      </c>
      <c r="AT152" s="30">
        <f t="shared" si="470"/>
        <v>23</v>
      </c>
      <c r="AU152" s="30">
        <f t="shared" si="470"/>
        <v>38</v>
      </c>
      <c r="AV152" s="30">
        <f t="shared" si="470"/>
        <v>15</v>
      </c>
      <c r="AW152" s="30">
        <f t="shared" si="470"/>
        <v>8</v>
      </c>
      <c r="AX152" s="30">
        <f t="shared" si="381"/>
        <v>84</v>
      </c>
      <c r="AY152" s="64">
        <f t="shared" si="470"/>
        <v>235.34</v>
      </c>
      <c r="AZ152" s="64">
        <f t="shared" si="382"/>
        <v>2.8016666666666667</v>
      </c>
    </row>
    <row r="153" spans="1:52" s="52" customFormat="1">
      <c r="A153" s="53"/>
      <c r="B153" s="54" t="s">
        <v>80</v>
      </c>
      <c r="C153" s="30">
        <f t="shared" ref="C153:Q153" si="471">C128+C136+C140+C146+C152+C149</f>
        <v>1</v>
      </c>
      <c r="D153" s="30">
        <f t="shared" si="471"/>
        <v>2</v>
      </c>
      <c r="E153" s="30">
        <f t="shared" si="471"/>
        <v>3</v>
      </c>
      <c r="F153" s="30">
        <f t="shared" si="471"/>
        <v>1</v>
      </c>
      <c r="G153" s="30">
        <f t="shared" si="471"/>
        <v>1</v>
      </c>
      <c r="H153" s="30">
        <f t="shared" si="471"/>
        <v>2</v>
      </c>
      <c r="I153" s="30">
        <f t="shared" si="471"/>
        <v>126</v>
      </c>
      <c r="J153" s="30">
        <f t="shared" si="471"/>
        <v>528</v>
      </c>
      <c r="K153" s="30">
        <f t="shared" si="471"/>
        <v>654</v>
      </c>
      <c r="L153" s="30">
        <f t="shared" si="471"/>
        <v>101</v>
      </c>
      <c r="M153" s="30">
        <f t="shared" si="471"/>
        <v>284</v>
      </c>
      <c r="N153" s="30">
        <f t="shared" si="471"/>
        <v>385</v>
      </c>
      <c r="O153" s="30">
        <f t="shared" si="471"/>
        <v>30</v>
      </c>
      <c r="P153" s="30">
        <f t="shared" si="471"/>
        <v>124</v>
      </c>
      <c r="Q153" s="30">
        <f t="shared" si="471"/>
        <v>154</v>
      </c>
      <c r="R153" s="30">
        <f>R152+R149+R140+R136+R128+R146</f>
        <v>259</v>
      </c>
      <c r="S153" s="30">
        <f>S152+S149+S140+S136+S128+S146</f>
        <v>939</v>
      </c>
      <c r="T153" s="30">
        <f t="shared" si="358"/>
        <v>1198</v>
      </c>
      <c r="U153" s="51"/>
      <c r="V153" s="30">
        <f>V128+V136+V140+V146+V152+V149</f>
        <v>69</v>
      </c>
      <c r="W153" s="30">
        <f>W128+W136+W140+W146+W152+W149</f>
        <v>365</v>
      </c>
      <c r="X153" s="30">
        <f>V153+W153</f>
        <v>434</v>
      </c>
      <c r="Y153" s="30">
        <f>Y128+Y136+Y140+Y146+Y152+Y149</f>
        <v>190</v>
      </c>
      <c r="Z153" s="30">
        <f>Z128+Z136+Z140+Z146+Z152+Z149</f>
        <v>574</v>
      </c>
      <c r="AA153" s="30">
        <f>Y153+Z153</f>
        <v>764</v>
      </c>
      <c r="AB153" s="30">
        <f t="shared" ref="AB153:AW153" si="472">AB128+AB136+AB140+AB146+AB152+AB149</f>
        <v>0</v>
      </c>
      <c r="AC153" s="30">
        <f t="shared" si="472"/>
        <v>0</v>
      </c>
      <c r="AD153" s="30">
        <f t="shared" si="472"/>
        <v>0</v>
      </c>
      <c r="AE153" s="30">
        <f t="shared" si="472"/>
        <v>0</v>
      </c>
      <c r="AF153" s="30">
        <f t="shared" si="472"/>
        <v>0</v>
      </c>
      <c r="AG153" s="30">
        <f t="shared" si="472"/>
        <v>0</v>
      </c>
      <c r="AH153" s="30">
        <f t="shared" si="472"/>
        <v>61</v>
      </c>
      <c r="AI153" s="30">
        <f t="shared" si="472"/>
        <v>44</v>
      </c>
      <c r="AJ153" s="30">
        <f t="shared" si="472"/>
        <v>105</v>
      </c>
      <c r="AK153" s="30">
        <f t="shared" si="472"/>
        <v>21</v>
      </c>
      <c r="AL153" s="30">
        <f t="shared" si="472"/>
        <v>11</v>
      </c>
      <c r="AM153" s="30">
        <f t="shared" si="472"/>
        <v>32</v>
      </c>
      <c r="AN153" s="30">
        <f t="shared" si="472"/>
        <v>0</v>
      </c>
      <c r="AO153" s="30">
        <f t="shared" si="472"/>
        <v>1</v>
      </c>
      <c r="AP153" s="30">
        <f t="shared" si="472"/>
        <v>1</v>
      </c>
      <c r="AQ153" s="30">
        <f t="shared" si="472"/>
        <v>82</v>
      </c>
      <c r="AR153" s="30">
        <f t="shared" si="472"/>
        <v>56</v>
      </c>
      <c r="AS153" s="30">
        <f t="shared" si="472"/>
        <v>138</v>
      </c>
      <c r="AT153" s="30">
        <f t="shared" si="472"/>
        <v>351</v>
      </c>
      <c r="AU153" s="30">
        <f t="shared" si="472"/>
        <v>472</v>
      </c>
      <c r="AV153" s="30">
        <f t="shared" si="472"/>
        <v>291</v>
      </c>
      <c r="AW153" s="30">
        <f t="shared" si="472"/>
        <v>84</v>
      </c>
      <c r="AX153" s="30">
        <f t="shared" si="381"/>
        <v>1198</v>
      </c>
      <c r="AY153" s="64">
        <f>AY128+AY136+AY140+AY146+AY152+AY149</f>
        <v>3348.2699999999995</v>
      </c>
      <c r="AZ153" s="64">
        <f t="shared" si="382"/>
        <v>2.7948831385642734</v>
      </c>
    </row>
    <row r="154" spans="1:52">
      <c r="A154" s="9"/>
      <c r="B154" s="19" t="s">
        <v>13</v>
      </c>
      <c r="C154" s="44"/>
      <c r="D154" s="45"/>
      <c r="E154" s="34"/>
      <c r="F154" s="34"/>
      <c r="G154" s="34"/>
      <c r="H154" s="34"/>
      <c r="I154" s="34"/>
      <c r="J154" s="34"/>
      <c r="K154" s="34"/>
      <c r="L154" s="44"/>
      <c r="M154" s="45"/>
      <c r="N154" s="34"/>
      <c r="O154" s="44"/>
      <c r="P154" s="45"/>
      <c r="Q154" s="34"/>
      <c r="R154" s="36"/>
      <c r="S154" s="34"/>
      <c r="T154" s="34"/>
      <c r="V154" s="36"/>
      <c r="W154" s="34"/>
      <c r="X154" s="34"/>
      <c r="Y154" s="34"/>
      <c r="Z154" s="34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57"/>
      <c r="AO154" s="57"/>
      <c r="AP154" s="40"/>
      <c r="AQ154" s="57"/>
      <c r="AR154" s="57"/>
      <c r="AS154" s="40"/>
      <c r="AT154" s="57"/>
      <c r="AU154" s="57"/>
      <c r="AV154" s="57"/>
      <c r="AW154" s="57"/>
      <c r="AX154" s="40"/>
      <c r="AY154" s="63"/>
      <c r="AZ154" s="63"/>
    </row>
    <row r="155" spans="1:52">
      <c r="A155" s="9"/>
      <c r="B155" s="10" t="s">
        <v>79</v>
      </c>
      <c r="C155" s="41"/>
      <c r="D155" s="42"/>
      <c r="E155" s="34"/>
      <c r="F155" s="34"/>
      <c r="G155" s="34"/>
      <c r="H155" s="34"/>
      <c r="I155" s="34"/>
      <c r="J155" s="34"/>
      <c r="K155" s="34"/>
      <c r="L155" s="41"/>
      <c r="M155" s="42"/>
      <c r="N155" s="34"/>
      <c r="O155" s="41"/>
      <c r="P155" s="42"/>
      <c r="Q155" s="34"/>
      <c r="R155" s="36"/>
      <c r="S155" s="34"/>
      <c r="T155" s="34"/>
      <c r="V155" s="36"/>
      <c r="W155" s="34"/>
      <c r="X155" s="34"/>
      <c r="Y155" s="34"/>
      <c r="Z155" s="34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57"/>
      <c r="AO155" s="57"/>
      <c r="AP155" s="40"/>
      <c r="AQ155" s="57"/>
      <c r="AR155" s="57"/>
      <c r="AS155" s="40"/>
      <c r="AT155" s="57"/>
      <c r="AU155" s="57"/>
      <c r="AV155" s="57"/>
      <c r="AW155" s="57"/>
      <c r="AX155" s="40"/>
      <c r="AY155" s="63"/>
      <c r="AZ155" s="63"/>
    </row>
    <row r="156" spans="1:52" hidden="1">
      <c r="A156" s="9"/>
      <c r="B156" s="18" t="s">
        <v>70</v>
      </c>
      <c r="C156" s="40"/>
      <c r="D156" s="40"/>
      <c r="E156" s="40">
        <f t="shared" ref="E156:E160" si="473">C156+D156</f>
        <v>0</v>
      </c>
      <c r="F156" s="40"/>
      <c r="G156" s="40"/>
      <c r="H156" s="40"/>
      <c r="I156" s="40"/>
      <c r="J156" s="40"/>
      <c r="K156" s="40">
        <f t="shared" ref="K156:K160" si="474">I156+J156</f>
        <v>0</v>
      </c>
      <c r="L156" s="40"/>
      <c r="M156" s="40"/>
      <c r="N156" s="40">
        <f t="shared" ref="N156:N160" si="475">L156+M156</f>
        <v>0</v>
      </c>
      <c r="O156" s="40"/>
      <c r="P156" s="40"/>
      <c r="Q156" s="40">
        <f t="shared" ref="Q156:Q160" si="476">O156+P156</f>
        <v>0</v>
      </c>
      <c r="R156" s="40">
        <f t="shared" ref="R156:R159" si="477">C156+L156+O156</f>
        <v>0</v>
      </c>
      <c r="S156" s="40">
        <f t="shared" ref="S156:S159" si="478">D156+M156+P156</f>
        <v>0</v>
      </c>
      <c r="T156" s="40">
        <f t="shared" si="358"/>
        <v>0</v>
      </c>
      <c r="V156" s="40"/>
      <c r="W156" s="40"/>
      <c r="X156" s="40"/>
      <c r="Y156" s="40"/>
      <c r="Z156" s="40"/>
      <c r="AA156" s="40"/>
      <c r="AB156" s="40"/>
      <c r="AC156" s="40"/>
      <c r="AD156" s="40">
        <f t="shared" ref="AD156:AD160" si="479">AB156+AC156</f>
        <v>0</v>
      </c>
      <c r="AE156" s="40"/>
      <c r="AF156" s="40"/>
      <c r="AG156" s="40">
        <f t="shared" ref="AG156:AG160" si="480">AE156+AF156</f>
        <v>0</v>
      </c>
      <c r="AH156" s="40"/>
      <c r="AI156" s="40"/>
      <c r="AJ156" s="40">
        <f t="shared" ref="AJ156:AJ160" si="481">AH156+AI156</f>
        <v>0</v>
      </c>
      <c r="AK156" s="40"/>
      <c r="AL156" s="40"/>
      <c r="AM156" s="40">
        <f t="shared" ref="AM156:AM160" si="482">AK156+AL156</f>
        <v>0</v>
      </c>
      <c r="AN156" s="57"/>
      <c r="AO156" s="57"/>
      <c r="AP156" s="40">
        <f t="shared" ref="AP156:AP160" si="483">AN156+AO156</f>
        <v>0</v>
      </c>
      <c r="AQ156" s="57"/>
      <c r="AR156" s="57"/>
      <c r="AS156" s="40">
        <f t="shared" ref="AS156:AS160" si="484">AQ156+AR156</f>
        <v>0</v>
      </c>
      <c r="AT156" s="57"/>
      <c r="AU156" s="57"/>
      <c r="AV156" s="57"/>
      <c r="AW156" s="57"/>
      <c r="AX156" s="40">
        <f t="shared" si="381"/>
        <v>0</v>
      </c>
      <c r="AY156" s="63"/>
      <c r="AZ156" s="63" t="e">
        <f t="shared" si="382"/>
        <v>#DIV/0!</v>
      </c>
    </row>
    <row r="157" spans="1:52" hidden="1">
      <c r="A157" s="9"/>
      <c r="B157" s="20" t="s">
        <v>78</v>
      </c>
      <c r="C157" s="43"/>
      <c r="D157" s="43"/>
      <c r="E157" s="40">
        <f t="shared" si="473"/>
        <v>0</v>
      </c>
      <c r="F157" s="40"/>
      <c r="G157" s="40"/>
      <c r="H157" s="40"/>
      <c r="I157" s="40"/>
      <c r="J157" s="40"/>
      <c r="K157" s="40">
        <f t="shared" si="474"/>
        <v>0</v>
      </c>
      <c r="L157" s="43"/>
      <c r="M157" s="43"/>
      <c r="N157" s="40">
        <f t="shared" si="475"/>
        <v>0</v>
      </c>
      <c r="O157" s="43"/>
      <c r="P157" s="43"/>
      <c r="Q157" s="40">
        <f t="shared" si="476"/>
        <v>0</v>
      </c>
      <c r="R157" s="40">
        <f t="shared" si="477"/>
        <v>0</v>
      </c>
      <c r="S157" s="40">
        <f t="shared" si="478"/>
        <v>0</v>
      </c>
      <c r="T157" s="40">
        <f t="shared" si="358"/>
        <v>0</v>
      </c>
      <c r="V157" s="40"/>
      <c r="W157" s="40"/>
      <c r="X157" s="40"/>
      <c r="Y157" s="40"/>
      <c r="Z157" s="40"/>
      <c r="AA157" s="40"/>
      <c r="AB157" s="40"/>
      <c r="AC157" s="40"/>
      <c r="AD157" s="40">
        <f t="shared" si="479"/>
        <v>0</v>
      </c>
      <c r="AE157" s="40"/>
      <c r="AF157" s="40"/>
      <c r="AG157" s="40">
        <f t="shared" si="480"/>
        <v>0</v>
      </c>
      <c r="AH157" s="40"/>
      <c r="AI157" s="40"/>
      <c r="AJ157" s="40">
        <f t="shared" si="481"/>
        <v>0</v>
      </c>
      <c r="AK157" s="40"/>
      <c r="AL157" s="40"/>
      <c r="AM157" s="40">
        <f t="shared" si="482"/>
        <v>0</v>
      </c>
      <c r="AN157" s="57"/>
      <c r="AO157" s="57"/>
      <c r="AP157" s="40">
        <f t="shared" si="483"/>
        <v>0</v>
      </c>
      <c r="AQ157" s="57"/>
      <c r="AR157" s="57"/>
      <c r="AS157" s="40">
        <f t="shared" si="484"/>
        <v>0</v>
      </c>
      <c r="AT157" s="57"/>
      <c r="AU157" s="57"/>
      <c r="AV157" s="57"/>
      <c r="AW157" s="57"/>
      <c r="AX157" s="40">
        <f t="shared" si="381"/>
        <v>0</v>
      </c>
      <c r="AY157" s="63"/>
      <c r="AZ157" s="63" t="e">
        <f t="shared" si="382"/>
        <v>#DIV/0!</v>
      </c>
    </row>
    <row r="158" spans="1:52" hidden="1">
      <c r="A158" s="9"/>
      <c r="B158" s="20" t="s">
        <v>77</v>
      </c>
      <c r="C158" s="43"/>
      <c r="D158" s="43"/>
      <c r="E158" s="40">
        <f t="shared" si="473"/>
        <v>0</v>
      </c>
      <c r="F158" s="40"/>
      <c r="G158" s="40"/>
      <c r="H158" s="40"/>
      <c r="I158" s="40"/>
      <c r="J158" s="40"/>
      <c r="K158" s="40">
        <f t="shared" si="474"/>
        <v>0</v>
      </c>
      <c r="L158" s="43"/>
      <c r="M158" s="43"/>
      <c r="N158" s="40">
        <f t="shared" si="475"/>
        <v>0</v>
      </c>
      <c r="O158" s="43"/>
      <c r="P158" s="43"/>
      <c r="Q158" s="40">
        <f t="shared" si="476"/>
        <v>0</v>
      </c>
      <c r="R158" s="40">
        <f t="shared" si="477"/>
        <v>0</v>
      </c>
      <c r="S158" s="40">
        <f t="shared" si="478"/>
        <v>0</v>
      </c>
      <c r="T158" s="40">
        <f t="shared" si="358"/>
        <v>0</v>
      </c>
      <c r="V158" s="40"/>
      <c r="W158" s="40"/>
      <c r="X158" s="40"/>
      <c r="Y158" s="40"/>
      <c r="Z158" s="40"/>
      <c r="AA158" s="40"/>
      <c r="AB158" s="40"/>
      <c r="AC158" s="40"/>
      <c r="AD158" s="40">
        <f t="shared" si="479"/>
        <v>0</v>
      </c>
      <c r="AE158" s="40"/>
      <c r="AF158" s="40"/>
      <c r="AG158" s="40">
        <f t="shared" si="480"/>
        <v>0</v>
      </c>
      <c r="AH158" s="40"/>
      <c r="AI158" s="40"/>
      <c r="AJ158" s="40">
        <f t="shared" si="481"/>
        <v>0</v>
      </c>
      <c r="AK158" s="40"/>
      <c r="AL158" s="40"/>
      <c r="AM158" s="40">
        <f t="shared" si="482"/>
        <v>0</v>
      </c>
      <c r="AN158" s="57"/>
      <c r="AO158" s="57"/>
      <c r="AP158" s="40">
        <f t="shared" si="483"/>
        <v>0</v>
      </c>
      <c r="AQ158" s="57"/>
      <c r="AR158" s="57"/>
      <c r="AS158" s="40">
        <f t="shared" si="484"/>
        <v>0</v>
      </c>
      <c r="AT158" s="57"/>
      <c r="AU158" s="57"/>
      <c r="AV158" s="57"/>
      <c r="AW158" s="57"/>
      <c r="AX158" s="40">
        <f t="shared" si="381"/>
        <v>0</v>
      </c>
      <c r="AY158" s="63"/>
      <c r="AZ158" s="63" t="e">
        <f t="shared" si="382"/>
        <v>#DIV/0!</v>
      </c>
    </row>
    <row r="159" spans="1:52" hidden="1">
      <c r="A159" s="9"/>
      <c r="B159" s="20" t="s">
        <v>76</v>
      </c>
      <c r="C159" s="43"/>
      <c r="D159" s="43"/>
      <c r="E159" s="40">
        <f t="shared" si="473"/>
        <v>0</v>
      </c>
      <c r="F159" s="40"/>
      <c r="G159" s="40"/>
      <c r="H159" s="40"/>
      <c r="I159" s="40"/>
      <c r="J159" s="40"/>
      <c r="K159" s="40">
        <f t="shared" si="474"/>
        <v>0</v>
      </c>
      <c r="L159" s="43"/>
      <c r="M159" s="43"/>
      <c r="N159" s="40">
        <f t="shared" si="475"/>
        <v>0</v>
      </c>
      <c r="O159" s="43"/>
      <c r="P159" s="43"/>
      <c r="Q159" s="40">
        <f t="shared" si="476"/>
        <v>0</v>
      </c>
      <c r="R159" s="40">
        <f t="shared" si="477"/>
        <v>0</v>
      </c>
      <c r="S159" s="40">
        <f t="shared" si="478"/>
        <v>0</v>
      </c>
      <c r="T159" s="40">
        <f t="shared" si="358"/>
        <v>0</v>
      </c>
      <c r="V159" s="40"/>
      <c r="W159" s="40"/>
      <c r="X159" s="40"/>
      <c r="Y159" s="40"/>
      <c r="Z159" s="40"/>
      <c r="AA159" s="40"/>
      <c r="AB159" s="40"/>
      <c r="AC159" s="40"/>
      <c r="AD159" s="40">
        <f t="shared" si="479"/>
        <v>0</v>
      </c>
      <c r="AE159" s="40"/>
      <c r="AF159" s="40"/>
      <c r="AG159" s="40">
        <f t="shared" si="480"/>
        <v>0</v>
      </c>
      <c r="AH159" s="40"/>
      <c r="AI159" s="40"/>
      <c r="AJ159" s="40">
        <f t="shared" si="481"/>
        <v>0</v>
      </c>
      <c r="AK159" s="40"/>
      <c r="AL159" s="40"/>
      <c r="AM159" s="40">
        <f t="shared" si="482"/>
        <v>0</v>
      </c>
      <c r="AN159" s="57"/>
      <c r="AO159" s="57"/>
      <c r="AP159" s="40">
        <f t="shared" si="483"/>
        <v>0</v>
      </c>
      <c r="AQ159" s="57"/>
      <c r="AR159" s="57"/>
      <c r="AS159" s="40">
        <f t="shared" si="484"/>
        <v>0</v>
      </c>
      <c r="AT159" s="57"/>
      <c r="AU159" s="57"/>
      <c r="AV159" s="57"/>
      <c r="AW159" s="57"/>
      <c r="AX159" s="40">
        <f t="shared" si="381"/>
        <v>0</v>
      </c>
      <c r="AY159" s="63"/>
      <c r="AZ159" s="63" t="e">
        <f t="shared" si="382"/>
        <v>#DIV/0!</v>
      </c>
    </row>
    <row r="160" spans="1:52">
      <c r="A160" s="9"/>
      <c r="B160" s="18" t="s">
        <v>74</v>
      </c>
      <c r="C160" s="40">
        <v>0</v>
      </c>
      <c r="D160" s="40">
        <v>0</v>
      </c>
      <c r="E160" s="40">
        <f t="shared" si="473"/>
        <v>0</v>
      </c>
      <c r="F160" s="40">
        <v>0</v>
      </c>
      <c r="G160" s="40">
        <v>0</v>
      </c>
      <c r="H160" s="40">
        <f t="shared" ref="H160" si="485">F160+G160</f>
        <v>0</v>
      </c>
      <c r="I160" s="40">
        <v>0</v>
      </c>
      <c r="J160" s="40">
        <v>1</v>
      </c>
      <c r="K160" s="40">
        <f t="shared" si="474"/>
        <v>1</v>
      </c>
      <c r="L160" s="40">
        <v>0</v>
      </c>
      <c r="M160" s="40">
        <v>0</v>
      </c>
      <c r="N160" s="40">
        <f t="shared" si="475"/>
        <v>0</v>
      </c>
      <c r="O160" s="40">
        <v>0</v>
      </c>
      <c r="P160" s="40">
        <v>0</v>
      </c>
      <c r="Q160" s="40">
        <f t="shared" si="476"/>
        <v>0</v>
      </c>
      <c r="R160" s="40">
        <f t="shared" ref="R160:R161" si="486">C160+L160+O160+F160+I160</f>
        <v>0</v>
      </c>
      <c r="S160" s="40">
        <f t="shared" ref="S160:S161" si="487">D160+M160+P160+G160+J160</f>
        <v>1</v>
      </c>
      <c r="T160" s="40">
        <f t="shared" ref="T160:T161" si="488">R160+S160</f>
        <v>1</v>
      </c>
      <c r="U160" s="24">
        <v>2</v>
      </c>
      <c r="V160" s="40" t="str">
        <f t="shared" ref="V160" si="489">IF(U160=1,R160,"0")</f>
        <v>0</v>
      </c>
      <c r="W160" s="40" t="str">
        <f t="shared" ref="W160" si="490">IF(U160=1,S160,"0")</f>
        <v>0</v>
      </c>
      <c r="X160" s="40" t="str">
        <f t="shared" ref="X160" si="491">IF(U160=1,T160,"0")</f>
        <v>0</v>
      </c>
      <c r="Y160" s="40">
        <f t="shared" ref="Y160" si="492">IF(U160=2,R160,"0")</f>
        <v>0</v>
      </c>
      <c r="Z160" s="40">
        <f t="shared" ref="Z160" si="493">IF(U160=2,S160,"0")</f>
        <v>1</v>
      </c>
      <c r="AA160" s="40">
        <f t="shared" ref="AA160" si="494">IF(U160=2,T160,"0")</f>
        <v>1</v>
      </c>
      <c r="AB160" s="40">
        <v>0</v>
      </c>
      <c r="AC160" s="40">
        <v>0</v>
      </c>
      <c r="AD160" s="40">
        <f t="shared" si="479"/>
        <v>0</v>
      </c>
      <c r="AE160" s="40">
        <v>0</v>
      </c>
      <c r="AF160" s="40">
        <v>0</v>
      </c>
      <c r="AG160" s="40">
        <f t="shared" si="480"/>
        <v>0</v>
      </c>
      <c r="AH160" s="40">
        <v>0</v>
      </c>
      <c r="AI160" s="40">
        <v>0</v>
      </c>
      <c r="AJ160" s="40">
        <f t="shared" si="481"/>
        <v>0</v>
      </c>
      <c r="AK160" s="40">
        <v>0</v>
      </c>
      <c r="AL160" s="40">
        <v>0</v>
      </c>
      <c r="AM160" s="40">
        <f t="shared" si="482"/>
        <v>0</v>
      </c>
      <c r="AN160" s="57">
        <v>0</v>
      </c>
      <c r="AO160" s="57">
        <v>0</v>
      </c>
      <c r="AP160" s="40">
        <f t="shared" si="483"/>
        <v>0</v>
      </c>
      <c r="AQ160" s="57">
        <f t="shared" ref="AQ160" si="495">AB160+AE160+AH160+AK160+AN160</f>
        <v>0</v>
      </c>
      <c r="AR160" s="57">
        <f t="shared" ref="AR160" si="496">AC160+AF160+AI160+AL160+AO160</f>
        <v>0</v>
      </c>
      <c r="AS160" s="40">
        <f t="shared" si="484"/>
        <v>0</v>
      </c>
      <c r="AT160" s="57">
        <v>0</v>
      </c>
      <c r="AU160" s="57">
        <v>1</v>
      </c>
      <c r="AV160" s="57">
        <v>0</v>
      </c>
      <c r="AW160" s="57">
        <v>0</v>
      </c>
      <c r="AX160" s="40">
        <f t="shared" si="381"/>
        <v>1</v>
      </c>
      <c r="AY160" s="63">
        <v>2.5299999999999998</v>
      </c>
      <c r="AZ160" s="63">
        <f t="shared" si="382"/>
        <v>2.5299999999999998</v>
      </c>
    </row>
    <row r="161" spans="1:52" s="52" customFormat="1">
      <c r="A161" s="53"/>
      <c r="B161" s="54" t="s">
        <v>3</v>
      </c>
      <c r="C161" s="30">
        <f t="shared" ref="C161:Q161" si="497">SUM(C160:C160)</f>
        <v>0</v>
      </c>
      <c r="D161" s="30">
        <f t="shared" si="497"/>
        <v>0</v>
      </c>
      <c r="E161" s="30">
        <f t="shared" si="497"/>
        <v>0</v>
      </c>
      <c r="F161" s="30">
        <f t="shared" si="497"/>
        <v>0</v>
      </c>
      <c r="G161" s="30">
        <f t="shared" si="497"/>
        <v>0</v>
      </c>
      <c r="H161" s="30">
        <f t="shared" si="497"/>
        <v>0</v>
      </c>
      <c r="I161" s="30">
        <f t="shared" si="497"/>
        <v>0</v>
      </c>
      <c r="J161" s="30">
        <f t="shared" si="497"/>
        <v>1</v>
      </c>
      <c r="K161" s="30">
        <f t="shared" si="497"/>
        <v>1</v>
      </c>
      <c r="L161" s="30">
        <f t="shared" si="497"/>
        <v>0</v>
      </c>
      <c r="M161" s="30">
        <f t="shared" si="497"/>
        <v>0</v>
      </c>
      <c r="N161" s="30">
        <f t="shared" si="497"/>
        <v>0</v>
      </c>
      <c r="O161" s="30">
        <f t="shared" si="497"/>
        <v>0</v>
      </c>
      <c r="P161" s="30">
        <f t="shared" si="497"/>
        <v>0</v>
      </c>
      <c r="Q161" s="30">
        <f t="shared" si="497"/>
        <v>0</v>
      </c>
      <c r="R161" s="30">
        <f t="shared" si="486"/>
        <v>0</v>
      </c>
      <c r="S161" s="30">
        <f t="shared" si="487"/>
        <v>1</v>
      </c>
      <c r="T161" s="30">
        <f t="shared" si="488"/>
        <v>1</v>
      </c>
      <c r="U161" s="51"/>
      <c r="V161" s="30">
        <f t="shared" ref="V161:AW161" si="498">SUM(V160:V160)</f>
        <v>0</v>
      </c>
      <c r="W161" s="30">
        <f t="shared" si="498"/>
        <v>0</v>
      </c>
      <c r="X161" s="30">
        <f t="shared" si="498"/>
        <v>0</v>
      </c>
      <c r="Y161" s="30">
        <f t="shared" si="498"/>
        <v>0</v>
      </c>
      <c r="Z161" s="30">
        <f t="shared" si="498"/>
        <v>1</v>
      </c>
      <c r="AA161" s="30">
        <f t="shared" si="498"/>
        <v>1</v>
      </c>
      <c r="AB161" s="30">
        <f t="shared" si="498"/>
        <v>0</v>
      </c>
      <c r="AC161" s="30">
        <f t="shared" si="498"/>
        <v>0</v>
      </c>
      <c r="AD161" s="30">
        <f t="shared" si="498"/>
        <v>0</v>
      </c>
      <c r="AE161" s="30">
        <f t="shared" si="498"/>
        <v>0</v>
      </c>
      <c r="AF161" s="30">
        <f t="shared" si="498"/>
        <v>0</v>
      </c>
      <c r="AG161" s="30">
        <f t="shared" si="498"/>
        <v>0</v>
      </c>
      <c r="AH161" s="30">
        <f t="shared" si="498"/>
        <v>0</v>
      </c>
      <c r="AI161" s="30">
        <f t="shared" si="498"/>
        <v>0</v>
      </c>
      <c r="AJ161" s="30">
        <f t="shared" si="498"/>
        <v>0</v>
      </c>
      <c r="AK161" s="30">
        <f t="shared" si="498"/>
        <v>0</v>
      </c>
      <c r="AL161" s="30">
        <f t="shared" si="498"/>
        <v>0</v>
      </c>
      <c r="AM161" s="30">
        <f t="shared" si="498"/>
        <v>0</v>
      </c>
      <c r="AN161" s="30">
        <f t="shared" si="498"/>
        <v>0</v>
      </c>
      <c r="AO161" s="30">
        <f t="shared" si="498"/>
        <v>0</v>
      </c>
      <c r="AP161" s="30">
        <f t="shared" si="498"/>
        <v>0</v>
      </c>
      <c r="AQ161" s="30">
        <f t="shared" si="498"/>
        <v>0</v>
      </c>
      <c r="AR161" s="30">
        <f t="shared" si="498"/>
        <v>0</v>
      </c>
      <c r="AS161" s="30">
        <f t="shared" si="498"/>
        <v>0</v>
      </c>
      <c r="AT161" s="30">
        <f t="shared" si="498"/>
        <v>0</v>
      </c>
      <c r="AU161" s="30">
        <f t="shared" si="498"/>
        <v>1</v>
      </c>
      <c r="AV161" s="30">
        <f t="shared" si="498"/>
        <v>0</v>
      </c>
      <c r="AW161" s="30">
        <f t="shared" si="498"/>
        <v>0</v>
      </c>
      <c r="AX161" s="30">
        <f t="shared" si="381"/>
        <v>1</v>
      </c>
      <c r="AY161" s="64">
        <f>SUM(AY160:AY160)</f>
        <v>2.5299999999999998</v>
      </c>
      <c r="AZ161" s="64">
        <f t="shared" si="382"/>
        <v>2.5299999999999998</v>
      </c>
    </row>
    <row r="162" spans="1:52">
      <c r="A162" s="9"/>
      <c r="B162" s="10" t="s">
        <v>72</v>
      </c>
      <c r="C162" s="41"/>
      <c r="D162" s="42"/>
      <c r="E162" s="34"/>
      <c r="F162" s="34"/>
      <c r="G162" s="34"/>
      <c r="H162" s="34"/>
      <c r="I162" s="34"/>
      <c r="J162" s="34"/>
      <c r="K162" s="34"/>
      <c r="L162" s="41"/>
      <c r="M162" s="42"/>
      <c r="N162" s="34"/>
      <c r="O162" s="41"/>
      <c r="P162" s="42"/>
      <c r="Q162" s="34"/>
      <c r="R162" s="36"/>
      <c r="S162" s="34"/>
      <c r="T162" s="34"/>
      <c r="V162" s="36"/>
      <c r="W162" s="34"/>
      <c r="X162" s="34"/>
      <c r="Y162" s="34"/>
      <c r="Z162" s="34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57"/>
      <c r="AO162" s="57"/>
      <c r="AP162" s="40"/>
      <c r="AQ162" s="57"/>
      <c r="AR162" s="57"/>
      <c r="AS162" s="40"/>
      <c r="AT162" s="57"/>
      <c r="AU162" s="57"/>
      <c r="AV162" s="57"/>
      <c r="AW162" s="57"/>
      <c r="AX162" s="40"/>
      <c r="AY162" s="63"/>
      <c r="AZ162" s="63"/>
    </row>
    <row r="163" spans="1:52">
      <c r="A163" s="9"/>
      <c r="B163" s="8" t="s">
        <v>71</v>
      </c>
      <c r="C163" s="40">
        <v>0</v>
      </c>
      <c r="D163" s="40">
        <v>0</v>
      </c>
      <c r="E163" s="40">
        <f t="shared" ref="E163:E169" si="499">C163+D163</f>
        <v>0</v>
      </c>
      <c r="F163" s="40">
        <v>0</v>
      </c>
      <c r="G163" s="40">
        <v>0</v>
      </c>
      <c r="H163" s="40">
        <f t="shared" ref="H163" si="500">F163+G163</f>
        <v>0</v>
      </c>
      <c r="I163" s="40">
        <v>0</v>
      </c>
      <c r="J163" s="40">
        <v>3</v>
      </c>
      <c r="K163" s="40">
        <f t="shared" ref="K163:K169" si="501">I163+J163</f>
        <v>3</v>
      </c>
      <c r="L163" s="40">
        <v>0</v>
      </c>
      <c r="M163" s="40">
        <v>4</v>
      </c>
      <c r="N163" s="40">
        <f t="shared" ref="N163:N169" si="502">L163+M163</f>
        <v>4</v>
      </c>
      <c r="O163" s="40">
        <v>2</v>
      </c>
      <c r="P163" s="40">
        <v>17</v>
      </c>
      <c r="Q163" s="40">
        <f t="shared" ref="Q163:Q169" si="503">O163+P163</f>
        <v>19</v>
      </c>
      <c r="R163" s="40">
        <f>C163+L163+O163+F163+I163</f>
        <v>2</v>
      </c>
      <c r="S163" s="40">
        <f>D163+M163+P163+G163+J163</f>
        <v>24</v>
      </c>
      <c r="T163" s="40">
        <f t="shared" si="358"/>
        <v>26</v>
      </c>
      <c r="U163" s="24">
        <v>1</v>
      </c>
      <c r="V163" s="40">
        <f>IF(U163=1,R163,"0")</f>
        <v>2</v>
      </c>
      <c r="W163" s="40">
        <f>IF(U163=1,S163,"0")</f>
        <v>24</v>
      </c>
      <c r="X163" s="40">
        <f>IF(U163=1,T163,"0")</f>
        <v>26</v>
      </c>
      <c r="Y163" s="40" t="str">
        <f>IF(U163=2,R163,"0")</f>
        <v>0</v>
      </c>
      <c r="Z163" s="40" t="str">
        <f>IF(U163=2,S163,"0")</f>
        <v>0</v>
      </c>
      <c r="AA163" s="40" t="str">
        <f>IF(U163=2,T163,"0")</f>
        <v>0</v>
      </c>
      <c r="AB163" s="40">
        <v>0</v>
      </c>
      <c r="AC163" s="40">
        <v>0</v>
      </c>
      <c r="AD163" s="40">
        <f t="shared" ref="AD163:AD169" si="504">AB163+AC163</f>
        <v>0</v>
      </c>
      <c r="AE163" s="40">
        <v>0</v>
      </c>
      <c r="AF163" s="40">
        <v>0</v>
      </c>
      <c r="AG163" s="40">
        <f t="shared" ref="AG163:AG169" si="505">AE163+AF163</f>
        <v>0</v>
      </c>
      <c r="AH163" s="40">
        <v>0</v>
      </c>
      <c r="AI163" s="40">
        <v>0</v>
      </c>
      <c r="AJ163" s="40">
        <f t="shared" ref="AJ163:AJ169" si="506">AH163+AI163</f>
        <v>0</v>
      </c>
      <c r="AK163" s="40">
        <v>1</v>
      </c>
      <c r="AL163" s="40">
        <v>0</v>
      </c>
      <c r="AM163" s="40">
        <f t="shared" ref="AM163:AM169" si="507">AK163+AL163</f>
        <v>1</v>
      </c>
      <c r="AN163" s="57">
        <v>0</v>
      </c>
      <c r="AO163" s="57">
        <v>0</v>
      </c>
      <c r="AP163" s="40">
        <f t="shared" ref="AP163:AP169" si="508">AN163+AO163</f>
        <v>0</v>
      </c>
      <c r="AQ163" s="57">
        <f t="shared" ref="AQ163:AQ169" si="509">AB163+AE163+AH163+AK163+AN163</f>
        <v>1</v>
      </c>
      <c r="AR163" s="57">
        <f t="shared" ref="AR163:AR169" si="510">AC163+AF163+AI163+AL163+AO163</f>
        <v>0</v>
      </c>
      <c r="AS163" s="40">
        <f t="shared" ref="AS163:AS169" si="511">AQ163+AR163</f>
        <v>1</v>
      </c>
      <c r="AT163" s="57">
        <v>5</v>
      </c>
      <c r="AU163" s="57">
        <v>15</v>
      </c>
      <c r="AV163" s="57">
        <v>4</v>
      </c>
      <c r="AW163" s="57">
        <v>2</v>
      </c>
      <c r="AX163" s="40">
        <f t="shared" si="381"/>
        <v>26</v>
      </c>
      <c r="AY163" s="63">
        <v>73.64</v>
      </c>
      <c r="AZ163" s="63">
        <f t="shared" si="382"/>
        <v>2.8323076923076922</v>
      </c>
    </row>
    <row r="164" spans="1:52" hidden="1">
      <c r="A164" s="9"/>
      <c r="B164" s="8" t="s">
        <v>70</v>
      </c>
      <c r="C164" s="40">
        <v>0</v>
      </c>
      <c r="D164" s="40">
        <v>0</v>
      </c>
      <c r="E164" s="40">
        <f t="shared" si="499"/>
        <v>0</v>
      </c>
      <c r="F164" s="40">
        <v>0</v>
      </c>
      <c r="G164" s="40">
        <v>0</v>
      </c>
      <c r="H164" s="40">
        <f t="shared" ref="H164:H169" si="512">F164+G164</f>
        <v>0</v>
      </c>
      <c r="I164" s="40">
        <v>0</v>
      </c>
      <c r="J164" s="40">
        <v>0</v>
      </c>
      <c r="K164" s="40">
        <f t="shared" si="501"/>
        <v>0</v>
      </c>
      <c r="L164" s="40">
        <v>0</v>
      </c>
      <c r="M164" s="40">
        <v>0</v>
      </c>
      <c r="N164" s="40">
        <f t="shared" si="502"/>
        <v>0</v>
      </c>
      <c r="O164" s="40">
        <v>0</v>
      </c>
      <c r="P164" s="40">
        <v>0</v>
      </c>
      <c r="Q164" s="40">
        <f t="shared" si="503"/>
        <v>0</v>
      </c>
      <c r="R164" s="40">
        <f t="shared" ref="R164:R169" si="513">C164+L164+O164+F164+I164</f>
        <v>0</v>
      </c>
      <c r="S164" s="40">
        <f t="shared" ref="S164:S169" si="514">D164+M164+P164+G164+J164</f>
        <v>0</v>
      </c>
      <c r="T164" s="40">
        <f t="shared" ref="T164:T171" si="515">R164+S164</f>
        <v>0</v>
      </c>
      <c r="V164" s="40" t="str">
        <f t="shared" ref="V164:V169" si="516">IF(U164=1,R164,"0")</f>
        <v>0</v>
      </c>
      <c r="W164" s="40" t="str">
        <f t="shared" ref="W164:W169" si="517">IF(U164=1,S164,"0")</f>
        <v>0</v>
      </c>
      <c r="X164" s="40" t="str">
        <f t="shared" ref="X164:X169" si="518">IF(U164=1,T164,"0")</f>
        <v>0</v>
      </c>
      <c r="Y164" s="40" t="str">
        <f t="shared" ref="Y164:Y169" si="519">IF(U164=2,R164,"0")</f>
        <v>0</v>
      </c>
      <c r="Z164" s="40" t="str">
        <f t="shared" ref="Z164:Z169" si="520">IF(U164=2,S164,"0")</f>
        <v>0</v>
      </c>
      <c r="AA164" s="40" t="str">
        <f t="shared" ref="AA164:AA169" si="521">IF(U164=2,T164,"0")</f>
        <v>0</v>
      </c>
      <c r="AB164" s="40">
        <v>0</v>
      </c>
      <c r="AC164" s="40">
        <v>0</v>
      </c>
      <c r="AD164" s="40">
        <f t="shared" si="504"/>
        <v>0</v>
      </c>
      <c r="AE164" s="40">
        <v>0</v>
      </c>
      <c r="AF164" s="40">
        <v>0</v>
      </c>
      <c r="AG164" s="40">
        <f t="shared" si="505"/>
        <v>0</v>
      </c>
      <c r="AH164" s="40">
        <v>0</v>
      </c>
      <c r="AI164" s="40">
        <v>0</v>
      </c>
      <c r="AJ164" s="40">
        <f t="shared" si="506"/>
        <v>0</v>
      </c>
      <c r="AK164" s="40">
        <v>0</v>
      </c>
      <c r="AL164" s="40">
        <v>0</v>
      </c>
      <c r="AM164" s="40">
        <f t="shared" si="507"/>
        <v>0</v>
      </c>
      <c r="AN164" s="57">
        <v>0</v>
      </c>
      <c r="AO164" s="57">
        <v>0</v>
      </c>
      <c r="AP164" s="40">
        <f t="shared" si="508"/>
        <v>0</v>
      </c>
      <c r="AQ164" s="57">
        <f t="shared" si="509"/>
        <v>0</v>
      </c>
      <c r="AR164" s="57">
        <f t="shared" si="510"/>
        <v>0</v>
      </c>
      <c r="AS164" s="40">
        <f t="shared" si="511"/>
        <v>0</v>
      </c>
      <c r="AT164" s="57"/>
      <c r="AU164" s="57"/>
      <c r="AV164" s="57"/>
      <c r="AW164" s="57"/>
      <c r="AX164" s="40">
        <f t="shared" si="381"/>
        <v>0</v>
      </c>
      <c r="AY164" s="63"/>
      <c r="AZ164" s="63" t="e">
        <f t="shared" si="382"/>
        <v>#DIV/0!</v>
      </c>
    </row>
    <row r="165" spans="1:52">
      <c r="A165" s="9"/>
      <c r="B165" s="20" t="s">
        <v>169</v>
      </c>
      <c r="C165" s="40">
        <v>0</v>
      </c>
      <c r="D165" s="40">
        <v>0</v>
      </c>
      <c r="E165" s="40">
        <f t="shared" si="499"/>
        <v>0</v>
      </c>
      <c r="F165" s="40">
        <v>0</v>
      </c>
      <c r="G165" s="40">
        <v>0</v>
      </c>
      <c r="H165" s="40">
        <f t="shared" si="512"/>
        <v>0</v>
      </c>
      <c r="I165" s="40">
        <v>0</v>
      </c>
      <c r="J165" s="40">
        <v>2</v>
      </c>
      <c r="K165" s="40">
        <f t="shared" si="501"/>
        <v>2</v>
      </c>
      <c r="L165" s="40">
        <v>0</v>
      </c>
      <c r="M165" s="40">
        <v>4</v>
      </c>
      <c r="N165" s="40">
        <f t="shared" si="502"/>
        <v>4</v>
      </c>
      <c r="O165" s="40">
        <v>3</v>
      </c>
      <c r="P165" s="40">
        <v>3</v>
      </c>
      <c r="Q165" s="40">
        <f t="shared" si="503"/>
        <v>6</v>
      </c>
      <c r="R165" s="40">
        <f t="shared" si="513"/>
        <v>3</v>
      </c>
      <c r="S165" s="40">
        <f t="shared" si="514"/>
        <v>9</v>
      </c>
      <c r="T165" s="40">
        <f t="shared" si="515"/>
        <v>12</v>
      </c>
      <c r="U165" s="24">
        <v>2</v>
      </c>
      <c r="V165" s="40" t="str">
        <f t="shared" si="516"/>
        <v>0</v>
      </c>
      <c r="W165" s="40" t="str">
        <f t="shared" si="517"/>
        <v>0</v>
      </c>
      <c r="X165" s="40" t="str">
        <f t="shared" si="518"/>
        <v>0</v>
      </c>
      <c r="Y165" s="40">
        <f t="shared" si="519"/>
        <v>3</v>
      </c>
      <c r="Z165" s="40">
        <f t="shared" si="520"/>
        <v>9</v>
      </c>
      <c r="AA165" s="40">
        <f t="shared" si="521"/>
        <v>12</v>
      </c>
      <c r="AB165" s="40">
        <v>0</v>
      </c>
      <c r="AC165" s="40">
        <v>0</v>
      </c>
      <c r="AD165" s="40">
        <f t="shared" si="504"/>
        <v>0</v>
      </c>
      <c r="AE165" s="40">
        <v>0</v>
      </c>
      <c r="AF165" s="40">
        <v>0</v>
      </c>
      <c r="AG165" s="40">
        <f t="shared" si="505"/>
        <v>0</v>
      </c>
      <c r="AH165" s="40">
        <v>0</v>
      </c>
      <c r="AI165" s="40">
        <v>0</v>
      </c>
      <c r="AJ165" s="40">
        <f t="shared" si="506"/>
        <v>0</v>
      </c>
      <c r="AK165" s="40">
        <v>0</v>
      </c>
      <c r="AL165" s="40">
        <v>0</v>
      </c>
      <c r="AM165" s="40">
        <f t="shared" si="507"/>
        <v>0</v>
      </c>
      <c r="AN165" s="57">
        <v>0</v>
      </c>
      <c r="AO165" s="57">
        <v>0</v>
      </c>
      <c r="AP165" s="40">
        <f t="shared" si="508"/>
        <v>0</v>
      </c>
      <c r="AQ165" s="57">
        <f t="shared" si="509"/>
        <v>0</v>
      </c>
      <c r="AR165" s="57">
        <f t="shared" si="510"/>
        <v>0</v>
      </c>
      <c r="AS165" s="40">
        <f t="shared" si="511"/>
        <v>0</v>
      </c>
      <c r="AT165" s="57">
        <v>6</v>
      </c>
      <c r="AU165" s="57">
        <v>2</v>
      </c>
      <c r="AV165" s="57">
        <v>4</v>
      </c>
      <c r="AW165" s="57">
        <v>0</v>
      </c>
      <c r="AX165" s="40">
        <f t="shared" si="381"/>
        <v>12</v>
      </c>
      <c r="AY165" s="63">
        <v>31.31</v>
      </c>
      <c r="AZ165" s="63">
        <f t="shared" si="382"/>
        <v>2.6091666666666664</v>
      </c>
    </row>
    <row r="166" spans="1:52">
      <c r="A166" s="9"/>
      <c r="B166" s="20" t="s">
        <v>69</v>
      </c>
      <c r="C166" s="40">
        <v>0</v>
      </c>
      <c r="D166" s="40">
        <v>0</v>
      </c>
      <c r="E166" s="40">
        <f t="shared" si="499"/>
        <v>0</v>
      </c>
      <c r="F166" s="40">
        <v>0</v>
      </c>
      <c r="G166" s="40">
        <v>0</v>
      </c>
      <c r="H166" s="40">
        <f t="shared" si="512"/>
        <v>0</v>
      </c>
      <c r="I166" s="40">
        <v>4</v>
      </c>
      <c r="J166" s="40">
        <v>1</v>
      </c>
      <c r="K166" s="40">
        <f t="shared" si="501"/>
        <v>5</v>
      </c>
      <c r="L166" s="40">
        <v>7</v>
      </c>
      <c r="M166" s="40">
        <v>0</v>
      </c>
      <c r="N166" s="40">
        <f t="shared" si="502"/>
        <v>7</v>
      </c>
      <c r="O166" s="40">
        <v>3</v>
      </c>
      <c r="P166" s="40">
        <v>1</v>
      </c>
      <c r="Q166" s="40">
        <f t="shared" si="503"/>
        <v>4</v>
      </c>
      <c r="R166" s="40">
        <f t="shared" si="513"/>
        <v>14</v>
      </c>
      <c r="S166" s="40">
        <f t="shared" si="514"/>
        <v>2</v>
      </c>
      <c r="T166" s="40">
        <f t="shared" si="515"/>
        <v>16</v>
      </c>
      <c r="U166" s="24">
        <v>2</v>
      </c>
      <c r="V166" s="40" t="str">
        <f t="shared" si="516"/>
        <v>0</v>
      </c>
      <c r="W166" s="40" t="str">
        <f t="shared" si="517"/>
        <v>0</v>
      </c>
      <c r="X166" s="40" t="str">
        <f t="shared" si="518"/>
        <v>0</v>
      </c>
      <c r="Y166" s="40">
        <f t="shared" si="519"/>
        <v>14</v>
      </c>
      <c r="Z166" s="40">
        <f t="shared" si="520"/>
        <v>2</v>
      </c>
      <c r="AA166" s="40">
        <f t="shared" si="521"/>
        <v>16</v>
      </c>
      <c r="AB166" s="40">
        <v>0</v>
      </c>
      <c r="AC166" s="40">
        <v>0</v>
      </c>
      <c r="AD166" s="40">
        <f t="shared" si="504"/>
        <v>0</v>
      </c>
      <c r="AE166" s="40">
        <v>0</v>
      </c>
      <c r="AF166" s="40">
        <v>0</v>
      </c>
      <c r="AG166" s="40">
        <f t="shared" si="505"/>
        <v>0</v>
      </c>
      <c r="AH166" s="40">
        <v>3</v>
      </c>
      <c r="AI166" s="40">
        <v>0</v>
      </c>
      <c r="AJ166" s="40">
        <f t="shared" si="506"/>
        <v>3</v>
      </c>
      <c r="AK166" s="40">
        <v>0</v>
      </c>
      <c r="AL166" s="40">
        <v>0</v>
      </c>
      <c r="AM166" s="40">
        <f t="shared" si="507"/>
        <v>0</v>
      </c>
      <c r="AN166" s="57">
        <v>0</v>
      </c>
      <c r="AO166" s="57">
        <v>0</v>
      </c>
      <c r="AP166" s="40">
        <f t="shared" si="508"/>
        <v>0</v>
      </c>
      <c r="AQ166" s="57">
        <f t="shared" si="509"/>
        <v>3</v>
      </c>
      <c r="AR166" s="57">
        <f t="shared" si="510"/>
        <v>0</v>
      </c>
      <c r="AS166" s="40">
        <f t="shared" si="511"/>
        <v>3</v>
      </c>
      <c r="AT166" s="57">
        <v>8</v>
      </c>
      <c r="AU166" s="57">
        <v>3</v>
      </c>
      <c r="AV166" s="57">
        <v>2</v>
      </c>
      <c r="AW166" s="57">
        <v>3</v>
      </c>
      <c r="AX166" s="40">
        <f t="shared" si="381"/>
        <v>16</v>
      </c>
      <c r="AY166" s="63">
        <v>43.49</v>
      </c>
      <c r="AZ166" s="63">
        <f t="shared" si="382"/>
        <v>2.7181250000000001</v>
      </c>
    </row>
    <row r="167" spans="1:52">
      <c r="A167" s="9"/>
      <c r="B167" s="8" t="s">
        <v>68</v>
      </c>
      <c r="C167" s="40">
        <v>0</v>
      </c>
      <c r="D167" s="40">
        <v>1</v>
      </c>
      <c r="E167" s="40">
        <f t="shared" si="499"/>
        <v>1</v>
      </c>
      <c r="F167" s="40">
        <v>0</v>
      </c>
      <c r="G167" s="40">
        <v>0</v>
      </c>
      <c r="H167" s="40">
        <f t="shared" si="512"/>
        <v>0</v>
      </c>
      <c r="I167" s="40">
        <v>0</v>
      </c>
      <c r="J167" s="40">
        <v>5</v>
      </c>
      <c r="K167" s="40">
        <f t="shared" si="501"/>
        <v>5</v>
      </c>
      <c r="L167" s="40">
        <v>1</v>
      </c>
      <c r="M167" s="40">
        <v>9</v>
      </c>
      <c r="N167" s="40">
        <f t="shared" si="502"/>
        <v>10</v>
      </c>
      <c r="O167" s="40">
        <v>0</v>
      </c>
      <c r="P167" s="40">
        <v>1</v>
      </c>
      <c r="Q167" s="40">
        <f t="shared" si="503"/>
        <v>1</v>
      </c>
      <c r="R167" s="40">
        <f t="shared" si="513"/>
        <v>1</v>
      </c>
      <c r="S167" s="40">
        <f t="shared" si="514"/>
        <v>16</v>
      </c>
      <c r="T167" s="40">
        <f t="shared" si="515"/>
        <v>17</v>
      </c>
      <c r="U167" s="24">
        <v>1</v>
      </c>
      <c r="V167" s="40">
        <f t="shared" si="516"/>
        <v>1</v>
      </c>
      <c r="W167" s="40">
        <f t="shared" si="517"/>
        <v>16</v>
      </c>
      <c r="X167" s="40">
        <f t="shared" si="518"/>
        <v>17</v>
      </c>
      <c r="Y167" s="40" t="str">
        <f t="shared" si="519"/>
        <v>0</v>
      </c>
      <c r="Z167" s="40" t="str">
        <f t="shared" si="520"/>
        <v>0</v>
      </c>
      <c r="AA167" s="40" t="str">
        <f t="shared" si="521"/>
        <v>0</v>
      </c>
      <c r="AB167" s="40">
        <v>0</v>
      </c>
      <c r="AC167" s="40">
        <v>0</v>
      </c>
      <c r="AD167" s="40">
        <f t="shared" si="504"/>
        <v>0</v>
      </c>
      <c r="AE167" s="40">
        <v>0</v>
      </c>
      <c r="AF167" s="40">
        <v>0</v>
      </c>
      <c r="AG167" s="40">
        <f t="shared" si="505"/>
        <v>0</v>
      </c>
      <c r="AH167" s="40">
        <v>0</v>
      </c>
      <c r="AI167" s="40">
        <v>0</v>
      </c>
      <c r="AJ167" s="40">
        <f t="shared" si="506"/>
        <v>0</v>
      </c>
      <c r="AK167" s="40">
        <v>2</v>
      </c>
      <c r="AL167" s="40">
        <v>0</v>
      </c>
      <c r="AM167" s="40">
        <f t="shared" si="507"/>
        <v>2</v>
      </c>
      <c r="AN167" s="57">
        <v>0</v>
      </c>
      <c r="AO167" s="57">
        <v>0</v>
      </c>
      <c r="AP167" s="40">
        <f t="shared" si="508"/>
        <v>0</v>
      </c>
      <c r="AQ167" s="57">
        <f t="shared" si="509"/>
        <v>2</v>
      </c>
      <c r="AR167" s="57">
        <f t="shared" si="510"/>
        <v>0</v>
      </c>
      <c r="AS167" s="40">
        <f t="shared" si="511"/>
        <v>2</v>
      </c>
      <c r="AT167" s="57">
        <v>5</v>
      </c>
      <c r="AU167" s="57">
        <v>7</v>
      </c>
      <c r="AV167" s="57">
        <v>3</v>
      </c>
      <c r="AW167" s="57">
        <v>2</v>
      </c>
      <c r="AX167" s="40">
        <f t="shared" si="381"/>
        <v>17</v>
      </c>
      <c r="AY167" s="63">
        <v>47.28</v>
      </c>
      <c r="AZ167" s="63">
        <f t="shared" si="382"/>
        <v>2.7811764705882354</v>
      </c>
    </row>
    <row r="168" spans="1:52" hidden="1">
      <c r="A168" s="9"/>
      <c r="B168" s="20" t="s">
        <v>67</v>
      </c>
      <c r="C168" s="40">
        <v>0</v>
      </c>
      <c r="D168" s="40">
        <v>0</v>
      </c>
      <c r="E168" s="40">
        <f t="shared" si="499"/>
        <v>0</v>
      </c>
      <c r="F168" s="40">
        <v>0</v>
      </c>
      <c r="G168" s="40">
        <v>0</v>
      </c>
      <c r="H168" s="40">
        <f t="shared" si="512"/>
        <v>0</v>
      </c>
      <c r="I168" s="40">
        <v>0</v>
      </c>
      <c r="J168" s="40">
        <v>0</v>
      </c>
      <c r="K168" s="40">
        <f t="shared" si="501"/>
        <v>0</v>
      </c>
      <c r="L168" s="40">
        <v>0</v>
      </c>
      <c r="M168" s="40">
        <v>0</v>
      </c>
      <c r="N168" s="40">
        <f t="shared" si="502"/>
        <v>0</v>
      </c>
      <c r="O168" s="40">
        <v>0</v>
      </c>
      <c r="P168" s="40">
        <v>0</v>
      </c>
      <c r="Q168" s="40">
        <f t="shared" si="503"/>
        <v>0</v>
      </c>
      <c r="R168" s="40">
        <f t="shared" si="513"/>
        <v>0</v>
      </c>
      <c r="S168" s="40">
        <f t="shared" si="514"/>
        <v>0</v>
      </c>
      <c r="T168" s="40">
        <f t="shared" si="515"/>
        <v>0</v>
      </c>
      <c r="V168" s="40" t="str">
        <f t="shared" si="516"/>
        <v>0</v>
      </c>
      <c r="W168" s="40" t="str">
        <f t="shared" si="517"/>
        <v>0</v>
      </c>
      <c r="X168" s="40" t="str">
        <f t="shared" si="518"/>
        <v>0</v>
      </c>
      <c r="Y168" s="40" t="str">
        <f t="shared" si="519"/>
        <v>0</v>
      </c>
      <c r="Z168" s="40" t="str">
        <f t="shared" si="520"/>
        <v>0</v>
      </c>
      <c r="AA168" s="40" t="str">
        <f t="shared" si="521"/>
        <v>0</v>
      </c>
      <c r="AB168" s="40">
        <v>0</v>
      </c>
      <c r="AC168" s="40">
        <v>0</v>
      </c>
      <c r="AD168" s="40">
        <f t="shared" si="504"/>
        <v>0</v>
      </c>
      <c r="AE168" s="40">
        <v>0</v>
      </c>
      <c r="AF168" s="40">
        <v>0</v>
      </c>
      <c r="AG168" s="40">
        <f t="shared" si="505"/>
        <v>0</v>
      </c>
      <c r="AH168" s="40">
        <v>0</v>
      </c>
      <c r="AI168" s="40">
        <v>0</v>
      </c>
      <c r="AJ168" s="40">
        <f t="shared" si="506"/>
        <v>0</v>
      </c>
      <c r="AK168" s="40">
        <v>0</v>
      </c>
      <c r="AL168" s="40">
        <v>0</v>
      </c>
      <c r="AM168" s="40">
        <f t="shared" si="507"/>
        <v>0</v>
      </c>
      <c r="AN168" s="57">
        <v>0</v>
      </c>
      <c r="AO168" s="57">
        <v>0</v>
      </c>
      <c r="AP168" s="40">
        <f t="shared" si="508"/>
        <v>0</v>
      </c>
      <c r="AQ168" s="57">
        <f t="shared" si="509"/>
        <v>0</v>
      </c>
      <c r="AR168" s="57">
        <f t="shared" si="510"/>
        <v>0</v>
      </c>
      <c r="AS168" s="40">
        <f t="shared" si="511"/>
        <v>0</v>
      </c>
      <c r="AT168" s="57"/>
      <c r="AU168" s="57"/>
      <c r="AV168" s="57"/>
      <c r="AW168" s="57"/>
      <c r="AX168" s="40">
        <f t="shared" si="381"/>
        <v>0</v>
      </c>
      <c r="AY168" s="63"/>
      <c r="AZ168" s="63" t="e">
        <f t="shared" si="382"/>
        <v>#DIV/0!</v>
      </c>
    </row>
    <row r="169" spans="1:52">
      <c r="A169" s="9"/>
      <c r="B169" s="20" t="s">
        <v>66</v>
      </c>
      <c r="C169" s="40">
        <v>0</v>
      </c>
      <c r="D169" s="40">
        <v>0</v>
      </c>
      <c r="E169" s="40">
        <f t="shared" si="499"/>
        <v>0</v>
      </c>
      <c r="F169" s="40">
        <v>0</v>
      </c>
      <c r="G169" s="40">
        <v>0</v>
      </c>
      <c r="H169" s="40">
        <f t="shared" si="512"/>
        <v>0</v>
      </c>
      <c r="I169" s="40">
        <v>0</v>
      </c>
      <c r="J169" s="40">
        <v>2</v>
      </c>
      <c r="K169" s="40">
        <f t="shared" si="501"/>
        <v>2</v>
      </c>
      <c r="L169" s="40">
        <v>4</v>
      </c>
      <c r="M169" s="40">
        <v>12</v>
      </c>
      <c r="N169" s="40">
        <f t="shared" si="502"/>
        <v>16</v>
      </c>
      <c r="O169" s="40">
        <v>2</v>
      </c>
      <c r="P169" s="40">
        <v>2</v>
      </c>
      <c r="Q169" s="40">
        <f t="shared" si="503"/>
        <v>4</v>
      </c>
      <c r="R169" s="40">
        <f t="shared" si="513"/>
        <v>6</v>
      </c>
      <c r="S169" s="40">
        <f t="shared" si="514"/>
        <v>16</v>
      </c>
      <c r="T169" s="40">
        <f t="shared" si="515"/>
        <v>22</v>
      </c>
      <c r="U169" s="24">
        <v>2</v>
      </c>
      <c r="V169" s="40" t="str">
        <f t="shared" si="516"/>
        <v>0</v>
      </c>
      <c r="W169" s="40" t="str">
        <f t="shared" si="517"/>
        <v>0</v>
      </c>
      <c r="X169" s="40" t="str">
        <f t="shared" si="518"/>
        <v>0</v>
      </c>
      <c r="Y169" s="40">
        <f t="shared" si="519"/>
        <v>6</v>
      </c>
      <c r="Z169" s="40">
        <f t="shared" si="520"/>
        <v>16</v>
      </c>
      <c r="AA169" s="40">
        <f t="shared" si="521"/>
        <v>22</v>
      </c>
      <c r="AB169" s="40">
        <v>0</v>
      </c>
      <c r="AC169" s="40">
        <v>0</v>
      </c>
      <c r="AD169" s="40">
        <f t="shared" si="504"/>
        <v>0</v>
      </c>
      <c r="AE169" s="40">
        <v>0</v>
      </c>
      <c r="AF169" s="40">
        <v>0</v>
      </c>
      <c r="AG169" s="40">
        <f t="shared" si="505"/>
        <v>0</v>
      </c>
      <c r="AH169" s="40">
        <v>0</v>
      </c>
      <c r="AI169" s="40">
        <v>0</v>
      </c>
      <c r="AJ169" s="40">
        <f t="shared" si="506"/>
        <v>0</v>
      </c>
      <c r="AK169" s="40">
        <v>5</v>
      </c>
      <c r="AL169" s="40">
        <v>0</v>
      </c>
      <c r="AM169" s="40">
        <f t="shared" si="507"/>
        <v>5</v>
      </c>
      <c r="AN169" s="57">
        <v>0</v>
      </c>
      <c r="AO169" s="57">
        <v>0</v>
      </c>
      <c r="AP169" s="40">
        <f t="shared" si="508"/>
        <v>0</v>
      </c>
      <c r="AQ169" s="57">
        <f t="shared" si="509"/>
        <v>5</v>
      </c>
      <c r="AR169" s="57">
        <f t="shared" si="510"/>
        <v>0</v>
      </c>
      <c r="AS169" s="40">
        <f t="shared" si="511"/>
        <v>5</v>
      </c>
      <c r="AT169" s="57">
        <v>7</v>
      </c>
      <c r="AU169" s="57">
        <v>7</v>
      </c>
      <c r="AV169" s="57">
        <v>3</v>
      </c>
      <c r="AW169" s="57">
        <v>5</v>
      </c>
      <c r="AX169" s="40">
        <f t="shared" si="381"/>
        <v>22</v>
      </c>
      <c r="AY169" s="63">
        <f>58.81+3.84</f>
        <v>62.650000000000006</v>
      </c>
      <c r="AZ169" s="63">
        <f t="shared" si="382"/>
        <v>2.8477272727272731</v>
      </c>
    </row>
    <row r="170" spans="1:52" s="52" customFormat="1">
      <c r="A170" s="53"/>
      <c r="B170" s="54" t="s">
        <v>3</v>
      </c>
      <c r="C170" s="30">
        <f t="shared" ref="C170:T170" si="522">SUM(C163:C169)</f>
        <v>0</v>
      </c>
      <c r="D170" s="30">
        <f t="shared" si="522"/>
        <v>1</v>
      </c>
      <c r="E170" s="30">
        <f t="shared" si="522"/>
        <v>1</v>
      </c>
      <c r="F170" s="30">
        <f t="shared" si="522"/>
        <v>0</v>
      </c>
      <c r="G170" s="30">
        <f t="shared" si="522"/>
        <v>0</v>
      </c>
      <c r="H170" s="30">
        <f t="shared" si="522"/>
        <v>0</v>
      </c>
      <c r="I170" s="30">
        <f t="shared" si="522"/>
        <v>4</v>
      </c>
      <c r="J170" s="30">
        <f t="shared" si="522"/>
        <v>13</v>
      </c>
      <c r="K170" s="30">
        <f t="shared" si="522"/>
        <v>17</v>
      </c>
      <c r="L170" s="30">
        <f t="shared" si="522"/>
        <v>12</v>
      </c>
      <c r="M170" s="30">
        <f t="shared" si="522"/>
        <v>29</v>
      </c>
      <c r="N170" s="30">
        <f t="shared" si="522"/>
        <v>41</v>
      </c>
      <c r="O170" s="30">
        <f t="shared" si="522"/>
        <v>10</v>
      </c>
      <c r="P170" s="30">
        <f t="shared" si="522"/>
        <v>24</v>
      </c>
      <c r="Q170" s="30">
        <f t="shared" si="522"/>
        <v>34</v>
      </c>
      <c r="R170" s="30">
        <f t="shared" si="522"/>
        <v>26</v>
      </c>
      <c r="S170" s="30">
        <f t="shared" si="522"/>
        <v>67</v>
      </c>
      <c r="T170" s="30">
        <f t="shared" si="522"/>
        <v>93</v>
      </c>
      <c r="U170" s="71"/>
      <c r="V170" s="30">
        <f t="shared" ref="V170:AW170" si="523">SUM(V163:V169)</f>
        <v>3</v>
      </c>
      <c r="W170" s="30">
        <f t="shared" si="523"/>
        <v>40</v>
      </c>
      <c r="X170" s="30">
        <f t="shared" si="523"/>
        <v>43</v>
      </c>
      <c r="Y170" s="30">
        <f t="shared" si="523"/>
        <v>23</v>
      </c>
      <c r="Z170" s="30">
        <f t="shared" si="523"/>
        <v>27</v>
      </c>
      <c r="AA170" s="30">
        <f t="shared" si="523"/>
        <v>50</v>
      </c>
      <c r="AB170" s="30">
        <f t="shared" si="523"/>
        <v>0</v>
      </c>
      <c r="AC170" s="30">
        <f t="shared" si="523"/>
        <v>0</v>
      </c>
      <c r="AD170" s="30">
        <f t="shared" si="523"/>
        <v>0</v>
      </c>
      <c r="AE170" s="30">
        <f t="shared" si="523"/>
        <v>0</v>
      </c>
      <c r="AF170" s="30">
        <f t="shared" si="523"/>
        <v>0</v>
      </c>
      <c r="AG170" s="30">
        <f t="shared" si="523"/>
        <v>0</v>
      </c>
      <c r="AH170" s="30">
        <f t="shared" si="523"/>
        <v>3</v>
      </c>
      <c r="AI170" s="30">
        <f t="shared" si="523"/>
        <v>0</v>
      </c>
      <c r="AJ170" s="30">
        <f t="shared" si="523"/>
        <v>3</v>
      </c>
      <c r="AK170" s="30">
        <f t="shared" si="523"/>
        <v>8</v>
      </c>
      <c r="AL170" s="30">
        <f t="shared" si="523"/>
        <v>0</v>
      </c>
      <c r="AM170" s="30">
        <f t="shared" si="523"/>
        <v>8</v>
      </c>
      <c r="AN170" s="30">
        <f t="shared" si="523"/>
        <v>0</v>
      </c>
      <c r="AO170" s="30">
        <f t="shared" si="523"/>
        <v>0</v>
      </c>
      <c r="AP170" s="30">
        <f t="shared" si="523"/>
        <v>0</v>
      </c>
      <c r="AQ170" s="30">
        <f t="shared" si="523"/>
        <v>11</v>
      </c>
      <c r="AR170" s="30">
        <f t="shared" si="523"/>
        <v>0</v>
      </c>
      <c r="AS170" s="30">
        <f t="shared" si="523"/>
        <v>11</v>
      </c>
      <c r="AT170" s="30">
        <f t="shared" si="523"/>
        <v>31</v>
      </c>
      <c r="AU170" s="30">
        <f t="shared" si="523"/>
        <v>34</v>
      </c>
      <c r="AV170" s="30">
        <f t="shared" si="523"/>
        <v>16</v>
      </c>
      <c r="AW170" s="30">
        <f t="shared" si="523"/>
        <v>12</v>
      </c>
      <c r="AX170" s="30">
        <f t="shared" si="381"/>
        <v>93</v>
      </c>
      <c r="AY170" s="64">
        <f>SUM(AY163:AY169)</f>
        <v>258.37</v>
      </c>
      <c r="AZ170" s="64">
        <f t="shared" si="382"/>
        <v>2.7781720430107528</v>
      </c>
    </row>
    <row r="171" spans="1:52" s="52" customFormat="1">
      <c r="A171" s="53"/>
      <c r="B171" s="54" t="s">
        <v>56</v>
      </c>
      <c r="C171" s="30">
        <f t="shared" ref="C171:Q171" si="524">C161+C170</f>
        <v>0</v>
      </c>
      <c r="D171" s="30">
        <f t="shared" si="524"/>
        <v>1</v>
      </c>
      <c r="E171" s="30">
        <f t="shared" si="524"/>
        <v>1</v>
      </c>
      <c r="F171" s="30">
        <f t="shared" si="524"/>
        <v>0</v>
      </c>
      <c r="G171" s="30">
        <f t="shared" si="524"/>
        <v>0</v>
      </c>
      <c r="H171" s="30">
        <f t="shared" si="524"/>
        <v>0</v>
      </c>
      <c r="I171" s="30">
        <f t="shared" si="524"/>
        <v>4</v>
      </c>
      <c r="J171" s="30">
        <f t="shared" si="524"/>
        <v>14</v>
      </c>
      <c r="K171" s="30">
        <f t="shared" si="524"/>
        <v>18</v>
      </c>
      <c r="L171" s="30">
        <f t="shared" si="524"/>
        <v>12</v>
      </c>
      <c r="M171" s="30">
        <f t="shared" si="524"/>
        <v>29</v>
      </c>
      <c r="N171" s="30">
        <f t="shared" si="524"/>
        <v>41</v>
      </c>
      <c r="O171" s="30">
        <f t="shared" si="524"/>
        <v>10</v>
      </c>
      <c r="P171" s="30">
        <f t="shared" si="524"/>
        <v>24</v>
      </c>
      <c r="Q171" s="30">
        <f t="shared" si="524"/>
        <v>34</v>
      </c>
      <c r="R171" s="30">
        <f>R170+R161</f>
        <v>26</v>
      </c>
      <c r="S171" s="30">
        <f>S170+S161</f>
        <v>68</v>
      </c>
      <c r="T171" s="30">
        <f t="shared" si="515"/>
        <v>94</v>
      </c>
      <c r="U171" s="51"/>
      <c r="V171" s="30">
        <f t="shared" ref="V171:AY171" si="525">V161+V170</f>
        <v>3</v>
      </c>
      <c r="W171" s="30">
        <f t="shared" si="525"/>
        <v>40</v>
      </c>
      <c r="X171" s="30">
        <f t="shared" si="525"/>
        <v>43</v>
      </c>
      <c r="Y171" s="30">
        <f t="shared" si="525"/>
        <v>23</v>
      </c>
      <c r="Z171" s="30">
        <f t="shared" si="525"/>
        <v>28</v>
      </c>
      <c r="AA171" s="30">
        <f t="shared" si="525"/>
        <v>51</v>
      </c>
      <c r="AB171" s="30">
        <f t="shared" si="525"/>
        <v>0</v>
      </c>
      <c r="AC171" s="30">
        <f t="shared" si="525"/>
        <v>0</v>
      </c>
      <c r="AD171" s="30">
        <f t="shared" si="525"/>
        <v>0</v>
      </c>
      <c r="AE171" s="30">
        <f t="shared" si="525"/>
        <v>0</v>
      </c>
      <c r="AF171" s="30">
        <f t="shared" si="525"/>
        <v>0</v>
      </c>
      <c r="AG171" s="30">
        <f t="shared" si="525"/>
        <v>0</v>
      </c>
      <c r="AH171" s="30">
        <f t="shared" si="525"/>
        <v>3</v>
      </c>
      <c r="AI171" s="30">
        <f t="shared" si="525"/>
        <v>0</v>
      </c>
      <c r="AJ171" s="30">
        <f t="shared" si="525"/>
        <v>3</v>
      </c>
      <c r="AK171" s="30">
        <f t="shared" si="525"/>
        <v>8</v>
      </c>
      <c r="AL171" s="30">
        <f t="shared" si="525"/>
        <v>0</v>
      </c>
      <c r="AM171" s="30">
        <f t="shared" si="525"/>
        <v>8</v>
      </c>
      <c r="AN171" s="30">
        <f t="shared" si="525"/>
        <v>0</v>
      </c>
      <c r="AO171" s="30">
        <f t="shared" si="525"/>
        <v>0</v>
      </c>
      <c r="AP171" s="30">
        <f t="shared" si="525"/>
        <v>0</v>
      </c>
      <c r="AQ171" s="30">
        <f t="shared" si="525"/>
        <v>11</v>
      </c>
      <c r="AR171" s="30">
        <f t="shared" si="525"/>
        <v>0</v>
      </c>
      <c r="AS171" s="30">
        <f t="shared" si="525"/>
        <v>11</v>
      </c>
      <c r="AT171" s="30">
        <f t="shared" si="525"/>
        <v>31</v>
      </c>
      <c r="AU171" s="30">
        <f t="shared" si="525"/>
        <v>35</v>
      </c>
      <c r="AV171" s="30">
        <f t="shared" si="525"/>
        <v>16</v>
      </c>
      <c r="AW171" s="30">
        <f t="shared" si="525"/>
        <v>12</v>
      </c>
      <c r="AX171" s="30">
        <f t="shared" si="525"/>
        <v>94</v>
      </c>
      <c r="AY171" s="64">
        <f t="shared" si="525"/>
        <v>260.89999999999998</v>
      </c>
      <c r="AZ171" s="64">
        <f t="shared" ref="AZ171:AZ212" si="526">AY171/AX171</f>
        <v>2.7755319148936168</v>
      </c>
    </row>
    <row r="172" spans="1:52" s="52" customFormat="1">
      <c r="A172" s="53"/>
      <c r="B172" s="54" t="s">
        <v>1</v>
      </c>
      <c r="C172" s="30">
        <f t="shared" ref="C172:T172" si="527">C153+C171</f>
        <v>1</v>
      </c>
      <c r="D172" s="30">
        <f t="shared" si="527"/>
        <v>3</v>
      </c>
      <c r="E172" s="30">
        <f t="shared" si="527"/>
        <v>4</v>
      </c>
      <c r="F172" s="30">
        <f t="shared" si="527"/>
        <v>1</v>
      </c>
      <c r="G172" s="30">
        <f t="shared" si="527"/>
        <v>1</v>
      </c>
      <c r="H172" s="30">
        <f t="shared" si="527"/>
        <v>2</v>
      </c>
      <c r="I172" s="30">
        <f t="shared" si="527"/>
        <v>130</v>
      </c>
      <c r="J172" s="30">
        <f t="shared" si="527"/>
        <v>542</v>
      </c>
      <c r="K172" s="30">
        <f t="shared" si="527"/>
        <v>672</v>
      </c>
      <c r="L172" s="30">
        <f t="shared" si="527"/>
        <v>113</v>
      </c>
      <c r="M172" s="30">
        <f t="shared" si="527"/>
        <v>313</v>
      </c>
      <c r="N172" s="30">
        <f t="shared" si="527"/>
        <v>426</v>
      </c>
      <c r="O172" s="30">
        <f t="shared" si="527"/>
        <v>40</v>
      </c>
      <c r="P172" s="30">
        <f t="shared" si="527"/>
        <v>148</v>
      </c>
      <c r="Q172" s="30">
        <f t="shared" si="527"/>
        <v>188</v>
      </c>
      <c r="R172" s="30">
        <f t="shared" si="527"/>
        <v>285</v>
      </c>
      <c r="S172" s="30">
        <f t="shared" si="527"/>
        <v>1007</v>
      </c>
      <c r="T172" s="30">
        <f t="shared" si="527"/>
        <v>1292</v>
      </c>
      <c r="U172" s="51"/>
      <c r="V172" s="30">
        <f t="shared" ref="V172:AW172" si="528">V153+V171</f>
        <v>72</v>
      </c>
      <c r="W172" s="30">
        <f t="shared" si="528"/>
        <v>405</v>
      </c>
      <c r="X172" s="30">
        <f t="shared" si="528"/>
        <v>477</v>
      </c>
      <c r="Y172" s="30">
        <f t="shared" si="528"/>
        <v>213</v>
      </c>
      <c r="Z172" s="30">
        <f t="shared" si="528"/>
        <v>602</v>
      </c>
      <c r="AA172" s="30">
        <f t="shared" si="528"/>
        <v>815</v>
      </c>
      <c r="AB172" s="30">
        <f t="shared" si="528"/>
        <v>0</v>
      </c>
      <c r="AC172" s="30">
        <f t="shared" si="528"/>
        <v>0</v>
      </c>
      <c r="AD172" s="30">
        <f t="shared" si="528"/>
        <v>0</v>
      </c>
      <c r="AE172" s="30">
        <f t="shared" si="528"/>
        <v>0</v>
      </c>
      <c r="AF172" s="30">
        <f t="shared" si="528"/>
        <v>0</v>
      </c>
      <c r="AG172" s="30">
        <f t="shared" si="528"/>
        <v>0</v>
      </c>
      <c r="AH172" s="30">
        <f t="shared" si="528"/>
        <v>64</v>
      </c>
      <c r="AI172" s="30">
        <f t="shared" si="528"/>
        <v>44</v>
      </c>
      <c r="AJ172" s="30">
        <f t="shared" si="528"/>
        <v>108</v>
      </c>
      <c r="AK172" s="30">
        <f t="shared" si="528"/>
        <v>29</v>
      </c>
      <c r="AL172" s="30">
        <f t="shared" si="528"/>
        <v>11</v>
      </c>
      <c r="AM172" s="30">
        <f t="shared" si="528"/>
        <v>40</v>
      </c>
      <c r="AN172" s="30">
        <f t="shared" si="528"/>
        <v>0</v>
      </c>
      <c r="AO172" s="30">
        <f t="shared" si="528"/>
        <v>1</v>
      </c>
      <c r="AP172" s="30">
        <f t="shared" si="528"/>
        <v>1</v>
      </c>
      <c r="AQ172" s="30">
        <f t="shared" si="528"/>
        <v>93</v>
      </c>
      <c r="AR172" s="30">
        <f t="shared" si="528"/>
        <v>56</v>
      </c>
      <c r="AS172" s="30">
        <f t="shared" si="528"/>
        <v>149</v>
      </c>
      <c r="AT172" s="30">
        <f t="shared" si="528"/>
        <v>382</v>
      </c>
      <c r="AU172" s="30">
        <f t="shared" si="528"/>
        <v>507</v>
      </c>
      <c r="AV172" s="30">
        <f t="shared" si="528"/>
        <v>307</v>
      </c>
      <c r="AW172" s="30">
        <f t="shared" si="528"/>
        <v>96</v>
      </c>
      <c r="AX172" s="30">
        <f t="shared" ref="AX172:AX212" si="529">SUM(AT172:AW172)</f>
        <v>1292</v>
      </c>
      <c r="AY172" s="64">
        <f>AY153+AY171</f>
        <v>3609.1699999999996</v>
      </c>
      <c r="AZ172" s="64">
        <f t="shared" si="526"/>
        <v>2.793475232198142</v>
      </c>
    </row>
    <row r="173" spans="1:52">
      <c r="A173" s="5" t="s">
        <v>65</v>
      </c>
      <c r="B173" s="10"/>
      <c r="C173" s="41"/>
      <c r="D173" s="42"/>
      <c r="E173" s="34"/>
      <c r="F173" s="34"/>
      <c r="G173" s="34"/>
      <c r="H173" s="34"/>
      <c r="I173" s="34"/>
      <c r="J173" s="34"/>
      <c r="K173" s="34"/>
      <c r="L173" s="41"/>
      <c r="M173" s="42"/>
      <c r="N173" s="34"/>
      <c r="O173" s="41"/>
      <c r="P173" s="42"/>
      <c r="Q173" s="34"/>
      <c r="R173" s="36"/>
      <c r="S173" s="34"/>
      <c r="T173" s="34"/>
      <c r="V173" s="36"/>
      <c r="W173" s="34"/>
      <c r="X173" s="34"/>
      <c r="Y173" s="34"/>
      <c r="Z173" s="34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57"/>
      <c r="AO173" s="57"/>
      <c r="AP173" s="40"/>
      <c r="AQ173" s="57"/>
      <c r="AR173" s="57"/>
      <c r="AS173" s="40"/>
      <c r="AT173" s="57"/>
      <c r="AU173" s="57"/>
      <c r="AV173" s="57"/>
      <c r="AW173" s="57"/>
      <c r="AX173" s="40"/>
      <c r="AY173" s="63"/>
      <c r="AZ173" s="63"/>
    </row>
    <row r="174" spans="1:52">
      <c r="A174" s="5"/>
      <c r="B174" s="17" t="s">
        <v>8</v>
      </c>
      <c r="C174" s="44"/>
      <c r="D174" s="45"/>
      <c r="E174" s="34"/>
      <c r="F174" s="34"/>
      <c r="G174" s="34"/>
      <c r="H174" s="34"/>
      <c r="I174" s="34"/>
      <c r="J174" s="34"/>
      <c r="K174" s="34"/>
      <c r="L174" s="44"/>
      <c r="M174" s="45"/>
      <c r="N174" s="34"/>
      <c r="O174" s="44"/>
      <c r="P174" s="45"/>
      <c r="Q174" s="34"/>
      <c r="R174" s="36"/>
      <c r="S174" s="34"/>
      <c r="T174" s="34"/>
      <c r="V174" s="36"/>
      <c r="W174" s="34"/>
      <c r="X174" s="34"/>
      <c r="Y174" s="34"/>
      <c r="Z174" s="34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57"/>
      <c r="AO174" s="57"/>
      <c r="AP174" s="40"/>
      <c r="AQ174" s="57"/>
      <c r="AR174" s="57"/>
      <c r="AS174" s="40"/>
      <c r="AT174" s="57"/>
      <c r="AU174" s="57"/>
      <c r="AV174" s="57"/>
      <c r="AW174" s="57"/>
      <c r="AX174" s="40"/>
      <c r="AY174" s="63"/>
      <c r="AZ174" s="63"/>
    </row>
    <row r="175" spans="1:52">
      <c r="A175" s="9"/>
      <c r="B175" s="10" t="s">
        <v>64</v>
      </c>
      <c r="C175" s="41"/>
      <c r="D175" s="42"/>
      <c r="E175" s="34"/>
      <c r="F175" s="34"/>
      <c r="G175" s="34"/>
      <c r="H175" s="34"/>
      <c r="I175" s="34"/>
      <c r="J175" s="34"/>
      <c r="K175" s="34"/>
      <c r="L175" s="41"/>
      <c r="M175" s="42"/>
      <c r="N175" s="34"/>
      <c r="O175" s="41"/>
      <c r="P175" s="42"/>
      <c r="Q175" s="34"/>
      <c r="R175" s="36"/>
      <c r="S175" s="34"/>
      <c r="T175" s="34"/>
      <c r="V175" s="36"/>
      <c r="W175" s="34"/>
      <c r="X175" s="34"/>
      <c r="Y175" s="34"/>
      <c r="Z175" s="34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57"/>
      <c r="AO175" s="57"/>
      <c r="AP175" s="40"/>
      <c r="AQ175" s="57"/>
      <c r="AR175" s="57"/>
      <c r="AS175" s="40"/>
      <c r="AT175" s="57"/>
      <c r="AU175" s="57"/>
      <c r="AV175" s="57"/>
      <c r="AW175" s="57"/>
      <c r="AX175" s="40"/>
      <c r="AY175" s="63"/>
      <c r="AZ175" s="63"/>
    </row>
    <row r="176" spans="1:52">
      <c r="A176" s="9"/>
      <c r="B176" s="8" t="s">
        <v>60</v>
      </c>
      <c r="C176" s="40">
        <v>0</v>
      </c>
      <c r="D176" s="40">
        <v>0</v>
      </c>
      <c r="E176" s="40">
        <f t="shared" ref="E176:E180" si="530">C176+D176</f>
        <v>0</v>
      </c>
      <c r="F176" s="40">
        <v>0</v>
      </c>
      <c r="G176" s="40">
        <v>0</v>
      </c>
      <c r="H176" s="40">
        <f t="shared" ref="H176:H180" si="531">F176+G176</f>
        <v>0</v>
      </c>
      <c r="I176" s="40">
        <v>3</v>
      </c>
      <c r="J176" s="40">
        <v>7</v>
      </c>
      <c r="K176" s="40">
        <f t="shared" ref="K176:K180" si="532">I176+J176</f>
        <v>10</v>
      </c>
      <c r="L176" s="40">
        <v>12</v>
      </c>
      <c r="M176" s="40">
        <v>20</v>
      </c>
      <c r="N176" s="40">
        <f t="shared" ref="N176:N180" si="533">L176+M176</f>
        <v>32</v>
      </c>
      <c r="O176" s="40">
        <v>2</v>
      </c>
      <c r="P176" s="40">
        <v>1</v>
      </c>
      <c r="Q176" s="40">
        <f t="shared" ref="Q176:Q180" si="534">O176+P176</f>
        <v>3</v>
      </c>
      <c r="R176" s="40">
        <f t="shared" ref="R176:R181" si="535">C176+L176+O176+F176+I176</f>
        <v>17</v>
      </c>
      <c r="S176" s="40">
        <f t="shared" ref="S176:S181" si="536">D176+M176+P176+G176+J176</f>
        <v>28</v>
      </c>
      <c r="T176" s="40">
        <f t="shared" ref="T176:T181" si="537">R176+S176</f>
        <v>45</v>
      </c>
      <c r="U176" s="24">
        <v>2</v>
      </c>
      <c r="V176" s="40" t="str">
        <f t="shared" ref="V176:V180" si="538">IF(U176=1,R176,"0")</f>
        <v>0</v>
      </c>
      <c r="W176" s="40" t="str">
        <f t="shared" ref="W176:W180" si="539">IF(U176=1,S176,"0")</f>
        <v>0</v>
      </c>
      <c r="X176" s="40" t="str">
        <f t="shared" ref="X176:X180" si="540">IF(U176=1,T176,"0")</f>
        <v>0</v>
      </c>
      <c r="Y176" s="40">
        <f t="shared" ref="Y176:Y180" si="541">IF(U176=2,R176,"0")</f>
        <v>17</v>
      </c>
      <c r="Z176" s="40">
        <f t="shared" ref="Z176:Z180" si="542">IF(U176=2,S176,"0")</f>
        <v>28</v>
      </c>
      <c r="AA176" s="40">
        <f t="shared" ref="AA176:AA180" si="543">IF(U176=2,T176,"0")</f>
        <v>45</v>
      </c>
      <c r="AB176" s="40">
        <v>0</v>
      </c>
      <c r="AC176" s="40">
        <v>0</v>
      </c>
      <c r="AD176" s="40">
        <f t="shared" ref="AD176:AD180" si="544">AB176+AC176</f>
        <v>0</v>
      </c>
      <c r="AE176" s="40">
        <v>0</v>
      </c>
      <c r="AF176" s="40">
        <v>0</v>
      </c>
      <c r="AG176" s="40">
        <f t="shared" ref="AG176:AG180" si="545">AE176+AF176</f>
        <v>0</v>
      </c>
      <c r="AH176" s="40">
        <v>0</v>
      </c>
      <c r="AI176" s="40">
        <v>0</v>
      </c>
      <c r="AJ176" s="40">
        <f t="shared" ref="AJ176:AJ180" si="546">AH176+AI176</f>
        <v>0</v>
      </c>
      <c r="AK176" s="40">
        <v>0</v>
      </c>
      <c r="AL176" s="40">
        <v>0</v>
      </c>
      <c r="AM176" s="40">
        <f t="shared" ref="AM176:AM180" si="547">AK176+AL176</f>
        <v>0</v>
      </c>
      <c r="AN176" s="57">
        <v>1</v>
      </c>
      <c r="AO176" s="57">
        <v>0</v>
      </c>
      <c r="AP176" s="40">
        <f t="shared" ref="AP176:AP180" si="548">AN176+AO176</f>
        <v>1</v>
      </c>
      <c r="AQ176" s="57">
        <f t="shared" ref="AQ176:AQ180" si="549">AB176+AE176+AH176+AK176+AN176</f>
        <v>1</v>
      </c>
      <c r="AR176" s="57">
        <f t="shared" ref="AR176:AR180" si="550">AC176+AF176+AI176+AL176+AO176</f>
        <v>0</v>
      </c>
      <c r="AS176" s="40">
        <f t="shared" ref="AS176:AS180" si="551">AQ176+AR176</f>
        <v>1</v>
      </c>
      <c r="AT176" s="57">
        <v>3</v>
      </c>
      <c r="AU176" s="57">
        <v>17</v>
      </c>
      <c r="AV176" s="57">
        <v>22</v>
      </c>
      <c r="AW176" s="57">
        <v>3</v>
      </c>
      <c r="AX176" s="40">
        <f t="shared" si="529"/>
        <v>45</v>
      </c>
      <c r="AY176" s="63">
        <v>136.13999999999999</v>
      </c>
      <c r="AZ176" s="63">
        <f t="shared" si="526"/>
        <v>3.0253333333333332</v>
      </c>
    </row>
    <row r="177" spans="1:52">
      <c r="A177" s="9"/>
      <c r="B177" s="20" t="s">
        <v>59</v>
      </c>
      <c r="C177" s="40">
        <v>0</v>
      </c>
      <c r="D177" s="40">
        <v>0</v>
      </c>
      <c r="E177" s="40">
        <f t="shared" si="530"/>
        <v>0</v>
      </c>
      <c r="F177" s="40">
        <v>0</v>
      </c>
      <c r="G177" s="40">
        <v>0</v>
      </c>
      <c r="H177" s="40">
        <f t="shared" si="531"/>
        <v>0</v>
      </c>
      <c r="I177" s="40">
        <v>0</v>
      </c>
      <c r="J177" s="40">
        <v>1</v>
      </c>
      <c r="K177" s="40">
        <f t="shared" si="532"/>
        <v>1</v>
      </c>
      <c r="L177" s="40">
        <v>0</v>
      </c>
      <c r="M177" s="40">
        <v>19</v>
      </c>
      <c r="N177" s="40">
        <f t="shared" si="533"/>
        <v>19</v>
      </c>
      <c r="O177" s="40">
        <v>1</v>
      </c>
      <c r="P177" s="40">
        <v>0</v>
      </c>
      <c r="Q177" s="40">
        <f t="shared" si="534"/>
        <v>1</v>
      </c>
      <c r="R177" s="40">
        <f t="shared" si="535"/>
        <v>1</v>
      </c>
      <c r="S177" s="40">
        <f t="shared" si="536"/>
        <v>20</v>
      </c>
      <c r="T177" s="40">
        <f t="shared" si="537"/>
        <v>21</v>
      </c>
      <c r="U177" s="24">
        <v>2</v>
      </c>
      <c r="V177" s="40" t="str">
        <f t="shared" si="538"/>
        <v>0</v>
      </c>
      <c r="W177" s="40" t="str">
        <f t="shared" si="539"/>
        <v>0</v>
      </c>
      <c r="X177" s="40" t="str">
        <f t="shared" si="540"/>
        <v>0</v>
      </c>
      <c r="Y177" s="40">
        <f t="shared" si="541"/>
        <v>1</v>
      </c>
      <c r="Z177" s="40">
        <f t="shared" si="542"/>
        <v>20</v>
      </c>
      <c r="AA177" s="40">
        <f t="shared" si="543"/>
        <v>21</v>
      </c>
      <c r="AB177" s="40">
        <v>0</v>
      </c>
      <c r="AC177" s="40">
        <v>0</v>
      </c>
      <c r="AD177" s="40">
        <f t="shared" si="544"/>
        <v>0</v>
      </c>
      <c r="AE177" s="40">
        <v>0</v>
      </c>
      <c r="AF177" s="40">
        <v>0</v>
      </c>
      <c r="AG177" s="40">
        <f t="shared" si="545"/>
        <v>0</v>
      </c>
      <c r="AH177" s="40">
        <v>1</v>
      </c>
      <c r="AI177" s="40">
        <v>0</v>
      </c>
      <c r="AJ177" s="40">
        <f t="shared" si="546"/>
        <v>1</v>
      </c>
      <c r="AK177" s="40">
        <v>1</v>
      </c>
      <c r="AL177" s="40">
        <v>2</v>
      </c>
      <c r="AM177" s="40">
        <f t="shared" si="547"/>
        <v>3</v>
      </c>
      <c r="AN177" s="57">
        <v>0</v>
      </c>
      <c r="AO177" s="57">
        <v>0</v>
      </c>
      <c r="AP177" s="40">
        <f t="shared" si="548"/>
        <v>0</v>
      </c>
      <c r="AQ177" s="57">
        <f t="shared" si="549"/>
        <v>2</v>
      </c>
      <c r="AR177" s="57">
        <f t="shared" si="550"/>
        <v>2</v>
      </c>
      <c r="AS177" s="40">
        <f t="shared" si="551"/>
        <v>4</v>
      </c>
      <c r="AT177" s="57">
        <v>0</v>
      </c>
      <c r="AU177" s="57">
        <v>5</v>
      </c>
      <c r="AV177" s="57">
        <v>14</v>
      </c>
      <c r="AW177" s="57">
        <v>2</v>
      </c>
      <c r="AX177" s="40">
        <f t="shared" si="529"/>
        <v>21</v>
      </c>
      <c r="AY177" s="63">
        <v>66.12</v>
      </c>
      <c r="AZ177" s="63">
        <f t="shared" si="526"/>
        <v>3.1485714285714286</v>
      </c>
    </row>
    <row r="178" spans="1:52">
      <c r="A178" s="9"/>
      <c r="B178" s="8" t="s">
        <v>63</v>
      </c>
      <c r="C178" s="40">
        <v>0</v>
      </c>
      <c r="D178" s="40">
        <v>0</v>
      </c>
      <c r="E178" s="40">
        <f t="shared" si="530"/>
        <v>0</v>
      </c>
      <c r="F178" s="40">
        <v>0</v>
      </c>
      <c r="G178" s="40">
        <v>0</v>
      </c>
      <c r="H178" s="40">
        <f t="shared" si="531"/>
        <v>0</v>
      </c>
      <c r="I178" s="40">
        <v>0</v>
      </c>
      <c r="J178" s="40">
        <v>6</v>
      </c>
      <c r="K178" s="40">
        <f t="shared" si="532"/>
        <v>6</v>
      </c>
      <c r="L178" s="40">
        <v>13</v>
      </c>
      <c r="M178" s="40">
        <v>41</v>
      </c>
      <c r="N178" s="40">
        <f t="shared" si="533"/>
        <v>54</v>
      </c>
      <c r="O178" s="40">
        <v>2</v>
      </c>
      <c r="P178" s="40">
        <v>4</v>
      </c>
      <c r="Q178" s="40">
        <f t="shared" si="534"/>
        <v>6</v>
      </c>
      <c r="R178" s="40">
        <f t="shared" si="535"/>
        <v>15</v>
      </c>
      <c r="S178" s="40">
        <f t="shared" si="536"/>
        <v>51</v>
      </c>
      <c r="T178" s="40">
        <f t="shared" si="537"/>
        <v>66</v>
      </c>
      <c r="U178" s="24">
        <v>2</v>
      </c>
      <c r="V178" s="40" t="str">
        <f t="shared" si="538"/>
        <v>0</v>
      </c>
      <c r="W178" s="40" t="str">
        <f t="shared" si="539"/>
        <v>0</v>
      </c>
      <c r="X178" s="40" t="str">
        <f t="shared" si="540"/>
        <v>0</v>
      </c>
      <c r="Y178" s="40">
        <f t="shared" si="541"/>
        <v>15</v>
      </c>
      <c r="Z178" s="40">
        <f t="shared" si="542"/>
        <v>51</v>
      </c>
      <c r="AA178" s="40">
        <f t="shared" si="543"/>
        <v>66</v>
      </c>
      <c r="AB178" s="40">
        <v>0</v>
      </c>
      <c r="AC178" s="40">
        <v>0</v>
      </c>
      <c r="AD178" s="40">
        <f t="shared" si="544"/>
        <v>0</v>
      </c>
      <c r="AE178" s="40">
        <v>0</v>
      </c>
      <c r="AF178" s="40">
        <v>0</v>
      </c>
      <c r="AG178" s="40">
        <f t="shared" si="545"/>
        <v>0</v>
      </c>
      <c r="AH178" s="40">
        <v>0</v>
      </c>
      <c r="AI178" s="40">
        <v>0</v>
      </c>
      <c r="AJ178" s="40">
        <f t="shared" si="546"/>
        <v>0</v>
      </c>
      <c r="AK178" s="40">
        <v>4</v>
      </c>
      <c r="AL178" s="40">
        <v>0</v>
      </c>
      <c r="AM178" s="40">
        <f t="shared" si="547"/>
        <v>4</v>
      </c>
      <c r="AN178" s="57">
        <v>0</v>
      </c>
      <c r="AO178" s="57">
        <v>0</v>
      </c>
      <c r="AP178" s="40">
        <f t="shared" si="548"/>
        <v>0</v>
      </c>
      <c r="AQ178" s="57">
        <f t="shared" si="549"/>
        <v>4</v>
      </c>
      <c r="AR178" s="57">
        <f t="shared" si="550"/>
        <v>0</v>
      </c>
      <c r="AS178" s="40">
        <f t="shared" si="551"/>
        <v>4</v>
      </c>
      <c r="AT178" s="57">
        <v>7</v>
      </c>
      <c r="AU178" s="57">
        <v>37</v>
      </c>
      <c r="AV178" s="57">
        <v>18</v>
      </c>
      <c r="AW178" s="57">
        <v>4</v>
      </c>
      <c r="AX178" s="40">
        <f t="shared" si="529"/>
        <v>66</v>
      </c>
      <c r="AY178" s="63">
        <v>191.87</v>
      </c>
      <c r="AZ178" s="63">
        <f t="shared" si="526"/>
        <v>2.9071212121212122</v>
      </c>
    </row>
    <row r="179" spans="1:52">
      <c r="A179" s="9"/>
      <c r="B179" s="8" t="s">
        <v>58</v>
      </c>
      <c r="C179" s="40">
        <v>0</v>
      </c>
      <c r="D179" s="40">
        <v>0</v>
      </c>
      <c r="E179" s="40">
        <f t="shared" si="530"/>
        <v>0</v>
      </c>
      <c r="F179" s="40">
        <v>0</v>
      </c>
      <c r="G179" s="40">
        <v>0</v>
      </c>
      <c r="H179" s="40">
        <f t="shared" si="531"/>
        <v>0</v>
      </c>
      <c r="I179" s="40">
        <v>11</v>
      </c>
      <c r="J179" s="40">
        <v>73</v>
      </c>
      <c r="K179" s="40">
        <f t="shared" si="532"/>
        <v>84</v>
      </c>
      <c r="L179" s="40">
        <v>1</v>
      </c>
      <c r="M179" s="40">
        <v>5</v>
      </c>
      <c r="N179" s="40">
        <f t="shared" si="533"/>
        <v>6</v>
      </c>
      <c r="O179" s="40">
        <v>0</v>
      </c>
      <c r="P179" s="40">
        <v>0</v>
      </c>
      <c r="Q179" s="40">
        <f t="shared" si="534"/>
        <v>0</v>
      </c>
      <c r="R179" s="40">
        <f t="shared" si="535"/>
        <v>12</v>
      </c>
      <c r="S179" s="40">
        <f t="shared" si="536"/>
        <v>78</v>
      </c>
      <c r="T179" s="40">
        <f t="shared" si="537"/>
        <v>90</v>
      </c>
      <c r="U179" s="24">
        <v>2</v>
      </c>
      <c r="V179" s="40" t="str">
        <f t="shared" si="538"/>
        <v>0</v>
      </c>
      <c r="W179" s="40" t="str">
        <f t="shared" si="539"/>
        <v>0</v>
      </c>
      <c r="X179" s="40" t="str">
        <f t="shared" si="540"/>
        <v>0</v>
      </c>
      <c r="Y179" s="40">
        <f t="shared" si="541"/>
        <v>12</v>
      </c>
      <c r="Z179" s="40">
        <f t="shared" si="542"/>
        <v>78</v>
      </c>
      <c r="AA179" s="40">
        <f t="shared" si="543"/>
        <v>90</v>
      </c>
      <c r="AB179" s="40">
        <v>0</v>
      </c>
      <c r="AC179" s="40">
        <v>0</v>
      </c>
      <c r="AD179" s="40">
        <f t="shared" si="544"/>
        <v>0</v>
      </c>
      <c r="AE179" s="40">
        <v>0</v>
      </c>
      <c r="AF179" s="40">
        <v>0</v>
      </c>
      <c r="AG179" s="40">
        <f t="shared" si="545"/>
        <v>0</v>
      </c>
      <c r="AH179" s="40">
        <v>6</v>
      </c>
      <c r="AI179" s="40">
        <v>7</v>
      </c>
      <c r="AJ179" s="40">
        <f t="shared" si="546"/>
        <v>13</v>
      </c>
      <c r="AK179" s="40">
        <v>0</v>
      </c>
      <c r="AL179" s="40">
        <v>0</v>
      </c>
      <c r="AM179" s="40">
        <f t="shared" si="547"/>
        <v>0</v>
      </c>
      <c r="AN179" s="57">
        <v>0</v>
      </c>
      <c r="AO179" s="57">
        <v>0</v>
      </c>
      <c r="AP179" s="40">
        <f t="shared" si="548"/>
        <v>0</v>
      </c>
      <c r="AQ179" s="57">
        <f t="shared" si="549"/>
        <v>6</v>
      </c>
      <c r="AR179" s="57">
        <f t="shared" si="550"/>
        <v>7</v>
      </c>
      <c r="AS179" s="40">
        <f t="shared" si="551"/>
        <v>13</v>
      </c>
      <c r="AT179" s="57">
        <v>9</v>
      </c>
      <c r="AU179" s="57">
        <v>32</v>
      </c>
      <c r="AV179" s="57">
        <v>40</v>
      </c>
      <c r="AW179" s="57">
        <v>9</v>
      </c>
      <c r="AX179" s="40">
        <f t="shared" si="529"/>
        <v>90</v>
      </c>
      <c r="AY179" s="63">
        <v>273.14999999999998</v>
      </c>
      <c r="AZ179" s="63">
        <f t="shared" si="526"/>
        <v>3.0349999999999997</v>
      </c>
    </row>
    <row r="180" spans="1:52">
      <c r="A180" s="9"/>
      <c r="B180" s="8" t="s">
        <v>62</v>
      </c>
      <c r="C180" s="40">
        <v>0</v>
      </c>
      <c r="D180" s="40">
        <v>0</v>
      </c>
      <c r="E180" s="40">
        <f t="shared" si="530"/>
        <v>0</v>
      </c>
      <c r="F180" s="40">
        <v>0</v>
      </c>
      <c r="G180" s="40">
        <v>0</v>
      </c>
      <c r="H180" s="40">
        <f t="shared" si="531"/>
        <v>0</v>
      </c>
      <c r="I180" s="40">
        <v>9</v>
      </c>
      <c r="J180" s="40">
        <v>32</v>
      </c>
      <c r="K180" s="40">
        <f t="shared" si="532"/>
        <v>41</v>
      </c>
      <c r="L180" s="40">
        <v>6</v>
      </c>
      <c r="M180" s="40">
        <v>28</v>
      </c>
      <c r="N180" s="40">
        <f t="shared" si="533"/>
        <v>34</v>
      </c>
      <c r="O180" s="40">
        <v>0</v>
      </c>
      <c r="P180" s="40">
        <v>0</v>
      </c>
      <c r="Q180" s="40">
        <f t="shared" si="534"/>
        <v>0</v>
      </c>
      <c r="R180" s="40">
        <f t="shared" si="535"/>
        <v>15</v>
      </c>
      <c r="S180" s="40">
        <f t="shared" si="536"/>
        <v>60</v>
      </c>
      <c r="T180" s="40">
        <f t="shared" si="537"/>
        <v>75</v>
      </c>
      <c r="U180" s="24">
        <v>2</v>
      </c>
      <c r="V180" s="40" t="str">
        <f t="shared" si="538"/>
        <v>0</v>
      </c>
      <c r="W180" s="40" t="str">
        <f t="shared" si="539"/>
        <v>0</v>
      </c>
      <c r="X180" s="40" t="str">
        <f t="shared" si="540"/>
        <v>0</v>
      </c>
      <c r="Y180" s="40">
        <f t="shared" si="541"/>
        <v>15</v>
      </c>
      <c r="Z180" s="40">
        <f t="shared" si="542"/>
        <v>60</v>
      </c>
      <c r="AA180" s="40">
        <f t="shared" si="543"/>
        <v>75</v>
      </c>
      <c r="AB180" s="40">
        <v>0</v>
      </c>
      <c r="AC180" s="40">
        <v>0</v>
      </c>
      <c r="AD180" s="40">
        <f t="shared" si="544"/>
        <v>0</v>
      </c>
      <c r="AE180" s="40">
        <v>0</v>
      </c>
      <c r="AF180" s="40">
        <v>0</v>
      </c>
      <c r="AG180" s="40">
        <f t="shared" si="545"/>
        <v>0</v>
      </c>
      <c r="AH180" s="40">
        <v>3</v>
      </c>
      <c r="AI180" s="40">
        <v>3</v>
      </c>
      <c r="AJ180" s="40">
        <f t="shared" si="546"/>
        <v>6</v>
      </c>
      <c r="AK180" s="40">
        <v>3</v>
      </c>
      <c r="AL180" s="40">
        <v>4</v>
      </c>
      <c r="AM180" s="40">
        <f t="shared" si="547"/>
        <v>7</v>
      </c>
      <c r="AN180" s="57">
        <v>0</v>
      </c>
      <c r="AO180" s="57">
        <v>0</v>
      </c>
      <c r="AP180" s="40">
        <f t="shared" si="548"/>
        <v>0</v>
      </c>
      <c r="AQ180" s="57">
        <f t="shared" si="549"/>
        <v>6</v>
      </c>
      <c r="AR180" s="57">
        <f t="shared" si="550"/>
        <v>7</v>
      </c>
      <c r="AS180" s="40">
        <f t="shared" si="551"/>
        <v>13</v>
      </c>
      <c r="AT180" s="57">
        <v>6</v>
      </c>
      <c r="AU180" s="57">
        <v>22</v>
      </c>
      <c r="AV180" s="57">
        <v>37</v>
      </c>
      <c r="AW180" s="57">
        <v>10</v>
      </c>
      <c r="AX180" s="40">
        <f t="shared" si="529"/>
        <v>75</v>
      </c>
      <c r="AY180" s="63">
        <v>232.58</v>
      </c>
      <c r="AZ180" s="63">
        <f t="shared" si="526"/>
        <v>3.1010666666666666</v>
      </c>
    </row>
    <row r="181" spans="1:52" s="52" customFormat="1">
      <c r="A181" s="53"/>
      <c r="B181" s="54" t="s">
        <v>3</v>
      </c>
      <c r="C181" s="30">
        <f t="shared" ref="C181:Q181" si="552">SUM(C176:C180)</f>
        <v>0</v>
      </c>
      <c r="D181" s="30">
        <f t="shared" si="552"/>
        <v>0</v>
      </c>
      <c r="E181" s="30">
        <f t="shared" si="552"/>
        <v>0</v>
      </c>
      <c r="F181" s="30">
        <f t="shared" si="552"/>
        <v>0</v>
      </c>
      <c r="G181" s="30">
        <f t="shared" si="552"/>
        <v>0</v>
      </c>
      <c r="H181" s="30">
        <f t="shared" si="552"/>
        <v>0</v>
      </c>
      <c r="I181" s="30">
        <f t="shared" si="552"/>
        <v>23</v>
      </c>
      <c r="J181" s="30">
        <f t="shared" si="552"/>
        <v>119</v>
      </c>
      <c r="K181" s="30">
        <f t="shared" si="552"/>
        <v>142</v>
      </c>
      <c r="L181" s="30">
        <f t="shared" si="552"/>
        <v>32</v>
      </c>
      <c r="M181" s="30">
        <f t="shared" si="552"/>
        <v>113</v>
      </c>
      <c r="N181" s="30">
        <f t="shared" si="552"/>
        <v>145</v>
      </c>
      <c r="O181" s="30">
        <f t="shared" si="552"/>
        <v>5</v>
      </c>
      <c r="P181" s="30">
        <f t="shared" si="552"/>
        <v>5</v>
      </c>
      <c r="Q181" s="30">
        <f t="shared" si="552"/>
        <v>10</v>
      </c>
      <c r="R181" s="30">
        <f t="shared" si="535"/>
        <v>60</v>
      </c>
      <c r="S181" s="30">
        <f t="shared" si="536"/>
        <v>237</v>
      </c>
      <c r="T181" s="30">
        <f t="shared" si="537"/>
        <v>297</v>
      </c>
      <c r="U181" s="51"/>
      <c r="V181" s="30">
        <f t="shared" ref="V181:AW181" si="553">SUM(V176:V180)</f>
        <v>0</v>
      </c>
      <c r="W181" s="30">
        <f t="shared" si="553"/>
        <v>0</v>
      </c>
      <c r="X181" s="30">
        <f t="shared" si="553"/>
        <v>0</v>
      </c>
      <c r="Y181" s="30">
        <f t="shared" si="553"/>
        <v>60</v>
      </c>
      <c r="Z181" s="30">
        <f t="shared" si="553"/>
        <v>237</v>
      </c>
      <c r="AA181" s="30">
        <f t="shared" si="553"/>
        <v>297</v>
      </c>
      <c r="AB181" s="30">
        <f t="shared" si="553"/>
        <v>0</v>
      </c>
      <c r="AC181" s="30">
        <f t="shared" si="553"/>
        <v>0</v>
      </c>
      <c r="AD181" s="30">
        <f t="shared" si="553"/>
        <v>0</v>
      </c>
      <c r="AE181" s="30">
        <f t="shared" si="553"/>
        <v>0</v>
      </c>
      <c r="AF181" s="30">
        <f t="shared" si="553"/>
        <v>0</v>
      </c>
      <c r="AG181" s="30">
        <f t="shared" si="553"/>
        <v>0</v>
      </c>
      <c r="AH181" s="30">
        <f t="shared" si="553"/>
        <v>10</v>
      </c>
      <c r="AI181" s="30">
        <f t="shared" si="553"/>
        <v>10</v>
      </c>
      <c r="AJ181" s="30">
        <f t="shared" si="553"/>
        <v>20</v>
      </c>
      <c r="AK181" s="30">
        <f t="shared" si="553"/>
        <v>8</v>
      </c>
      <c r="AL181" s="30">
        <f t="shared" si="553"/>
        <v>6</v>
      </c>
      <c r="AM181" s="30">
        <f t="shared" si="553"/>
        <v>14</v>
      </c>
      <c r="AN181" s="30">
        <f t="shared" si="553"/>
        <v>1</v>
      </c>
      <c r="AO181" s="30">
        <f t="shared" si="553"/>
        <v>0</v>
      </c>
      <c r="AP181" s="30">
        <f t="shared" si="553"/>
        <v>1</v>
      </c>
      <c r="AQ181" s="30">
        <f t="shared" si="553"/>
        <v>19</v>
      </c>
      <c r="AR181" s="30">
        <f t="shared" si="553"/>
        <v>16</v>
      </c>
      <c r="AS181" s="30">
        <f t="shared" si="553"/>
        <v>35</v>
      </c>
      <c r="AT181" s="30">
        <f t="shared" si="553"/>
        <v>25</v>
      </c>
      <c r="AU181" s="30">
        <f t="shared" si="553"/>
        <v>113</v>
      </c>
      <c r="AV181" s="30">
        <f t="shared" si="553"/>
        <v>131</v>
      </c>
      <c r="AW181" s="30">
        <f t="shared" si="553"/>
        <v>28</v>
      </c>
      <c r="AX181" s="30">
        <f t="shared" si="529"/>
        <v>297</v>
      </c>
      <c r="AY181" s="64">
        <f>SUM(AY176:AY180)</f>
        <v>899.86</v>
      </c>
      <c r="AZ181" s="64">
        <f t="shared" si="526"/>
        <v>3.02983164983165</v>
      </c>
    </row>
    <row r="182" spans="1:52">
      <c r="A182" s="7"/>
      <c r="B182" s="13" t="s">
        <v>61</v>
      </c>
      <c r="C182" s="27"/>
      <c r="D182" s="28"/>
      <c r="E182" s="34"/>
      <c r="F182" s="34"/>
      <c r="G182" s="34"/>
      <c r="H182" s="34"/>
      <c r="I182" s="34"/>
      <c r="J182" s="34"/>
      <c r="K182" s="34"/>
      <c r="L182" s="27"/>
      <c r="M182" s="28"/>
      <c r="N182" s="34"/>
      <c r="O182" s="27"/>
      <c r="P182" s="28"/>
      <c r="Q182" s="34"/>
      <c r="R182" s="40"/>
      <c r="S182" s="40"/>
      <c r="T182" s="40"/>
      <c r="V182" s="36"/>
      <c r="W182" s="34"/>
      <c r="X182" s="34"/>
      <c r="Y182" s="34"/>
      <c r="Z182" s="34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57"/>
      <c r="AO182" s="57"/>
      <c r="AP182" s="40"/>
      <c r="AQ182" s="57"/>
      <c r="AR182" s="57"/>
      <c r="AS182" s="40"/>
      <c r="AT182" s="57"/>
      <c r="AU182" s="57"/>
      <c r="AV182" s="57"/>
      <c r="AW182" s="57"/>
      <c r="AX182" s="40"/>
      <c r="AY182" s="63"/>
      <c r="AZ182" s="63"/>
    </row>
    <row r="183" spans="1:52">
      <c r="A183" s="7"/>
      <c r="B183" s="8" t="s">
        <v>60</v>
      </c>
      <c r="C183" s="40">
        <v>0</v>
      </c>
      <c r="D183" s="40">
        <v>0</v>
      </c>
      <c r="E183" s="40">
        <f>C183+D183</f>
        <v>0</v>
      </c>
      <c r="F183" s="40">
        <v>0</v>
      </c>
      <c r="G183" s="40">
        <v>0</v>
      </c>
      <c r="H183" s="40">
        <f>F183+G183</f>
        <v>0</v>
      </c>
      <c r="I183" s="40">
        <v>0</v>
      </c>
      <c r="J183" s="40">
        <v>1</v>
      </c>
      <c r="K183" s="40">
        <f>I183+J183</f>
        <v>1</v>
      </c>
      <c r="L183" s="40">
        <v>0</v>
      </c>
      <c r="M183" s="40">
        <v>0</v>
      </c>
      <c r="N183" s="40">
        <f>L183+M183</f>
        <v>0</v>
      </c>
      <c r="O183" s="40">
        <v>6</v>
      </c>
      <c r="P183" s="40">
        <v>5</v>
      </c>
      <c r="Q183" s="40">
        <f>O183+P183</f>
        <v>11</v>
      </c>
      <c r="R183" s="40">
        <f>C183+L183+O183+F183+I183</f>
        <v>6</v>
      </c>
      <c r="S183" s="40">
        <f>D183+M183+P183+G183+J183</f>
        <v>6</v>
      </c>
      <c r="T183" s="40">
        <f t="shared" ref="T183:T190" si="554">R183+S183</f>
        <v>12</v>
      </c>
      <c r="U183" s="24">
        <v>2</v>
      </c>
      <c r="V183" s="40" t="str">
        <f>IF(U183=1,R183,"0")</f>
        <v>0</v>
      </c>
      <c r="W183" s="40" t="str">
        <f>IF(U183=1,S183,"0")</f>
        <v>0</v>
      </c>
      <c r="X183" s="40" t="str">
        <f>IF(U183=1,T183,"0")</f>
        <v>0</v>
      </c>
      <c r="Y183" s="40">
        <f>IF(U183=2,R183,"0")</f>
        <v>6</v>
      </c>
      <c r="Z183" s="40">
        <f>IF(U183=2,S183,"0")</f>
        <v>6</v>
      </c>
      <c r="AA183" s="40">
        <f>IF(U183=2,T183,"0")</f>
        <v>12</v>
      </c>
      <c r="AB183" s="40">
        <v>0</v>
      </c>
      <c r="AC183" s="40">
        <v>0</v>
      </c>
      <c r="AD183" s="40">
        <f t="shared" ref="AD183:AD185" si="555">AB183+AC183</f>
        <v>0</v>
      </c>
      <c r="AE183" s="40">
        <v>0</v>
      </c>
      <c r="AF183" s="40">
        <v>0</v>
      </c>
      <c r="AG183" s="40">
        <f t="shared" ref="AG183:AG185" si="556">AE183+AF183</f>
        <v>0</v>
      </c>
      <c r="AH183" s="40">
        <v>0</v>
      </c>
      <c r="AI183" s="40">
        <v>0</v>
      </c>
      <c r="AJ183" s="40">
        <f t="shared" ref="AJ183:AJ185" si="557">AH183+AI183</f>
        <v>0</v>
      </c>
      <c r="AK183" s="40">
        <v>0</v>
      </c>
      <c r="AL183" s="40">
        <v>0</v>
      </c>
      <c r="AM183" s="40">
        <f t="shared" ref="AM183:AM185" si="558">AK183+AL183</f>
        <v>0</v>
      </c>
      <c r="AN183" s="57">
        <v>0</v>
      </c>
      <c r="AO183" s="57">
        <v>0</v>
      </c>
      <c r="AP183" s="40">
        <f t="shared" ref="AP183:AP185" si="559">AN183+AO183</f>
        <v>0</v>
      </c>
      <c r="AQ183" s="57">
        <f t="shared" ref="AQ183:AQ185" si="560">AB183+AE183+AH183+AK183+AN183</f>
        <v>0</v>
      </c>
      <c r="AR183" s="57">
        <f t="shared" ref="AR183:AR185" si="561">AC183+AF183+AI183+AL183+AO183</f>
        <v>0</v>
      </c>
      <c r="AS183" s="40">
        <f t="shared" ref="AS183:AS185" si="562">AQ183+AR183</f>
        <v>0</v>
      </c>
      <c r="AT183" s="57">
        <v>0</v>
      </c>
      <c r="AU183" s="57">
        <v>1</v>
      </c>
      <c r="AV183" s="57">
        <v>10</v>
      </c>
      <c r="AW183" s="57">
        <v>1</v>
      </c>
      <c r="AX183" s="40">
        <f t="shared" si="529"/>
        <v>12</v>
      </c>
      <c r="AY183" s="63">
        <v>39.450000000000003</v>
      </c>
      <c r="AZ183" s="63">
        <f t="shared" si="526"/>
        <v>3.2875000000000001</v>
      </c>
    </row>
    <row r="184" spans="1:52">
      <c r="A184" s="9"/>
      <c r="B184" s="20" t="s">
        <v>59</v>
      </c>
      <c r="C184" s="40">
        <v>0</v>
      </c>
      <c r="D184" s="40">
        <v>0</v>
      </c>
      <c r="E184" s="40">
        <f>C184+D184</f>
        <v>0</v>
      </c>
      <c r="F184" s="40">
        <v>0</v>
      </c>
      <c r="G184" s="40">
        <v>0</v>
      </c>
      <c r="H184" s="40">
        <f t="shared" ref="H184:H185" si="563">F184+G184</f>
        <v>0</v>
      </c>
      <c r="I184" s="40">
        <v>0</v>
      </c>
      <c r="J184" s="40">
        <v>0</v>
      </c>
      <c r="K184" s="40">
        <f>I184+J184</f>
        <v>0</v>
      </c>
      <c r="L184" s="40">
        <v>2</v>
      </c>
      <c r="M184" s="40">
        <v>18</v>
      </c>
      <c r="N184" s="40">
        <f>L184+M184</f>
        <v>20</v>
      </c>
      <c r="O184" s="40">
        <v>1</v>
      </c>
      <c r="P184" s="40">
        <v>0</v>
      </c>
      <c r="Q184" s="40">
        <f>O184+P184</f>
        <v>1</v>
      </c>
      <c r="R184" s="40">
        <f t="shared" ref="R184:R186" si="564">C184+L184+O184+F184+I184</f>
        <v>3</v>
      </c>
      <c r="S184" s="40">
        <f t="shared" ref="S184:S186" si="565">D184+M184+P184+G184+J184</f>
        <v>18</v>
      </c>
      <c r="T184" s="40">
        <f t="shared" ref="T184:T186" si="566">R184+S184</f>
        <v>21</v>
      </c>
      <c r="U184" s="24">
        <v>2</v>
      </c>
      <c r="V184" s="40" t="str">
        <f t="shared" ref="V184:V185" si="567">IF(U184=1,R184,"0")</f>
        <v>0</v>
      </c>
      <c r="W184" s="40" t="str">
        <f t="shared" ref="W184:W185" si="568">IF(U184=1,S184,"0")</f>
        <v>0</v>
      </c>
      <c r="X184" s="40" t="str">
        <f t="shared" ref="X184:X185" si="569">IF(U184=1,T184,"0")</f>
        <v>0</v>
      </c>
      <c r="Y184" s="40">
        <f t="shared" ref="Y184:Y185" si="570">IF(U184=2,R184,"0")</f>
        <v>3</v>
      </c>
      <c r="Z184" s="40">
        <f t="shared" ref="Z184:Z185" si="571">IF(U184=2,S184,"0")</f>
        <v>18</v>
      </c>
      <c r="AA184" s="40">
        <f t="shared" ref="AA184:AA185" si="572">IF(U184=2,T184,"0")</f>
        <v>21</v>
      </c>
      <c r="AB184" s="40">
        <v>0</v>
      </c>
      <c r="AC184" s="40">
        <v>0</v>
      </c>
      <c r="AD184" s="40">
        <f t="shared" si="555"/>
        <v>0</v>
      </c>
      <c r="AE184" s="40">
        <v>0</v>
      </c>
      <c r="AF184" s="40">
        <v>0</v>
      </c>
      <c r="AG184" s="40">
        <f t="shared" si="556"/>
        <v>0</v>
      </c>
      <c r="AH184" s="40">
        <v>0</v>
      </c>
      <c r="AI184" s="40">
        <v>0</v>
      </c>
      <c r="AJ184" s="40">
        <f t="shared" si="557"/>
        <v>0</v>
      </c>
      <c r="AK184" s="40">
        <v>1</v>
      </c>
      <c r="AL184" s="40">
        <v>0</v>
      </c>
      <c r="AM184" s="40">
        <f t="shared" si="558"/>
        <v>1</v>
      </c>
      <c r="AN184" s="57">
        <v>0</v>
      </c>
      <c r="AO184" s="57">
        <v>0</v>
      </c>
      <c r="AP184" s="40">
        <f t="shared" si="559"/>
        <v>0</v>
      </c>
      <c r="AQ184" s="57">
        <f t="shared" si="560"/>
        <v>1</v>
      </c>
      <c r="AR184" s="57">
        <f t="shared" si="561"/>
        <v>0</v>
      </c>
      <c r="AS184" s="40">
        <f t="shared" si="562"/>
        <v>1</v>
      </c>
      <c r="AT184" s="57">
        <v>2</v>
      </c>
      <c r="AU184" s="57">
        <v>5</v>
      </c>
      <c r="AV184" s="57">
        <v>10</v>
      </c>
      <c r="AW184" s="57">
        <v>4</v>
      </c>
      <c r="AX184" s="40">
        <f t="shared" si="529"/>
        <v>21</v>
      </c>
      <c r="AY184" s="63">
        <v>65.930000000000007</v>
      </c>
      <c r="AZ184" s="63">
        <f t="shared" si="526"/>
        <v>3.1395238095238098</v>
      </c>
    </row>
    <row r="185" spans="1:52">
      <c r="A185" s="9"/>
      <c r="B185" s="8" t="s">
        <v>58</v>
      </c>
      <c r="C185" s="40">
        <v>1</v>
      </c>
      <c r="D185" s="40">
        <v>2</v>
      </c>
      <c r="E185" s="40">
        <f>C185+D185</f>
        <v>3</v>
      </c>
      <c r="F185" s="40">
        <v>0</v>
      </c>
      <c r="G185" s="40">
        <v>0</v>
      </c>
      <c r="H185" s="40">
        <f t="shared" si="563"/>
        <v>0</v>
      </c>
      <c r="I185" s="40">
        <v>0</v>
      </c>
      <c r="J185" s="40">
        <v>1</v>
      </c>
      <c r="K185" s="40">
        <f>I185+J185</f>
        <v>1</v>
      </c>
      <c r="L185" s="40">
        <v>7</v>
      </c>
      <c r="M185" s="40">
        <v>42</v>
      </c>
      <c r="N185" s="40">
        <f>L185+M185</f>
        <v>49</v>
      </c>
      <c r="O185" s="40">
        <v>0</v>
      </c>
      <c r="P185" s="40">
        <v>6</v>
      </c>
      <c r="Q185" s="40">
        <f>O185+P185</f>
        <v>6</v>
      </c>
      <c r="R185" s="40">
        <f t="shared" si="564"/>
        <v>8</v>
      </c>
      <c r="S185" s="40">
        <f t="shared" si="565"/>
        <v>51</v>
      </c>
      <c r="T185" s="40">
        <f t="shared" si="566"/>
        <v>59</v>
      </c>
      <c r="U185" s="24">
        <v>2</v>
      </c>
      <c r="V185" s="40" t="str">
        <f t="shared" si="567"/>
        <v>0</v>
      </c>
      <c r="W185" s="40" t="str">
        <f t="shared" si="568"/>
        <v>0</v>
      </c>
      <c r="X185" s="40" t="str">
        <f t="shared" si="569"/>
        <v>0</v>
      </c>
      <c r="Y185" s="40">
        <f t="shared" si="570"/>
        <v>8</v>
      </c>
      <c r="Z185" s="40">
        <f t="shared" si="571"/>
        <v>51</v>
      </c>
      <c r="AA185" s="40">
        <f t="shared" si="572"/>
        <v>59</v>
      </c>
      <c r="AB185" s="40">
        <v>0</v>
      </c>
      <c r="AC185" s="40">
        <v>0</v>
      </c>
      <c r="AD185" s="40">
        <f t="shared" si="555"/>
        <v>0</v>
      </c>
      <c r="AE185" s="40">
        <v>0</v>
      </c>
      <c r="AF185" s="40">
        <v>0</v>
      </c>
      <c r="AG185" s="40">
        <f t="shared" si="556"/>
        <v>0</v>
      </c>
      <c r="AH185" s="40">
        <v>0</v>
      </c>
      <c r="AI185" s="40">
        <v>0</v>
      </c>
      <c r="AJ185" s="40">
        <f t="shared" si="557"/>
        <v>0</v>
      </c>
      <c r="AK185" s="40">
        <v>5</v>
      </c>
      <c r="AL185" s="40">
        <v>2</v>
      </c>
      <c r="AM185" s="40">
        <f t="shared" si="558"/>
        <v>7</v>
      </c>
      <c r="AN185" s="57">
        <v>0</v>
      </c>
      <c r="AO185" s="57">
        <v>0</v>
      </c>
      <c r="AP185" s="40">
        <f t="shared" si="559"/>
        <v>0</v>
      </c>
      <c r="AQ185" s="57">
        <f t="shared" si="560"/>
        <v>5</v>
      </c>
      <c r="AR185" s="57">
        <f t="shared" si="561"/>
        <v>2</v>
      </c>
      <c r="AS185" s="40">
        <f t="shared" si="562"/>
        <v>7</v>
      </c>
      <c r="AT185" s="57">
        <v>17</v>
      </c>
      <c r="AU185" s="57">
        <v>23</v>
      </c>
      <c r="AV185" s="57">
        <v>14</v>
      </c>
      <c r="AW185" s="57">
        <v>5</v>
      </c>
      <c r="AX185" s="40">
        <f t="shared" si="529"/>
        <v>59</v>
      </c>
      <c r="AY185" s="63">
        <v>166.83</v>
      </c>
      <c r="AZ185" s="63">
        <f t="shared" si="526"/>
        <v>2.827627118644068</v>
      </c>
    </row>
    <row r="186" spans="1:52" s="52" customFormat="1">
      <c r="A186" s="53"/>
      <c r="B186" s="54" t="s">
        <v>3</v>
      </c>
      <c r="C186" s="30">
        <f t="shared" ref="C186:H186" si="573">SUM(C183:C185)</f>
        <v>1</v>
      </c>
      <c r="D186" s="30">
        <f t="shared" si="573"/>
        <v>2</v>
      </c>
      <c r="E186" s="30">
        <f t="shared" si="573"/>
        <v>3</v>
      </c>
      <c r="F186" s="30">
        <f t="shared" si="573"/>
        <v>0</v>
      </c>
      <c r="G186" s="30">
        <f t="shared" si="573"/>
        <v>0</v>
      </c>
      <c r="H186" s="30">
        <f t="shared" si="573"/>
        <v>0</v>
      </c>
      <c r="I186" s="30">
        <f t="shared" ref="I186:K186" si="574">SUM(I183:I185)</f>
        <v>0</v>
      </c>
      <c r="J186" s="30">
        <f t="shared" si="574"/>
        <v>2</v>
      </c>
      <c r="K186" s="30">
        <f t="shared" si="574"/>
        <v>2</v>
      </c>
      <c r="L186" s="30">
        <f t="shared" ref="L186:N186" si="575">SUM(L183:L185)</f>
        <v>9</v>
      </c>
      <c r="M186" s="30">
        <f t="shared" si="575"/>
        <v>60</v>
      </c>
      <c r="N186" s="30">
        <f t="shared" si="575"/>
        <v>69</v>
      </c>
      <c r="O186" s="30">
        <f t="shared" ref="O186:Q186" si="576">SUM(O183:O185)</f>
        <v>7</v>
      </c>
      <c r="P186" s="30">
        <f t="shared" si="576"/>
        <v>11</v>
      </c>
      <c r="Q186" s="30">
        <f t="shared" si="576"/>
        <v>18</v>
      </c>
      <c r="R186" s="30">
        <f t="shared" si="564"/>
        <v>17</v>
      </c>
      <c r="S186" s="30">
        <f t="shared" si="565"/>
        <v>75</v>
      </c>
      <c r="T186" s="30">
        <f t="shared" si="566"/>
        <v>92</v>
      </c>
      <c r="U186" s="51"/>
      <c r="V186" s="30">
        <f t="shared" ref="V186:AY186" si="577">SUM(V183:V185)</f>
        <v>0</v>
      </c>
      <c r="W186" s="30">
        <f t="shared" si="577"/>
        <v>0</v>
      </c>
      <c r="X186" s="30">
        <f t="shared" si="577"/>
        <v>0</v>
      </c>
      <c r="Y186" s="30">
        <f t="shared" si="577"/>
        <v>17</v>
      </c>
      <c r="Z186" s="30">
        <f t="shared" si="577"/>
        <v>75</v>
      </c>
      <c r="AA186" s="30">
        <f t="shared" si="577"/>
        <v>92</v>
      </c>
      <c r="AB186" s="30">
        <f t="shared" si="577"/>
        <v>0</v>
      </c>
      <c r="AC186" s="30">
        <f t="shared" si="577"/>
        <v>0</v>
      </c>
      <c r="AD186" s="30">
        <f t="shared" si="577"/>
        <v>0</v>
      </c>
      <c r="AE186" s="30">
        <f t="shared" ref="AE186:AG186" si="578">SUM(AE183:AE185)</f>
        <v>0</v>
      </c>
      <c r="AF186" s="30">
        <f t="shared" si="578"/>
        <v>0</v>
      </c>
      <c r="AG186" s="30">
        <f t="shared" si="578"/>
        <v>0</v>
      </c>
      <c r="AH186" s="30">
        <f t="shared" si="577"/>
        <v>0</v>
      </c>
      <c r="AI186" s="30">
        <f t="shared" si="577"/>
        <v>0</v>
      </c>
      <c r="AJ186" s="30">
        <f t="shared" si="577"/>
        <v>0</v>
      </c>
      <c r="AK186" s="30">
        <f t="shared" ref="AK186:AP186" si="579">SUM(AK183:AK185)</f>
        <v>6</v>
      </c>
      <c r="AL186" s="30">
        <f t="shared" si="579"/>
        <v>2</v>
      </c>
      <c r="AM186" s="30">
        <f t="shared" si="579"/>
        <v>8</v>
      </c>
      <c r="AN186" s="30">
        <f t="shared" si="579"/>
        <v>0</v>
      </c>
      <c r="AO186" s="30">
        <f t="shared" si="579"/>
        <v>0</v>
      </c>
      <c r="AP186" s="30">
        <f t="shared" si="579"/>
        <v>0</v>
      </c>
      <c r="AQ186" s="30">
        <f t="shared" si="577"/>
        <v>6</v>
      </c>
      <c r="AR186" s="30">
        <f t="shared" si="577"/>
        <v>2</v>
      </c>
      <c r="AS186" s="30">
        <f t="shared" si="577"/>
        <v>8</v>
      </c>
      <c r="AT186" s="30">
        <f t="shared" si="577"/>
        <v>19</v>
      </c>
      <c r="AU186" s="30">
        <f t="shared" si="577"/>
        <v>29</v>
      </c>
      <c r="AV186" s="30">
        <f t="shared" si="577"/>
        <v>34</v>
      </c>
      <c r="AW186" s="30">
        <f t="shared" si="577"/>
        <v>10</v>
      </c>
      <c r="AX186" s="30">
        <f t="shared" si="529"/>
        <v>92</v>
      </c>
      <c r="AY186" s="64">
        <f t="shared" si="577"/>
        <v>272.21000000000004</v>
      </c>
      <c r="AZ186" s="64">
        <f t="shared" si="526"/>
        <v>2.9588043478260873</v>
      </c>
    </row>
    <row r="187" spans="1:52">
      <c r="A187" s="9"/>
      <c r="B187" s="10" t="s">
        <v>41</v>
      </c>
      <c r="C187" s="41"/>
      <c r="D187" s="42"/>
      <c r="E187" s="34"/>
      <c r="F187" s="34"/>
      <c r="G187" s="34"/>
      <c r="H187" s="34"/>
      <c r="I187" s="34"/>
      <c r="J187" s="34"/>
      <c r="K187" s="34"/>
      <c r="L187" s="41"/>
      <c r="M187" s="42"/>
      <c r="N187" s="34"/>
      <c r="O187" s="41"/>
      <c r="P187" s="42"/>
      <c r="Q187" s="34"/>
      <c r="R187" s="36"/>
      <c r="S187" s="34"/>
      <c r="T187" s="34"/>
      <c r="V187" s="36"/>
      <c r="W187" s="34"/>
      <c r="X187" s="34"/>
      <c r="Y187" s="34"/>
      <c r="Z187" s="34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57"/>
      <c r="AO187" s="57"/>
      <c r="AP187" s="40"/>
      <c r="AQ187" s="57"/>
      <c r="AR187" s="57"/>
      <c r="AS187" s="40"/>
      <c r="AT187" s="57"/>
      <c r="AU187" s="57"/>
      <c r="AV187" s="57"/>
      <c r="AW187" s="57"/>
      <c r="AX187" s="40"/>
      <c r="AY187" s="63"/>
      <c r="AZ187" s="63"/>
    </row>
    <row r="188" spans="1:52">
      <c r="A188" s="7"/>
      <c r="B188" s="11" t="s">
        <v>57</v>
      </c>
      <c r="C188" s="43">
        <v>0</v>
      </c>
      <c r="D188" s="43">
        <v>0</v>
      </c>
      <c r="E188" s="40">
        <f>C188+D188</f>
        <v>0</v>
      </c>
      <c r="F188" s="43">
        <v>0</v>
      </c>
      <c r="G188" s="43">
        <v>0</v>
      </c>
      <c r="H188" s="40">
        <f>F188+G188</f>
        <v>0</v>
      </c>
      <c r="I188" s="40">
        <v>0</v>
      </c>
      <c r="J188" s="40">
        <v>2</v>
      </c>
      <c r="K188" s="40">
        <f>I188+J188</f>
        <v>2</v>
      </c>
      <c r="L188" s="43">
        <v>1</v>
      </c>
      <c r="M188" s="43">
        <v>44</v>
      </c>
      <c r="N188" s="40">
        <f>L188+M188</f>
        <v>45</v>
      </c>
      <c r="O188" s="43">
        <v>0</v>
      </c>
      <c r="P188" s="43">
        <v>0</v>
      </c>
      <c r="Q188" s="40">
        <f>O188+P188</f>
        <v>0</v>
      </c>
      <c r="R188" s="40">
        <f t="shared" ref="R188:S190" si="580">C188+L188+O188+F188+I188</f>
        <v>1</v>
      </c>
      <c r="S188" s="40">
        <f t="shared" si="580"/>
        <v>46</v>
      </c>
      <c r="T188" s="40">
        <f t="shared" si="554"/>
        <v>47</v>
      </c>
      <c r="U188" s="24">
        <v>1</v>
      </c>
      <c r="V188" s="40">
        <f>IF(U188=1,R188,"0")</f>
        <v>1</v>
      </c>
      <c r="W188" s="40">
        <f>IF(U188=1,S188,"0")</f>
        <v>46</v>
      </c>
      <c r="X188" s="40">
        <f>IF(U188=1,T188,"0")</f>
        <v>47</v>
      </c>
      <c r="Y188" s="40" t="str">
        <f>IF(U188=2,R188,"0")</f>
        <v>0</v>
      </c>
      <c r="Z188" s="40" t="str">
        <f>IF(U188=2,S188,"0")</f>
        <v>0</v>
      </c>
      <c r="AA188" s="40" t="str">
        <f>IF(U188=2,T188,"0")</f>
        <v>0</v>
      </c>
      <c r="AB188" s="40">
        <v>0</v>
      </c>
      <c r="AC188" s="40">
        <v>0</v>
      </c>
      <c r="AD188" s="40">
        <f t="shared" ref="AD188" si="581">AB188+AC188</f>
        <v>0</v>
      </c>
      <c r="AE188" s="40">
        <v>0</v>
      </c>
      <c r="AF188" s="40">
        <v>0</v>
      </c>
      <c r="AG188" s="40">
        <f t="shared" ref="AG188" si="582">AE188+AF188</f>
        <v>0</v>
      </c>
      <c r="AH188" s="40">
        <v>0</v>
      </c>
      <c r="AI188" s="40">
        <v>0</v>
      </c>
      <c r="AJ188" s="40">
        <f t="shared" ref="AJ188" si="583">AH188+AI188</f>
        <v>0</v>
      </c>
      <c r="AK188" s="40">
        <v>11</v>
      </c>
      <c r="AL188" s="40">
        <v>1</v>
      </c>
      <c r="AM188" s="40">
        <f t="shared" ref="AM188" si="584">AK188+AL188</f>
        <v>12</v>
      </c>
      <c r="AN188" s="57">
        <v>0</v>
      </c>
      <c r="AO188" s="57">
        <v>0</v>
      </c>
      <c r="AP188" s="40">
        <f t="shared" ref="AP188" si="585">AN188+AO188</f>
        <v>0</v>
      </c>
      <c r="AQ188" s="57">
        <f t="shared" ref="AQ188" si="586">AB188+AE188+AH188+AK188+AN188</f>
        <v>11</v>
      </c>
      <c r="AR188" s="57">
        <f t="shared" ref="AR188" si="587">AC188+AF188+AI188+AL188+AO188</f>
        <v>1</v>
      </c>
      <c r="AS188" s="40">
        <f t="shared" ref="AS188" si="588">AQ188+AR188</f>
        <v>12</v>
      </c>
      <c r="AT188" s="57">
        <v>0</v>
      </c>
      <c r="AU188" s="57">
        <v>8</v>
      </c>
      <c r="AV188" s="57">
        <v>24</v>
      </c>
      <c r="AW188" s="57">
        <v>15</v>
      </c>
      <c r="AX188" s="40">
        <f t="shared" si="529"/>
        <v>47</v>
      </c>
      <c r="AY188" s="63">
        <v>157.6</v>
      </c>
      <c r="AZ188" s="63">
        <f t="shared" si="526"/>
        <v>3.3531914893617021</v>
      </c>
    </row>
    <row r="189" spans="1:52" s="52" customFormat="1">
      <c r="A189" s="49"/>
      <c r="B189" s="50" t="s">
        <v>3</v>
      </c>
      <c r="C189" s="31">
        <f t="shared" ref="C189" si="589">SUM(C188)</f>
        <v>0</v>
      </c>
      <c r="D189" s="31">
        <f t="shared" ref="D189:H189" si="590">SUM(D188)</f>
        <v>0</v>
      </c>
      <c r="E189" s="30">
        <f t="shared" si="590"/>
        <v>0</v>
      </c>
      <c r="F189" s="31">
        <f t="shared" ref="F189" si="591">SUM(F188)</f>
        <v>0</v>
      </c>
      <c r="G189" s="31">
        <f t="shared" si="590"/>
        <v>0</v>
      </c>
      <c r="H189" s="30">
        <f t="shared" si="590"/>
        <v>0</v>
      </c>
      <c r="I189" s="30">
        <f t="shared" ref="I189" si="592">SUM(I188)</f>
        <v>0</v>
      </c>
      <c r="J189" s="30">
        <f t="shared" ref="J189:K189" si="593">SUM(J188)</f>
        <v>2</v>
      </c>
      <c r="K189" s="30">
        <f t="shared" si="593"/>
        <v>2</v>
      </c>
      <c r="L189" s="31">
        <f t="shared" ref="L189" si="594">SUM(L188)</f>
        <v>1</v>
      </c>
      <c r="M189" s="31">
        <f t="shared" ref="M189:N189" si="595">SUM(M188)</f>
        <v>44</v>
      </c>
      <c r="N189" s="30">
        <f t="shared" si="595"/>
        <v>45</v>
      </c>
      <c r="O189" s="31">
        <f t="shared" ref="O189" si="596">SUM(O188)</f>
        <v>0</v>
      </c>
      <c r="P189" s="31">
        <f t="shared" ref="P189:Q189" si="597">SUM(P188)</f>
        <v>0</v>
      </c>
      <c r="Q189" s="30">
        <f t="shared" si="597"/>
        <v>0</v>
      </c>
      <c r="R189" s="29">
        <f t="shared" si="580"/>
        <v>1</v>
      </c>
      <c r="S189" s="29">
        <f t="shared" si="580"/>
        <v>46</v>
      </c>
      <c r="T189" s="29">
        <f t="shared" ref="T189" si="598">R189+S189</f>
        <v>47</v>
      </c>
      <c r="U189" s="51"/>
      <c r="V189" s="30">
        <f t="shared" ref="V189:AP189" si="599">SUM(V188)</f>
        <v>1</v>
      </c>
      <c r="W189" s="30">
        <f t="shared" si="599"/>
        <v>46</v>
      </c>
      <c r="X189" s="30">
        <f t="shared" si="599"/>
        <v>47</v>
      </c>
      <c r="Y189" s="30">
        <f t="shared" si="599"/>
        <v>0</v>
      </c>
      <c r="Z189" s="30">
        <f t="shared" si="599"/>
        <v>0</v>
      </c>
      <c r="AA189" s="30">
        <f t="shared" si="599"/>
        <v>0</v>
      </c>
      <c r="AB189" s="30">
        <f t="shared" ref="AB189:AJ189" si="600">SUM(AB188)</f>
        <v>0</v>
      </c>
      <c r="AC189" s="30">
        <f t="shared" si="600"/>
        <v>0</v>
      </c>
      <c r="AD189" s="30">
        <f t="shared" si="600"/>
        <v>0</v>
      </c>
      <c r="AE189" s="30">
        <f t="shared" ref="AE189:AG189" si="601">SUM(AE188)</f>
        <v>0</v>
      </c>
      <c r="AF189" s="30">
        <f t="shared" si="601"/>
        <v>0</v>
      </c>
      <c r="AG189" s="30">
        <f t="shared" si="601"/>
        <v>0</v>
      </c>
      <c r="AH189" s="30">
        <f t="shared" si="600"/>
        <v>0</v>
      </c>
      <c r="AI189" s="30">
        <f t="shared" si="600"/>
        <v>0</v>
      </c>
      <c r="AJ189" s="30">
        <f t="shared" si="600"/>
        <v>0</v>
      </c>
      <c r="AK189" s="30">
        <f t="shared" si="599"/>
        <v>11</v>
      </c>
      <c r="AL189" s="30">
        <f t="shared" si="599"/>
        <v>1</v>
      </c>
      <c r="AM189" s="30">
        <f t="shared" si="599"/>
        <v>12</v>
      </c>
      <c r="AN189" s="30">
        <f t="shared" si="599"/>
        <v>0</v>
      </c>
      <c r="AO189" s="30">
        <f t="shared" si="599"/>
        <v>0</v>
      </c>
      <c r="AP189" s="30">
        <f t="shared" si="599"/>
        <v>0</v>
      </c>
      <c r="AQ189" s="30">
        <f t="shared" ref="AQ189:AY189" si="602">SUM(AQ188)</f>
        <v>11</v>
      </c>
      <c r="AR189" s="30">
        <f t="shared" si="602"/>
        <v>1</v>
      </c>
      <c r="AS189" s="30">
        <f t="shared" si="602"/>
        <v>12</v>
      </c>
      <c r="AT189" s="30">
        <f t="shared" si="602"/>
        <v>0</v>
      </c>
      <c r="AU189" s="30">
        <f t="shared" si="602"/>
        <v>8</v>
      </c>
      <c r="AV189" s="30">
        <f t="shared" si="602"/>
        <v>24</v>
      </c>
      <c r="AW189" s="30">
        <f t="shared" si="602"/>
        <v>15</v>
      </c>
      <c r="AX189" s="30">
        <f t="shared" si="529"/>
        <v>47</v>
      </c>
      <c r="AY189" s="64">
        <f t="shared" si="602"/>
        <v>157.6</v>
      </c>
      <c r="AZ189" s="64">
        <f t="shared" si="526"/>
        <v>3.3531914893617021</v>
      </c>
    </row>
    <row r="190" spans="1:52" s="52" customFormat="1">
      <c r="A190" s="53"/>
      <c r="B190" s="54" t="s">
        <v>2</v>
      </c>
      <c r="C190" s="30">
        <f t="shared" ref="C190:Q190" si="603">C181+C186+C189</f>
        <v>1</v>
      </c>
      <c r="D190" s="30">
        <f t="shared" si="603"/>
        <v>2</v>
      </c>
      <c r="E190" s="30">
        <f t="shared" si="603"/>
        <v>3</v>
      </c>
      <c r="F190" s="30">
        <f t="shared" si="603"/>
        <v>0</v>
      </c>
      <c r="G190" s="30">
        <f t="shared" si="603"/>
        <v>0</v>
      </c>
      <c r="H190" s="30">
        <f t="shared" si="603"/>
        <v>0</v>
      </c>
      <c r="I190" s="30">
        <f t="shared" si="603"/>
        <v>23</v>
      </c>
      <c r="J190" s="30">
        <f t="shared" si="603"/>
        <v>123</v>
      </c>
      <c r="K190" s="30">
        <f t="shared" si="603"/>
        <v>146</v>
      </c>
      <c r="L190" s="30">
        <f t="shared" si="603"/>
        <v>42</v>
      </c>
      <c r="M190" s="30">
        <f t="shared" si="603"/>
        <v>217</v>
      </c>
      <c r="N190" s="30">
        <f t="shared" si="603"/>
        <v>259</v>
      </c>
      <c r="O190" s="30">
        <f t="shared" si="603"/>
        <v>12</v>
      </c>
      <c r="P190" s="30">
        <f t="shared" si="603"/>
        <v>16</v>
      </c>
      <c r="Q190" s="30">
        <f t="shared" si="603"/>
        <v>28</v>
      </c>
      <c r="R190" s="30">
        <f>C190+L190+O190+F190+I190</f>
        <v>78</v>
      </c>
      <c r="S190" s="30">
        <f t="shared" si="580"/>
        <v>358</v>
      </c>
      <c r="T190" s="30">
        <f t="shared" si="554"/>
        <v>436</v>
      </c>
      <c r="U190" s="51"/>
      <c r="V190" s="30">
        <f t="shared" ref="V190:AW190" si="604">V181+V186+V189</f>
        <v>1</v>
      </c>
      <c r="W190" s="30">
        <f t="shared" si="604"/>
        <v>46</v>
      </c>
      <c r="X190" s="30">
        <f t="shared" si="604"/>
        <v>47</v>
      </c>
      <c r="Y190" s="30">
        <f t="shared" si="604"/>
        <v>77</v>
      </c>
      <c r="Z190" s="30">
        <f t="shared" si="604"/>
        <v>312</v>
      </c>
      <c r="AA190" s="30">
        <f t="shared" si="604"/>
        <v>389</v>
      </c>
      <c r="AB190" s="30">
        <f t="shared" si="604"/>
        <v>0</v>
      </c>
      <c r="AC190" s="30">
        <f t="shared" si="604"/>
        <v>0</v>
      </c>
      <c r="AD190" s="30">
        <f t="shared" si="604"/>
        <v>0</v>
      </c>
      <c r="AE190" s="30">
        <f t="shared" si="604"/>
        <v>0</v>
      </c>
      <c r="AF190" s="30">
        <f t="shared" si="604"/>
        <v>0</v>
      </c>
      <c r="AG190" s="30">
        <f t="shared" si="604"/>
        <v>0</v>
      </c>
      <c r="AH190" s="30">
        <f t="shared" si="604"/>
        <v>10</v>
      </c>
      <c r="AI190" s="30">
        <f t="shared" si="604"/>
        <v>10</v>
      </c>
      <c r="AJ190" s="30">
        <f t="shared" si="604"/>
        <v>20</v>
      </c>
      <c r="AK190" s="30">
        <f t="shared" si="604"/>
        <v>25</v>
      </c>
      <c r="AL190" s="30">
        <f t="shared" si="604"/>
        <v>9</v>
      </c>
      <c r="AM190" s="30">
        <f t="shared" si="604"/>
        <v>34</v>
      </c>
      <c r="AN190" s="30">
        <f t="shared" si="604"/>
        <v>1</v>
      </c>
      <c r="AO190" s="30">
        <f t="shared" si="604"/>
        <v>0</v>
      </c>
      <c r="AP190" s="30">
        <f t="shared" si="604"/>
        <v>1</v>
      </c>
      <c r="AQ190" s="30">
        <f t="shared" si="604"/>
        <v>36</v>
      </c>
      <c r="AR190" s="30">
        <f t="shared" si="604"/>
        <v>19</v>
      </c>
      <c r="AS190" s="30">
        <f t="shared" si="604"/>
        <v>55</v>
      </c>
      <c r="AT190" s="30">
        <f t="shared" si="604"/>
        <v>44</v>
      </c>
      <c r="AU190" s="30">
        <f t="shared" si="604"/>
        <v>150</v>
      </c>
      <c r="AV190" s="30">
        <f t="shared" si="604"/>
        <v>189</v>
      </c>
      <c r="AW190" s="30">
        <f t="shared" si="604"/>
        <v>53</v>
      </c>
      <c r="AX190" s="30">
        <f t="shared" si="529"/>
        <v>436</v>
      </c>
      <c r="AY190" s="64">
        <f>AY181+AY186+AY189</f>
        <v>1329.67</v>
      </c>
      <c r="AZ190" s="64">
        <f t="shared" si="526"/>
        <v>3.0497018348623857</v>
      </c>
    </row>
    <row r="191" spans="1:52" s="52" customFormat="1">
      <c r="A191" s="53"/>
      <c r="B191" s="54" t="s">
        <v>1</v>
      </c>
      <c r="C191" s="30">
        <f>C190</f>
        <v>1</v>
      </c>
      <c r="D191" s="30">
        <f t="shared" ref="D191:T191" si="605">D190</f>
        <v>2</v>
      </c>
      <c r="E191" s="30">
        <f t="shared" si="605"/>
        <v>3</v>
      </c>
      <c r="F191" s="30">
        <f t="shared" si="605"/>
        <v>0</v>
      </c>
      <c r="G191" s="30">
        <f t="shared" si="605"/>
        <v>0</v>
      </c>
      <c r="H191" s="30">
        <f t="shared" si="605"/>
        <v>0</v>
      </c>
      <c r="I191" s="30">
        <f t="shared" si="605"/>
        <v>23</v>
      </c>
      <c r="J191" s="30">
        <f t="shared" si="605"/>
        <v>123</v>
      </c>
      <c r="K191" s="30">
        <f t="shared" si="605"/>
        <v>146</v>
      </c>
      <c r="L191" s="30">
        <f t="shared" si="605"/>
        <v>42</v>
      </c>
      <c r="M191" s="30">
        <f t="shared" si="605"/>
        <v>217</v>
      </c>
      <c r="N191" s="30">
        <f t="shared" si="605"/>
        <v>259</v>
      </c>
      <c r="O191" s="30">
        <f t="shared" si="605"/>
        <v>12</v>
      </c>
      <c r="P191" s="30">
        <f t="shared" si="605"/>
        <v>16</v>
      </c>
      <c r="Q191" s="30">
        <f t="shared" si="605"/>
        <v>28</v>
      </c>
      <c r="R191" s="30">
        <f t="shared" si="605"/>
        <v>78</v>
      </c>
      <c r="S191" s="30">
        <f t="shared" si="605"/>
        <v>358</v>
      </c>
      <c r="T191" s="30">
        <f t="shared" si="605"/>
        <v>436</v>
      </c>
      <c r="U191" s="51"/>
      <c r="V191" s="30">
        <f>V190</f>
        <v>1</v>
      </c>
      <c r="W191" s="30">
        <f t="shared" ref="W191:AA191" si="606">W190</f>
        <v>46</v>
      </c>
      <c r="X191" s="30">
        <f t="shared" si="606"/>
        <v>47</v>
      </c>
      <c r="Y191" s="30">
        <f t="shared" si="606"/>
        <v>77</v>
      </c>
      <c r="Z191" s="30">
        <f t="shared" si="606"/>
        <v>312</v>
      </c>
      <c r="AA191" s="30">
        <f t="shared" si="606"/>
        <v>389</v>
      </c>
      <c r="AB191" s="30">
        <f>AB190</f>
        <v>0</v>
      </c>
      <c r="AC191" s="30">
        <f t="shared" ref="AC191:AD191" si="607">AC190</f>
        <v>0</v>
      </c>
      <c r="AD191" s="30">
        <f t="shared" si="607"/>
        <v>0</v>
      </c>
      <c r="AE191" s="30">
        <f>AE190</f>
        <v>0</v>
      </c>
      <c r="AF191" s="30">
        <f t="shared" ref="AF191:AG191" si="608">AF190</f>
        <v>0</v>
      </c>
      <c r="AG191" s="30">
        <f t="shared" si="608"/>
        <v>0</v>
      </c>
      <c r="AH191" s="30">
        <f>AH190</f>
        <v>10</v>
      </c>
      <c r="AI191" s="30">
        <f t="shared" ref="AI191:AJ191" si="609">AI190</f>
        <v>10</v>
      </c>
      <c r="AJ191" s="30">
        <f t="shared" si="609"/>
        <v>20</v>
      </c>
      <c r="AK191" s="30">
        <f>AK190</f>
        <v>25</v>
      </c>
      <c r="AL191" s="30">
        <f t="shared" ref="AL191:AM191" si="610">AL190</f>
        <v>9</v>
      </c>
      <c r="AM191" s="30">
        <f t="shared" si="610"/>
        <v>34</v>
      </c>
      <c r="AN191" s="30">
        <f>AN190</f>
        <v>1</v>
      </c>
      <c r="AO191" s="30">
        <f t="shared" ref="AO191:AP191" si="611">AO190</f>
        <v>0</v>
      </c>
      <c r="AP191" s="30">
        <f t="shared" si="611"/>
        <v>1</v>
      </c>
      <c r="AQ191" s="30">
        <f>AQ190</f>
        <v>36</v>
      </c>
      <c r="AR191" s="30">
        <f t="shared" ref="AR191:AX191" si="612">AR190</f>
        <v>19</v>
      </c>
      <c r="AS191" s="30">
        <f t="shared" si="612"/>
        <v>55</v>
      </c>
      <c r="AT191" s="30">
        <f t="shared" si="612"/>
        <v>44</v>
      </c>
      <c r="AU191" s="30">
        <f t="shared" si="612"/>
        <v>150</v>
      </c>
      <c r="AV191" s="30">
        <f t="shared" si="612"/>
        <v>189</v>
      </c>
      <c r="AW191" s="30">
        <f t="shared" si="612"/>
        <v>53</v>
      </c>
      <c r="AX191" s="30">
        <f t="shared" si="612"/>
        <v>436</v>
      </c>
      <c r="AY191" s="64">
        <f>AY190</f>
        <v>1329.67</v>
      </c>
      <c r="AZ191" s="64">
        <f t="shared" si="526"/>
        <v>3.0497018348623857</v>
      </c>
    </row>
    <row r="192" spans="1:52">
      <c r="A192" s="5" t="s">
        <v>55</v>
      </c>
      <c r="B192" s="21"/>
      <c r="C192" s="41"/>
      <c r="D192" s="42"/>
      <c r="E192" s="34"/>
      <c r="F192" s="34"/>
      <c r="G192" s="34"/>
      <c r="H192" s="34"/>
      <c r="I192" s="34"/>
      <c r="J192" s="34"/>
      <c r="K192" s="34"/>
      <c r="L192" s="41"/>
      <c r="M192" s="42"/>
      <c r="N192" s="34"/>
      <c r="O192" s="41"/>
      <c r="P192" s="42"/>
      <c r="Q192" s="34"/>
      <c r="R192" s="36"/>
      <c r="S192" s="34"/>
      <c r="T192" s="34"/>
      <c r="V192" s="36"/>
      <c r="W192" s="34"/>
      <c r="X192" s="34"/>
      <c r="Y192" s="34"/>
      <c r="Z192" s="34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57"/>
      <c r="AO192" s="57"/>
      <c r="AP192" s="40"/>
      <c r="AQ192" s="57"/>
      <c r="AR192" s="57"/>
      <c r="AS192" s="40"/>
      <c r="AT192" s="57"/>
      <c r="AU192" s="57"/>
      <c r="AV192" s="57"/>
      <c r="AW192" s="57"/>
      <c r="AX192" s="40"/>
      <c r="AY192" s="63"/>
      <c r="AZ192" s="63"/>
    </row>
    <row r="193" spans="1:52">
      <c r="A193" s="5"/>
      <c r="B193" s="19" t="s">
        <v>8</v>
      </c>
      <c r="C193" s="44"/>
      <c r="D193" s="45"/>
      <c r="E193" s="34"/>
      <c r="F193" s="34"/>
      <c r="G193" s="34"/>
      <c r="H193" s="34"/>
      <c r="I193" s="34"/>
      <c r="J193" s="34"/>
      <c r="K193" s="34"/>
      <c r="L193" s="44"/>
      <c r="M193" s="45"/>
      <c r="N193" s="34"/>
      <c r="O193" s="44"/>
      <c r="P193" s="45"/>
      <c r="Q193" s="34"/>
      <c r="R193" s="36"/>
      <c r="S193" s="34"/>
      <c r="T193" s="34"/>
      <c r="V193" s="36"/>
      <c r="W193" s="34"/>
      <c r="X193" s="34"/>
      <c r="Y193" s="34"/>
      <c r="Z193" s="34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57"/>
      <c r="AO193" s="57"/>
      <c r="AP193" s="40"/>
      <c r="AQ193" s="57"/>
      <c r="AR193" s="57"/>
      <c r="AS193" s="40"/>
      <c r="AT193" s="57"/>
      <c r="AU193" s="57"/>
      <c r="AV193" s="57"/>
      <c r="AW193" s="57"/>
      <c r="AX193" s="40"/>
      <c r="AY193" s="63"/>
      <c r="AZ193" s="63"/>
    </row>
    <row r="194" spans="1:52">
      <c r="A194" s="7"/>
      <c r="B194" s="13" t="s">
        <v>54</v>
      </c>
      <c r="C194" s="27"/>
      <c r="D194" s="28"/>
      <c r="E194" s="34"/>
      <c r="F194" s="34"/>
      <c r="G194" s="34"/>
      <c r="H194" s="34"/>
      <c r="I194" s="34"/>
      <c r="J194" s="34"/>
      <c r="K194" s="34"/>
      <c r="L194" s="27"/>
      <c r="M194" s="28"/>
      <c r="N194" s="34"/>
      <c r="O194" s="27"/>
      <c r="P194" s="28"/>
      <c r="Q194" s="34"/>
      <c r="R194" s="36"/>
      <c r="S194" s="34"/>
      <c r="T194" s="34"/>
      <c r="V194" s="36"/>
      <c r="W194" s="34"/>
      <c r="X194" s="34"/>
      <c r="Y194" s="34"/>
      <c r="Z194" s="34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57"/>
      <c r="AO194" s="57"/>
      <c r="AP194" s="40"/>
      <c r="AQ194" s="57"/>
      <c r="AR194" s="57"/>
      <c r="AS194" s="40"/>
      <c r="AT194" s="57"/>
      <c r="AU194" s="57"/>
      <c r="AV194" s="57"/>
      <c r="AW194" s="57"/>
      <c r="AX194" s="40"/>
      <c r="AY194" s="63"/>
      <c r="AZ194" s="63"/>
    </row>
    <row r="195" spans="1:52">
      <c r="A195" s="7"/>
      <c r="B195" s="8" t="s">
        <v>53</v>
      </c>
      <c r="C195" s="40">
        <v>0</v>
      </c>
      <c r="D195" s="40">
        <v>0</v>
      </c>
      <c r="E195" s="40">
        <f t="shared" ref="E195:E206" si="613">C195+D195</f>
        <v>0</v>
      </c>
      <c r="F195" s="40">
        <v>0</v>
      </c>
      <c r="G195" s="40">
        <v>0</v>
      </c>
      <c r="H195" s="40">
        <f t="shared" ref="H195" si="614">F195+G195</f>
        <v>0</v>
      </c>
      <c r="I195" s="40">
        <v>0</v>
      </c>
      <c r="J195" s="40">
        <v>0</v>
      </c>
      <c r="K195" s="40">
        <f t="shared" ref="K195:K206" si="615">I195+J195</f>
        <v>0</v>
      </c>
      <c r="L195" s="40">
        <v>8</v>
      </c>
      <c r="M195" s="40">
        <v>15</v>
      </c>
      <c r="N195" s="40">
        <f t="shared" ref="N195:N206" si="616">L195+M195</f>
        <v>23</v>
      </c>
      <c r="O195" s="40">
        <v>0</v>
      </c>
      <c r="P195" s="40">
        <v>0</v>
      </c>
      <c r="Q195" s="40">
        <f t="shared" ref="Q195:Q206" si="617">O195+P195</f>
        <v>0</v>
      </c>
      <c r="R195" s="40">
        <f>C195+L195+O195+F195+I195</f>
        <v>8</v>
      </c>
      <c r="S195" s="40">
        <f>D195+M195+P195+G195+J195</f>
        <v>15</v>
      </c>
      <c r="T195" s="40">
        <f t="shared" ref="T195:T247" si="618">R195+S195</f>
        <v>23</v>
      </c>
      <c r="U195" s="24">
        <v>2</v>
      </c>
      <c r="V195" s="40" t="str">
        <f>IF(U195=1,R195,"0")</f>
        <v>0</v>
      </c>
      <c r="W195" s="40" t="str">
        <f>IF(U195=1,S195,"0")</f>
        <v>0</v>
      </c>
      <c r="X195" s="40" t="str">
        <f>IF(U195=1,T195,"0")</f>
        <v>0</v>
      </c>
      <c r="Y195" s="40">
        <f>IF(U195=2,R195,"0")</f>
        <v>8</v>
      </c>
      <c r="Z195" s="40">
        <f>IF(U195=2,S195,"0")</f>
        <v>15</v>
      </c>
      <c r="AA195" s="40">
        <f>IF(U195=2,T195,"0")</f>
        <v>23</v>
      </c>
      <c r="AB195" s="40">
        <v>0</v>
      </c>
      <c r="AC195" s="40">
        <v>0</v>
      </c>
      <c r="AD195" s="40">
        <f t="shared" ref="AD195:AD206" si="619">AB195+AC195</f>
        <v>0</v>
      </c>
      <c r="AE195" s="40">
        <v>0</v>
      </c>
      <c r="AF195" s="40">
        <v>0</v>
      </c>
      <c r="AG195" s="40">
        <f t="shared" ref="AG195:AG206" si="620">AE195+AF195</f>
        <v>0</v>
      </c>
      <c r="AH195" s="40">
        <v>0</v>
      </c>
      <c r="AI195" s="40">
        <v>0</v>
      </c>
      <c r="AJ195" s="40">
        <f t="shared" ref="AJ195:AJ206" si="621">AH195+AI195</f>
        <v>0</v>
      </c>
      <c r="AK195" s="40">
        <v>7</v>
      </c>
      <c r="AL195" s="40">
        <v>4</v>
      </c>
      <c r="AM195" s="40">
        <f t="shared" ref="AM195:AM206" si="622">AK195+AL195</f>
        <v>11</v>
      </c>
      <c r="AN195" s="57">
        <v>0</v>
      </c>
      <c r="AO195" s="57">
        <v>0</v>
      </c>
      <c r="AP195" s="40">
        <f t="shared" ref="AP195:AP206" si="623">AN195+AO195</f>
        <v>0</v>
      </c>
      <c r="AQ195" s="57">
        <f t="shared" ref="AQ195:AQ206" si="624">AB195+AE195+AH195+AK195+AN195</f>
        <v>7</v>
      </c>
      <c r="AR195" s="57">
        <f t="shared" ref="AR195:AR206" si="625">AC195+AF195+AI195+AL195+AO195</f>
        <v>4</v>
      </c>
      <c r="AS195" s="40">
        <f t="shared" ref="AS195:AS206" si="626">AQ195+AR195</f>
        <v>11</v>
      </c>
      <c r="AT195" s="57">
        <v>0</v>
      </c>
      <c r="AU195" s="57">
        <v>0</v>
      </c>
      <c r="AV195" s="57">
        <v>16</v>
      </c>
      <c r="AW195" s="57">
        <v>7</v>
      </c>
      <c r="AX195" s="40">
        <f t="shared" si="529"/>
        <v>23</v>
      </c>
      <c r="AY195" s="63">
        <v>78.2</v>
      </c>
      <c r="AZ195" s="63">
        <f t="shared" si="526"/>
        <v>3.4</v>
      </c>
    </row>
    <row r="196" spans="1:52">
      <c r="A196" s="12"/>
      <c r="B196" s="8" t="s">
        <v>52</v>
      </c>
      <c r="C196" s="40">
        <v>1</v>
      </c>
      <c r="D196" s="40">
        <v>0</v>
      </c>
      <c r="E196" s="40">
        <f t="shared" si="613"/>
        <v>1</v>
      </c>
      <c r="F196" s="40">
        <v>0</v>
      </c>
      <c r="G196" s="40">
        <v>0</v>
      </c>
      <c r="H196" s="40">
        <f t="shared" ref="H196:H206" si="627">F196+G196</f>
        <v>0</v>
      </c>
      <c r="I196" s="40">
        <v>0</v>
      </c>
      <c r="J196" s="40">
        <v>0</v>
      </c>
      <c r="K196" s="40">
        <f t="shared" si="615"/>
        <v>0</v>
      </c>
      <c r="L196" s="40">
        <v>0</v>
      </c>
      <c r="M196" s="40">
        <v>1</v>
      </c>
      <c r="N196" s="40">
        <f t="shared" si="616"/>
        <v>1</v>
      </c>
      <c r="O196" s="40">
        <v>7</v>
      </c>
      <c r="P196" s="40">
        <v>7</v>
      </c>
      <c r="Q196" s="40">
        <f t="shared" si="617"/>
        <v>14</v>
      </c>
      <c r="R196" s="40">
        <f t="shared" ref="R196:R206" si="628">C196+L196+O196+F196+I196</f>
        <v>8</v>
      </c>
      <c r="S196" s="40">
        <f t="shared" ref="S196:S206" si="629">D196+M196+P196+G196+J196</f>
        <v>8</v>
      </c>
      <c r="T196" s="40">
        <f t="shared" ref="T196:T206" si="630">R196+S196</f>
        <v>16</v>
      </c>
      <c r="U196" s="24">
        <v>2</v>
      </c>
      <c r="V196" s="40" t="str">
        <f t="shared" ref="V196:V206" si="631">IF(U196=1,R196,"0")</f>
        <v>0</v>
      </c>
      <c r="W196" s="40" t="str">
        <f t="shared" ref="W196:W206" si="632">IF(U196=1,S196,"0")</f>
        <v>0</v>
      </c>
      <c r="X196" s="40" t="str">
        <f t="shared" ref="X196:X206" si="633">IF(U196=1,T196,"0")</f>
        <v>0</v>
      </c>
      <c r="Y196" s="40">
        <f t="shared" ref="Y196:Y206" si="634">IF(U196=2,R196,"0")</f>
        <v>8</v>
      </c>
      <c r="Z196" s="40">
        <f t="shared" ref="Z196:Z206" si="635">IF(U196=2,S196,"0")</f>
        <v>8</v>
      </c>
      <c r="AA196" s="40">
        <f t="shared" ref="AA196:AA206" si="636">IF(U196=2,T196,"0")</f>
        <v>16</v>
      </c>
      <c r="AB196" s="40">
        <v>0</v>
      </c>
      <c r="AC196" s="40">
        <v>0</v>
      </c>
      <c r="AD196" s="40">
        <f t="shared" si="619"/>
        <v>0</v>
      </c>
      <c r="AE196" s="40">
        <v>0</v>
      </c>
      <c r="AF196" s="40">
        <v>0</v>
      </c>
      <c r="AG196" s="40">
        <f t="shared" si="620"/>
        <v>0</v>
      </c>
      <c r="AH196" s="40">
        <v>0</v>
      </c>
      <c r="AI196" s="40">
        <v>0</v>
      </c>
      <c r="AJ196" s="40">
        <f t="shared" si="621"/>
        <v>0</v>
      </c>
      <c r="AK196" s="40">
        <v>0</v>
      </c>
      <c r="AL196" s="40">
        <v>0</v>
      </c>
      <c r="AM196" s="40">
        <f t="shared" si="622"/>
        <v>0</v>
      </c>
      <c r="AN196" s="57">
        <v>0</v>
      </c>
      <c r="AO196" s="57">
        <v>0</v>
      </c>
      <c r="AP196" s="40">
        <f t="shared" si="623"/>
        <v>0</v>
      </c>
      <c r="AQ196" s="57">
        <f t="shared" si="624"/>
        <v>0</v>
      </c>
      <c r="AR196" s="57">
        <f t="shared" si="625"/>
        <v>0</v>
      </c>
      <c r="AS196" s="40">
        <f t="shared" si="626"/>
        <v>0</v>
      </c>
      <c r="AT196" s="57">
        <v>3</v>
      </c>
      <c r="AU196" s="57">
        <v>8</v>
      </c>
      <c r="AV196" s="57">
        <v>5</v>
      </c>
      <c r="AW196" s="57">
        <v>0</v>
      </c>
      <c r="AX196" s="40">
        <f t="shared" si="529"/>
        <v>16</v>
      </c>
      <c r="AY196" s="63">
        <v>44.7</v>
      </c>
      <c r="AZ196" s="63">
        <f t="shared" si="526"/>
        <v>2.7937500000000002</v>
      </c>
    </row>
    <row r="197" spans="1:52">
      <c r="A197" s="9"/>
      <c r="B197" s="8" t="s">
        <v>51</v>
      </c>
      <c r="C197" s="40">
        <v>1</v>
      </c>
      <c r="D197" s="40">
        <v>0</v>
      </c>
      <c r="E197" s="40">
        <f t="shared" si="613"/>
        <v>1</v>
      </c>
      <c r="F197" s="40">
        <v>0</v>
      </c>
      <c r="G197" s="40">
        <v>0</v>
      </c>
      <c r="H197" s="40">
        <f t="shared" si="627"/>
        <v>0</v>
      </c>
      <c r="I197" s="40">
        <v>1</v>
      </c>
      <c r="J197" s="40">
        <v>0</v>
      </c>
      <c r="K197" s="40">
        <f t="shared" si="615"/>
        <v>1</v>
      </c>
      <c r="L197" s="40">
        <v>4</v>
      </c>
      <c r="M197" s="40">
        <v>7</v>
      </c>
      <c r="N197" s="40">
        <f t="shared" si="616"/>
        <v>11</v>
      </c>
      <c r="O197" s="40">
        <v>0</v>
      </c>
      <c r="P197" s="40">
        <v>4</v>
      </c>
      <c r="Q197" s="40">
        <f t="shared" si="617"/>
        <v>4</v>
      </c>
      <c r="R197" s="40">
        <f t="shared" si="628"/>
        <v>6</v>
      </c>
      <c r="S197" s="40">
        <f t="shared" si="629"/>
        <v>11</v>
      </c>
      <c r="T197" s="40">
        <f t="shared" si="630"/>
        <v>17</v>
      </c>
      <c r="U197" s="24">
        <v>1</v>
      </c>
      <c r="V197" s="40">
        <f t="shared" si="631"/>
        <v>6</v>
      </c>
      <c r="W197" s="40">
        <f t="shared" si="632"/>
        <v>11</v>
      </c>
      <c r="X197" s="40">
        <f t="shared" si="633"/>
        <v>17</v>
      </c>
      <c r="Y197" s="40" t="str">
        <f t="shared" si="634"/>
        <v>0</v>
      </c>
      <c r="Z197" s="40" t="str">
        <f t="shared" si="635"/>
        <v>0</v>
      </c>
      <c r="AA197" s="40" t="str">
        <f t="shared" si="636"/>
        <v>0</v>
      </c>
      <c r="AB197" s="40">
        <v>0</v>
      </c>
      <c r="AC197" s="40">
        <v>0</v>
      </c>
      <c r="AD197" s="40">
        <f t="shared" si="619"/>
        <v>0</v>
      </c>
      <c r="AE197" s="40">
        <v>0</v>
      </c>
      <c r="AF197" s="40">
        <v>0</v>
      </c>
      <c r="AG197" s="40">
        <f t="shared" si="620"/>
        <v>0</v>
      </c>
      <c r="AH197" s="40">
        <v>0</v>
      </c>
      <c r="AI197" s="40">
        <v>0</v>
      </c>
      <c r="AJ197" s="40">
        <f t="shared" si="621"/>
        <v>0</v>
      </c>
      <c r="AK197" s="40">
        <v>1</v>
      </c>
      <c r="AL197" s="40">
        <v>0</v>
      </c>
      <c r="AM197" s="40">
        <f t="shared" si="622"/>
        <v>1</v>
      </c>
      <c r="AN197" s="57">
        <v>0</v>
      </c>
      <c r="AO197" s="57">
        <v>0</v>
      </c>
      <c r="AP197" s="40">
        <f t="shared" si="623"/>
        <v>0</v>
      </c>
      <c r="AQ197" s="57">
        <f t="shared" si="624"/>
        <v>1</v>
      </c>
      <c r="AR197" s="57">
        <f t="shared" si="625"/>
        <v>0</v>
      </c>
      <c r="AS197" s="40">
        <f t="shared" si="626"/>
        <v>1</v>
      </c>
      <c r="AT197" s="57">
        <v>0</v>
      </c>
      <c r="AU197" s="57">
        <v>5</v>
      </c>
      <c r="AV197" s="57">
        <v>11</v>
      </c>
      <c r="AW197" s="57">
        <v>1</v>
      </c>
      <c r="AX197" s="40">
        <f t="shared" si="529"/>
        <v>17</v>
      </c>
      <c r="AY197" s="63">
        <v>52.58</v>
      </c>
      <c r="AZ197" s="63">
        <f t="shared" si="526"/>
        <v>3.0929411764705881</v>
      </c>
    </row>
    <row r="198" spans="1:52">
      <c r="A198" s="9"/>
      <c r="B198" s="20" t="s">
        <v>50</v>
      </c>
      <c r="C198" s="40">
        <v>0</v>
      </c>
      <c r="D198" s="40">
        <v>0</v>
      </c>
      <c r="E198" s="40">
        <f t="shared" si="613"/>
        <v>0</v>
      </c>
      <c r="F198" s="40">
        <v>0</v>
      </c>
      <c r="G198" s="40">
        <v>0</v>
      </c>
      <c r="H198" s="40">
        <f t="shared" si="627"/>
        <v>0</v>
      </c>
      <c r="I198" s="40">
        <v>0</v>
      </c>
      <c r="J198" s="40">
        <v>0</v>
      </c>
      <c r="K198" s="40">
        <f t="shared" si="615"/>
        <v>0</v>
      </c>
      <c r="L198" s="40">
        <v>6</v>
      </c>
      <c r="M198" s="40">
        <v>6</v>
      </c>
      <c r="N198" s="40">
        <f t="shared" si="616"/>
        <v>12</v>
      </c>
      <c r="O198" s="40">
        <v>3</v>
      </c>
      <c r="P198" s="40">
        <v>2</v>
      </c>
      <c r="Q198" s="40">
        <f t="shared" si="617"/>
        <v>5</v>
      </c>
      <c r="R198" s="40">
        <f t="shared" si="628"/>
        <v>9</v>
      </c>
      <c r="S198" s="40">
        <f t="shared" si="629"/>
        <v>8</v>
      </c>
      <c r="T198" s="40">
        <f t="shared" si="630"/>
        <v>17</v>
      </c>
      <c r="U198" s="24">
        <v>1</v>
      </c>
      <c r="V198" s="40">
        <f t="shared" si="631"/>
        <v>9</v>
      </c>
      <c r="W198" s="40">
        <f t="shared" si="632"/>
        <v>8</v>
      </c>
      <c r="X198" s="40">
        <f t="shared" si="633"/>
        <v>17</v>
      </c>
      <c r="Y198" s="40" t="str">
        <f t="shared" si="634"/>
        <v>0</v>
      </c>
      <c r="Z198" s="40" t="str">
        <f t="shared" si="635"/>
        <v>0</v>
      </c>
      <c r="AA198" s="40" t="str">
        <f t="shared" si="636"/>
        <v>0</v>
      </c>
      <c r="AB198" s="40">
        <v>0</v>
      </c>
      <c r="AC198" s="40">
        <v>0</v>
      </c>
      <c r="AD198" s="40">
        <f t="shared" si="619"/>
        <v>0</v>
      </c>
      <c r="AE198" s="40">
        <v>0</v>
      </c>
      <c r="AF198" s="40">
        <v>0</v>
      </c>
      <c r="AG198" s="40">
        <f t="shared" si="620"/>
        <v>0</v>
      </c>
      <c r="AH198" s="40">
        <v>0</v>
      </c>
      <c r="AI198" s="40">
        <v>0</v>
      </c>
      <c r="AJ198" s="40">
        <f t="shared" si="621"/>
        <v>0</v>
      </c>
      <c r="AK198" s="40">
        <v>3</v>
      </c>
      <c r="AL198" s="40">
        <v>1</v>
      </c>
      <c r="AM198" s="40">
        <f t="shared" si="622"/>
        <v>4</v>
      </c>
      <c r="AN198" s="57">
        <v>0</v>
      </c>
      <c r="AO198" s="57">
        <v>0</v>
      </c>
      <c r="AP198" s="40">
        <f t="shared" si="623"/>
        <v>0</v>
      </c>
      <c r="AQ198" s="57">
        <f t="shared" si="624"/>
        <v>3</v>
      </c>
      <c r="AR198" s="57">
        <f t="shared" si="625"/>
        <v>1</v>
      </c>
      <c r="AS198" s="40">
        <f t="shared" si="626"/>
        <v>4</v>
      </c>
      <c r="AT198" s="57">
        <v>0</v>
      </c>
      <c r="AU198" s="57">
        <v>3</v>
      </c>
      <c r="AV198" s="57">
        <v>12</v>
      </c>
      <c r="AW198" s="57">
        <v>2</v>
      </c>
      <c r="AX198" s="40">
        <f t="shared" si="529"/>
        <v>17</v>
      </c>
      <c r="AY198" s="63">
        <v>54.15</v>
      </c>
      <c r="AZ198" s="63">
        <f t="shared" si="526"/>
        <v>3.1852941176470586</v>
      </c>
    </row>
    <row r="199" spans="1:52">
      <c r="A199" s="9"/>
      <c r="B199" s="8" t="s">
        <v>49</v>
      </c>
      <c r="C199" s="40">
        <v>0</v>
      </c>
      <c r="D199" s="40">
        <v>0</v>
      </c>
      <c r="E199" s="40">
        <f t="shared" si="613"/>
        <v>0</v>
      </c>
      <c r="F199" s="40">
        <v>0</v>
      </c>
      <c r="G199" s="40">
        <v>0</v>
      </c>
      <c r="H199" s="40">
        <f t="shared" si="627"/>
        <v>0</v>
      </c>
      <c r="I199" s="40">
        <v>0</v>
      </c>
      <c r="J199" s="40">
        <v>0</v>
      </c>
      <c r="K199" s="40">
        <f t="shared" si="615"/>
        <v>0</v>
      </c>
      <c r="L199" s="40">
        <v>6</v>
      </c>
      <c r="M199" s="40">
        <v>1</v>
      </c>
      <c r="N199" s="40">
        <f t="shared" si="616"/>
        <v>7</v>
      </c>
      <c r="O199" s="40">
        <v>4</v>
      </c>
      <c r="P199" s="40">
        <v>1</v>
      </c>
      <c r="Q199" s="40">
        <f t="shared" si="617"/>
        <v>5</v>
      </c>
      <c r="R199" s="40">
        <f t="shared" si="628"/>
        <v>10</v>
      </c>
      <c r="S199" s="40">
        <f t="shared" si="629"/>
        <v>2</v>
      </c>
      <c r="T199" s="40">
        <f t="shared" si="630"/>
        <v>12</v>
      </c>
      <c r="U199" s="24">
        <v>1</v>
      </c>
      <c r="V199" s="40">
        <f t="shared" si="631"/>
        <v>10</v>
      </c>
      <c r="W199" s="40">
        <f t="shared" si="632"/>
        <v>2</v>
      </c>
      <c r="X199" s="40">
        <f t="shared" si="633"/>
        <v>12</v>
      </c>
      <c r="Y199" s="40" t="str">
        <f t="shared" si="634"/>
        <v>0</v>
      </c>
      <c r="Z199" s="40" t="str">
        <f t="shared" si="635"/>
        <v>0</v>
      </c>
      <c r="AA199" s="40" t="str">
        <f t="shared" si="636"/>
        <v>0</v>
      </c>
      <c r="AB199" s="40">
        <v>0</v>
      </c>
      <c r="AC199" s="40">
        <v>0</v>
      </c>
      <c r="AD199" s="40">
        <f t="shared" si="619"/>
        <v>0</v>
      </c>
      <c r="AE199" s="40">
        <v>0</v>
      </c>
      <c r="AF199" s="40">
        <v>0</v>
      </c>
      <c r="AG199" s="40">
        <f t="shared" si="620"/>
        <v>0</v>
      </c>
      <c r="AH199" s="40">
        <v>0</v>
      </c>
      <c r="AI199" s="40">
        <v>0</v>
      </c>
      <c r="AJ199" s="40">
        <f t="shared" si="621"/>
        <v>0</v>
      </c>
      <c r="AK199" s="40">
        <v>0</v>
      </c>
      <c r="AL199" s="40">
        <v>0</v>
      </c>
      <c r="AM199" s="40">
        <f t="shared" si="622"/>
        <v>0</v>
      </c>
      <c r="AN199" s="57">
        <v>0</v>
      </c>
      <c r="AO199" s="57">
        <v>0</v>
      </c>
      <c r="AP199" s="40">
        <f t="shared" si="623"/>
        <v>0</v>
      </c>
      <c r="AQ199" s="57">
        <f t="shared" si="624"/>
        <v>0</v>
      </c>
      <c r="AR199" s="57">
        <f t="shared" si="625"/>
        <v>0</v>
      </c>
      <c r="AS199" s="40">
        <f t="shared" si="626"/>
        <v>0</v>
      </c>
      <c r="AT199" s="57">
        <v>3</v>
      </c>
      <c r="AU199" s="57">
        <v>6</v>
      </c>
      <c r="AV199" s="57">
        <v>3</v>
      </c>
      <c r="AW199" s="57">
        <v>0</v>
      </c>
      <c r="AX199" s="40">
        <f t="shared" si="529"/>
        <v>12</v>
      </c>
      <c r="AY199" s="63">
        <v>33.6</v>
      </c>
      <c r="AZ199" s="63">
        <f t="shared" si="526"/>
        <v>2.8000000000000003</v>
      </c>
    </row>
    <row r="200" spans="1:52">
      <c r="A200" s="9"/>
      <c r="B200" s="11" t="s">
        <v>48</v>
      </c>
      <c r="C200" s="40">
        <v>0</v>
      </c>
      <c r="D200" s="40">
        <v>0</v>
      </c>
      <c r="E200" s="40">
        <f t="shared" si="613"/>
        <v>0</v>
      </c>
      <c r="F200" s="40">
        <v>0</v>
      </c>
      <c r="G200" s="40">
        <v>0</v>
      </c>
      <c r="H200" s="40">
        <f t="shared" si="627"/>
        <v>0</v>
      </c>
      <c r="I200" s="40">
        <v>0</v>
      </c>
      <c r="J200" s="40">
        <v>0</v>
      </c>
      <c r="K200" s="40">
        <f t="shared" si="615"/>
        <v>0</v>
      </c>
      <c r="L200" s="40">
        <v>3</v>
      </c>
      <c r="M200" s="40">
        <v>4</v>
      </c>
      <c r="N200" s="40">
        <f t="shared" si="616"/>
        <v>7</v>
      </c>
      <c r="O200" s="40">
        <v>4</v>
      </c>
      <c r="P200" s="40">
        <v>2</v>
      </c>
      <c r="Q200" s="40">
        <f t="shared" si="617"/>
        <v>6</v>
      </c>
      <c r="R200" s="40">
        <f t="shared" si="628"/>
        <v>7</v>
      </c>
      <c r="S200" s="40">
        <f t="shared" si="629"/>
        <v>6</v>
      </c>
      <c r="T200" s="40">
        <f t="shared" si="630"/>
        <v>13</v>
      </c>
      <c r="U200" s="24">
        <v>1</v>
      </c>
      <c r="V200" s="40">
        <f t="shared" si="631"/>
        <v>7</v>
      </c>
      <c r="W200" s="40">
        <f t="shared" si="632"/>
        <v>6</v>
      </c>
      <c r="X200" s="40">
        <f t="shared" si="633"/>
        <v>13</v>
      </c>
      <c r="Y200" s="40" t="str">
        <f t="shared" si="634"/>
        <v>0</v>
      </c>
      <c r="Z200" s="40" t="str">
        <f t="shared" si="635"/>
        <v>0</v>
      </c>
      <c r="AA200" s="40" t="str">
        <f t="shared" si="636"/>
        <v>0</v>
      </c>
      <c r="AB200" s="40">
        <v>0</v>
      </c>
      <c r="AC200" s="40">
        <v>0</v>
      </c>
      <c r="AD200" s="40">
        <f t="shared" si="619"/>
        <v>0</v>
      </c>
      <c r="AE200" s="40">
        <v>0</v>
      </c>
      <c r="AF200" s="40">
        <v>0</v>
      </c>
      <c r="AG200" s="40">
        <f t="shared" si="620"/>
        <v>0</v>
      </c>
      <c r="AH200" s="40">
        <v>0</v>
      </c>
      <c r="AI200" s="40">
        <v>0</v>
      </c>
      <c r="AJ200" s="40">
        <f t="shared" si="621"/>
        <v>0</v>
      </c>
      <c r="AK200" s="40">
        <v>0</v>
      </c>
      <c r="AL200" s="40">
        <v>0</v>
      </c>
      <c r="AM200" s="40">
        <f t="shared" si="622"/>
        <v>0</v>
      </c>
      <c r="AN200" s="57">
        <v>0</v>
      </c>
      <c r="AO200" s="57">
        <v>1</v>
      </c>
      <c r="AP200" s="40">
        <f t="shared" si="623"/>
        <v>1</v>
      </c>
      <c r="AQ200" s="57">
        <f t="shared" si="624"/>
        <v>0</v>
      </c>
      <c r="AR200" s="57">
        <f t="shared" si="625"/>
        <v>1</v>
      </c>
      <c r="AS200" s="40">
        <f t="shared" si="626"/>
        <v>1</v>
      </c>
      <c r="AT200" s="57">
        <v>1</v>
      </c>
      <c r="AU200" s="57">
        <v>4</v>
      </c>
      <c r="AV200" s="57">
        <v>8</v>
      </c>
      <c r="AW200" s="57">
        <v>0</v>
      </c>
      <c r="AX200" s="40">
        <f t="shared" si="529"/>
        <v>13</v>
      </c>
      <c r="AY200" s="63">
        <v>40.07</v>
      </c>
      <c r="AZ200" s="63">
        <f t="shared" si="526"/>
        <v>3.0823076923076922</v>
      </c>
    </row>
    <row r="201" spans="1:52">
      <c r="A201" s="9"/>
      <c r="B201" s="8" t="s">
        <v>47</v>
      </c>
      <c r="C201" s="40">
        <v>0</v>
      </c>
      <c r="D201" s="40">
        <v>0</v>
      </c>
      <c r="E201" s="40">
        <f t="shared" si="613"/>
        <v>0</v>
      </c>
      <c r="F201" s="40">
        <v>0</v>
      </c>
      <c r="G201" s="40">
        <v>0</v>
      </c>
      <c r="H201" s="40">
        <f t="shared" si="627"/>
        <v>0</v>
      </c>
      <c r="I201" s="40">
        <v>0</v>
      </c>
      <c r="J201" s="40">
        <v>0</v>
      </c>
      <c r="K201" s="40">
        <f t="shared" si="615"/>
        <v>0</v>
      </c>
      <c r="L201" s="40">
        <v>4</v>
      </c>
      <c r="M201" s="40">
        <v>8</v>
      </c>
      <c r="N201" s="40">
        <f t="shared" si="616"/>
        <v>12</v>
      </c>
      <c r="O201" s="40">
        <v>3</v>
      </c>
      <c r="P201" s="40">
        <v>0</v>
      </c>
      <c r="Q201" s="40">
        <f t="shared" si="617"/>
        <v>3</v>
      </c>
      <c r="R201" s="40">
        <f t="shared" si="628"/>
        <v>7</v>
      </c>
      <c r="S201" s="40">
        <f t="shared" si="629"/>
        <v>8</v>
      </c>
      <c r="T201" s="40">
        <f t="shared" si="630"/>
        <v>15</v>
      </c>
      <c r="U201" s="24">
        <v>1</v>
      </c>
      <c r="V201" s="40">
        <f t="shared" si="631"/>
        <v>7</v>
      </c>
      <c r="W201" s="40">
        <f t="shared" si="632"/>
        <v>8</v>
      </c>
      <c r="X201" s="40">
        <f t="shared" si="633"/>
        <v>15</v>
      </c>
      <c r="Y201" s="40" t="str">
        <f t="shared" si="634"/>
        <v>0</v>
      </c>
      <c r="Z201" s="40" t="str">
        <f t="shared" si="635"/>
        <v>0</v>
      </c>
      <c r="AA201" s="40" t="str">
        <f t="shared" si="636"/>
        <v>0</v>
      </c>
      <c r="AB201" s="40">
        <v>0</v>
      </c>
      <c r="AC201" s="40">
        <v>0</v>
      </c>
      <c r="AD201" s="40">
        <f t="shared" si="619"/>
        <v>0</v>
      </c>
      <c r="AE201" s="40">
        <v>0</v>
      </c>
      <c r="AF201" s="40">
        <v>0</v>
      </c>
      <c r="AG201" s="40">
        <f t="shared" si="620"/>
        <v>0</v>
      </c>
      <c r="AH201" s="40">
        <v>0</v>
      </c>
      <c r="AI201" s="40">
        <v>0</v>
      </c>
      <c r="AJ201" s="40">
        <f t="shared" si="621"/>
        <v>0</v>
      </c>
      <c r="AK201" s="40">
        <v>1</v>
      </c>
      <c r="AL201" s="40">
        <v>0</v>
      </c>
      <c r="AM201" s="40">
        <f t="shared" si="622"/>
        <v>1</v>
      </c>
      <c r="AN201" s="57">
        <v>0</v>
      </c>
      <c r="AO201" s="57">
        <v>0</v>
      </c>
      <c r="AP201" s="40">
        <f t="shared" si="623"/>
        <v>0</v>
      </c>
      <c r="AQ201" s="57">
        <f t="shared" si="624"/>
        <v>1</v>
      </c>
      <c r="AR201" s="57">
        <f t="shared" si="625"/>
        <v>0</v>
      </c>
      <c r="AS201" s="40">
        <f t="shared" si="626"/>
        <v>1</v>
      </c>
      <c r="AT201" s="57">
        <v>0</v>
      </c>
      <c r="AU201" s="57">
        <v>3</v>
      </c>
      <c r="AV201" s="57">
        <v>11</v>
      </c>
      <c r="AW201" s="57">
        <v>1</v>
      </c>
      <c r="AX201" s="40">
        <f t="shared" si="529"/>
        <v>15</v>
      </c>
      <c r="AY201" s="63">
        <v>48.23</v>
      </c>
      <c r="AZ201" s="63">
        <f t="shared" si="526"/>
        <v>3.2153333333333332</v>
      </c>
    </row>
    <row r="202" spans="1:52">
      <c r="A202" s="9"/>
      <c r="B202" s="8" t="s">
        <v>46</v>
      </c>
      <c r="C202" s="40">
        <v>0</v>
      </c>
      <c r="D202" s="40">
        <v>0</v>
      </c>
      <c r="E202" s="40">
        <f t="shared" si="613"/>
        <v>0</v>
      </c>
      <c r="F202" s="40">
        <v>0</v>
      </c>
      <c r="G202" s="40">
        <v>0</v>
      </c>
      <c r="H202" s="40">
        <f t="shared" si="627"/>
        <v>0</v>
      </c>
      <c r="I202" s="40">
        <v>1</v>
      </c>
      <c r="J202" s="40">
        <v>0</v>
      </c>
      <c r="K202" s="40">
        <f t="shared" si="615"/>
        <v>1</v>
      </c>
      <c r="L202" s="40">
        <v>0</v>
      </c>
      <c r="M202" s="40">
        <v>0</v>
      </c>
      <c r="N202" s="40">
        <f t="shared" si="616"/>
        <v>0</v>
      </c>
      <c r="O202" s="40">
        <v>1</v>
      </c>
      <c r="P202" s="40">
        <v>3</v>
      </c>
      <c r="Q202" s="40">
        <f t="shared" si="617"/>
        <v>4</v>
      </c>
      <c r="R202" s="40">
        <f t="shared" si="628"/>
        <v>2</v>
      </c>
      <c r="S202" s="40">
        <f t="shared" si="629"/>
        <v>3</v>
      </c>
      <c r="T202" s="40">
        <f t="shared" si="630"/>
        <v>5</v>
      </c>
      <c r="U202" s="24">
        <v>1</v>
      </c>
      <c r="V202" s="40">
        <f t="shared" si="631"/>
        <v>2</v>
      </c>
      <c r="W202" s="40">
        <f t="shared" si="632"/>
        <v>3</v>
      </c>
      <c r="X202" s="40">
        <f t="shared" si="633"/>
        <v>5</v>
      </c>
      <c r="Y202" s="40" t="str">
        <f t="shared" si="634"/>
        <v>0</v>
      </c>
      <c r="Z202" s="40" t="str">
        <f t="shared" si="635"/>
        <v>0</v>
      </c>
      <c r="AA202" s="40" t="str">
        <f t="shared" si="636"/>
        <v>0</v>
      </c>
      <c r="AB202" s="40">
        <v>0</v>
      </c>
      <c r="AC202" s="40">
        <v>0</v>
      </c>
      <c r="AD202" s="40">
        <f t="shared" si="619"/>
        <v>0</v>
      </c>
      <c r="AE202" s="40">
        <v>0</v>
      </c>
      <c r="AF202" s="40">
        <v>0</v>
      </c>
      <c r="AG202" s="40">
        <f t="shared" si="620"/>
        <v>0</v>
      </c>
      <c r="AH202" s="40">
        <v>0</v>
      </c>
      <c r="AI202" s="40">
        <v>0</v>
      </c>
      <c r="AJ202" s="40">
        <f t="shared" si="621"/>
        <v>0</v>
      </c>
      <c r="AK202" s="40">
        <v>0</v>
      </c>
      <c r="AL202" s="40">
        <v>0</v>
      </c>
      <c r="AM202" s="40">
        <f t="shared" si="622"/>
        <v>0</v>
      </c>
      <c r="AN202" s="57">
        <v>0</v>
      </c>
      <c r="AO202" s="57">
        <v>0</v>
      </c>
      <c r="AP202" s="40">
        <f t="shared" si="623"/>
        <v>0</v>
      </c>
      <c r="AQ202" s="57">
        <f t="shared" si="624"/>
        <v>0</v>
      </c>
      <c r="AR202" s="57">
        <f t="shared" si="625"/>
        <v>0</v>
      </c>
      <c r="AS202" s="40">
        <f t="shared" si="626"/>
        <v>0</v>
      </c>
      <c r="AT202" s="57">
        <v>2</v>
      </c>
      <c r="AU202" s="57">
        <v>1</v>
      </c>
      <c r="AV202" s="57">
        <v>2</v>
      </c>
      <c r="AW202" s="57">
        <v>0</v>
      </c>
      <c r="AX202" s="40">
        <f t="shared" si="529"/>
        <v>5</v>
      </c>
      <c r="AY202" s="63">
        <v>13.73</v>
      </c>
      <c r="AZ202" s="63">
        <f t="shared" si="526"/>
        <v>2.746</v>
      </c>
    </row>
    <row r="203" spans="1:52">
      <c r="A203" s="9"/>
      <c r="B203" s="8" t="s">
        <v>45</v>
      </c>
      <c r="C203" s="40">
        <v>0</v>
      </c>
      <c r="D203" s="40">
        <v>0</v>
      </c>
      <c r="E203" s="40">
        <f t="shared" si="613"/>
        <v>0</v>
      </c>
      <c r="F203" s="40">
        <v>0</v>
      </c>
      <c r="G203" s="40">
        <v>0</v>
      </c>
      <c r="H203" s="40">
        <f t="shared" si="627"/>
        <v>0</v>
      </c>
      <c r="I203" s="40">
        <v>0</v>
      </c>
      <c r="J203" s="40">
        <v>0</v>
      </c>
      <c r="K203" s="40">
        <f t="shared" si="615"/>
        <v>0</v>
      </c>
      <c r="L203" s="40">
        <v>3</v>
      </c>
      <c r="M203" s="40">
        <v>2</v>
      </c>
      <c r="N203" s="40">
        <f t="shared" si="616"/>
        <v>5</v>
      </c>
      <c r="O203" s="40">
        <v>4</v>
      </c>
      <c r="P203" s="40">
        <v>3</v>
      </c>
      <c r="Q203" s="40">
        <f t="shared" si="617"/>
        <v>7</v>
      </c>
      <c r="R203" s="40">
        <f t="shared" si="628"/>
        <v>7</v>
      </c>
      <c r="S203" s="40">
        <f t="shared" si="629"/>
        <v>5</v>
      </c>
      <c r="T203" s="40">
        <f t="shared" si="630"/>
        <v>12</v>
      </c>
      <c r="U203" s="24">
        <v>2</v>
      </c>
      <c r="V203" s="40" t="str">
        <f t="shared" si="631"/>
        <v>0</v>
      </c>
      <c r="W203" s="40" t="str">
        <f t="shared" si="632"/>
        <v>0</v>
      </c>
      <c r="X203" s="40" t="str">
        <f t="shared" si="633"/>
        <v>0</v>
      </c>
      <c r="Y203" s="40">
        <f t="shared" si="634"/>
        <v>7</v>
      </c>
      <c r="Z203" s="40">
        <f t="shared" si="635"/>
        <v>5</v>
      </c>
      <c r="AA203" s="40">
        <f t="shared" si="636"/>
        <v>12</v>
      </c>
      <c r="AB203" s="40">
        <v>0</v>
      </c>
      <c r="AC203" s="40">
        <v>0</v>
      </c>
      <c r="AD203" s="40">
        <f t="shared" si="619"/>
        <v>0</v>
      </c>
      <c r="AE203" s="40">
        <v>0</v>
      </c>
      <c r="AF203" s="40">
        <v>0</v>
      </c>
      <c r="AG203" s="40">
        <f t="shared" si="620"/>
        <v>0</v>
      </c>
      <c r="AH203" s="40">
        <v>0</v>
      </c>
      <c r="AI203" s="40">
        <v>0</v>
      </c>
      <c r="AJ203" s="40">
        <f t="shared" si="621"/>
        <v>0</v>
      </c>
      <c r="AK203" s="40">
        <v>1</v>
      </c>
      <c r="AL203" s="40">
        <v>0</v>
      </c>
      <c r="AM203" s="40">
        <f t="shared" si="622"/>
        <v>1</v>
      </c>
      <c r="AN203" s="57">
        <v>0</v>
      </c>
      <c r="AO203" s="57">
        <v>0</v>
      </c>
      <c r="AP203" s="40">
        <f t="shared" si="623"/>
        <v>0</v>
      </c>
      <c r="AQ203" s="57">
        <f t="shared" si="624"/>
        <v>1</v>
      </c>
      <c r="AR203" s="57">
        <f t="shared" si="625"/>
        <v>0</v>
      </c>
      <c r="AS203" s="40">
        <f t="shared" si="626"/>
        <v>1</v>
      </c>
      <c r="AT203" s="57">
        <v>0</v>
      </c>
      <c r="AU203" s="57">
        <v>6</v>
      </c>
      <c r="AV203" s="57">
        <v>4</v>
      </c>
      <c r="AW203" s="57">
        <v>2</v>
      </c>
      <c r="AX203" s="40">
        <f t="shared" si="529"/>
        <v>12</v>
      </c>
      <c r="AY203" s="63">
        <v>36.76</v>
      </c>
      <c r="AZ203" s="63">
        <f t="shared" si="526"/>
        <v>3.063333333333333</v>
      </c>
    </row>
    <row r="204" spans="1:52">
      <c r="A204" s="9"/>
      <c r="B204" s="8" t="s">
        <v>44</v>
      </c>
      <c r="C204" s="40">
        <v>0</v>
      </c>
      <c r="D204" s="40">
        <v>0</v>
      </c>
      <c r="E204" s="40">
        <f t="shared" si="613"/>
        <v>0</v>
      </c>
      <c r="F204" s="40">
        <v>0</v>
      </c>
      <c r="G204" s="40">
        <v>0</v>
      </c>
      <c r="H204" s="40">
        <f t="shared" si="627"/>
        <v>0</v>
      </c>
      <c r="I204" s="40">
        <v>0</v>
      </c>
      <c r="J204" s="40">
        <v>0</v>
      </c>
      <c r="K204" s="40">
        <f t="shared" si="615"/>
        <v>0</v>
      </c>
      <c r="L204" s="40">
        <v>13</v>
      </c>
      <c r="M204" s="40">
        <v>29</v>
      </c>
      <c r="N204" s="40">
        <f t="shared" si="616"/>
        <v>42</v>
      </c>
      <c r="O204" s="40">
        <v>1</v>
      </c>
      <c r="P204" s="40">
        <v>0</v>
      </c>
      <c r="Q204" s="40">
        <f t="shared" si="617"/>
        <v>1</v>
      </c>
      <c r="R204" s="40">
        <f t="shared" si="628"/>
        <v>14</v>
      </c>
      <c r="S204" s="40">
        <f t="shared" si="629"/>
        <v>29</v>
      </c>
      <c r="T204" s="40">
        <f t="shared" si="630"/>
        <v>43</v>
      </c>
      <c r="U204" s="24">
        <v>2</v>
      </c>
      <c r="V204" s="40" t="str">
        <f t="shared" si="631"/>
        <v>0</v>
      </c>
      <c r="W204" s="40" t="str">
        <f t="shared" si="632"/>
        <v>0</v>
      </c>
      <c r="X204" s="40" t="str">
        <f t="shared" si="633"/>
        <v>0</v>
      </c>
      <c r="Y204" s="40">
        <f t="shared" si="634"/>
        <v>14</v>
      </c>
      <c r="Z204" s="40">
        <f t="shared" si="635"/>
        <v>29</v>
      </c>
      <c r="AA204" s="40">
        <f t="shared" si="636"/>
        <v>43</v>
      </c>
      <c r="AB204" s="40">
        <v>0</v>
      </c>
      <c r="AC204" s="40">
        <v>0</v>
      </c>
      <c r="AD204" s="40">
        <f t="shared" si="619"/>
        <v>0</v>
      </c>
      <c r="AE204" s="40">
        <v>0</v>
      </c>
      <c r="AF204" s="40">
        <v>0</v>
      </c>
      <c r="AG204" s="40">
        <f t="shared" si="620"/>
        <v>0</v>
      </c>
      <c r="AH204" s="40">
        <v>0</v>
      </c>
      <c r="AI204" s="40">
        <v>0</v>
      </c>
      <c r="AJ204" s="40">
        <f t="shared" si="621"/>
        <v>0</v>
      </c>
      <c r="AK204" s="40">
        <v>8</v>
      </c>
      <c r="AL204" s="40">
        <v>2</v>
      </c>
      <c r="AM204" s="40">
        <f t="shared" si="622"/>
        <v>10</v>
      </c>
      <c r="AN204" s="57">
        <v>0</v>
      </c>
      <c r="AO204" s="57">
        <v>0</v>
      </c>
      <c r="AP204" s="40">
        <f t="shared" si="623"/>
        <v>0</v>
      </c>
      <c r="AQ204" s="57">
        <f t="shared" si="624"/>
        <v>8</v>
      </c>
      <c r="AR204" s="57">
        <f t="shared" si="625"/>
        <v>2</v>
      </c>
      <c r="AS204" s="40">
        <f t="shared" si="626"/>
        <v>10</v>
      </c>
      <c r="AT204" s="57">
        <v>1</v>
      </c>
      <c r="AU204" s="57">
        <v>11</v>
      </c>
      <c r="AV204" s="57">
        <v>19</v>
      </c>
      <c r="AW204" s="57">
        <v>12</v>
      </c>
      <c r="AX204" s="40">
        <f t="shared" si="529"/>
        <v>43</v>
      </c>
      <c r="AY204" s="63">
        <v>139.37</v>
      </c>
      <c r="AZ204" s="63">
        <f t="shared" si="526"/>
        <v>3.2411627906976745</v>
      </c>
    </row>
    <row r="205" spans="1:52">
      <c r="A205" s="9"/>
      <c r="B205" s="8" t="s">
        <v>43</v>
      </c>
      <c r="C205" s="40">
        <v>0</v>
      </c>
      <c r="D205" s="40">
        <v>0</v>
      </c>
      <c r="E205" s="40">
        <f t="shared" si="613"/>
        <v>0</v>
      </c>
      <c r="F205" s="40">
        <v>0</v>
      </c>
      <c r="G205" s="40">
        <v>0</v>
      </c>
      <c r="H205" s="40">
        <f t="shared" si="627"/>
        <v>0</v>
      </c>
      <c r="I205" s="40">
        <v>0</v>
      </c>
      <c r="J205" s="40">
        <v>0</v>
      </c>
      <c r="K205" s="40">
        <f t="shared" si="615"/>
        <v>0</v>
      </c>
      <c r="L205" s="40">
        <v>10</v>
      </c>
      <c r="M205" s="40">
        <v>13</v>
      </c>
      <c r="N205" s="40">
        <f t="shared" si="616"/>
        <v>23</v>
      </c>
      <c r="O205" s="40">
        <v>0</v>
      </c>
      <c r="P205" s="40">
        <v>2</v>
      </c>
      <c r="Q205" s="40">
        <f t="shared" si="617"/>
        <v>2</v>
      </c>
      <c r="R205" s="40">
        <f t="shared" si="628"/>
        <v>10</v>
      </c>
      <c r="S205" s="40">
        <f t="shared" si="629"/>
        <v>15</v>
      </c>
      <c r="T205" s="40">
        <f t="shared" si="630"/>
        <v>25</v>
      </c>
      <c r="U205" s="24">
        <v>2</v>
      </c>
      <c r="V205" s="40" t="str">
        <f t="shared" si="631"/>
        <v>0</v>
      </c>
      <c r="W205" s="40" t="str">
        <f t="shared" si="632"/>
        <v>0</v>
      </c>
      <c r="X205" s="40" t="str">
        <f t="shared" si="633"/>
        <v>0</v>
      </c>
      <c r="Y205" s="40">
        <f t="shared" si="634"/>
        <v>10</v>
      </c>
      <c r="Z205" s="40">
        <f t="shared" si="635"/>
        <v>15</v>
      </c>
      <c r="AA205" s="40">
        <f t="shared" si="636"/>
        <v>25</v>
      </c>
      <c r="AB205" s="40">
        <v>0</v>
      </c>
      <c r="AC205" s="40">
        <v>0</v>
      </c>
      <c r="AD205" s="40">
        <f t="shared" si="619"/>
        <v>0</v>
      </c>
      <c r="AE205" s="40">
        <v>0</v>
      </c>
      <c r="AF205" s="40">
        <v>0</v>
      </c>
      <c r="AG205" s="40">
        <f t="shared" si="620"/>
        <v>0</v>
      </c>
      <c r="AH205" s="40">
        <v>0</v>
      </c>
      <c r="AI205" s="40">
        <v>0</v>
      </c>
      <c r="AJ205" s="40">
        <f t="shared" si="621"/>
        <v>0</v>
      </c>
      <c r="AK205" s="40">
        <v>6</v>
      </c>
      <c r="AL205" s="40">
        <v>1</v>
      </c>
      <c r="AM205" s="40">
        <f t="shared" si="622"/>
        <v>7</v>
      </c>
      <c r="AN205" s="57">
        <v>0</v>
      </c>
      <c r="AO205" s="57">
        <v>0</v>
      </c>
      <c r="AP205" s="40">
        <f t="shared" si="623"/>
        <v>0</v>
      </c>
      <c r="AQ205" s="57">
        <f t="shared" si="624"/>
        <v>6</v>
      </c>
      <c r="AR205" s="57">
        <f t="shared" si="625"/>
        <v>1</v>
      </c>
      <c r="AS205" s="40">
        <f t="shared" si="626"/>
        <v>7</v>
      </c>
      <c r="AT205" s="57">
        <v>0</v>
      </c>
      <c r="AU205" s="57">
        <v>5</v>
      </c>
      <c r="AV205" s="57">
        <v>13</v>
      </c>
      <c r="AW205" s="57">
        <v>7</v>
      </c>
      <c r="AX205" s="40">
        <f t="shared" si="529"/>
        <v>25</v>
      </c>
      <c r="AY205" s="63">
        <v>81.86</v>
      </c>
      <c r="AZ205" s="63">
        <f t="shared" si="526"/>
        <v>3.2744</v>
      </c>
    </row>
    <row r="206" spans="1:52">
      <c r="A206" s="9"/>
      <c r="B206" s="8" t="s">
        <v>42</v>
      </c>
      <c r="C206" s="40">
        <v>0</v>
      </c>
      <c r="D206" s="40">
        <v>0</v>
      </c>
      <c r="E206" s="40">
        <f t="shared" si="613"/>
        <v>0</v>
      </c>
      <c r="F206" s="40">
        <v>1</v>
      </c>
      <c r="G206" s="40">
        <v>0</v>
      </c>
      <c r="H206" s="40">
        <f t="shared" si="627"/>
        <v>1</v>
      </c>
      <c r="I206" s="40">
        <v>0</v>
      </c>
      <c r="J206" s="40">
        <v>0</v>
      </c>
      <c r="K206" s="40">
        <f t="shared" si="615"/>
        <v>0</v>
      </c>
      <c r="L206" s="40">
        <v>9</v>
      </c>
      <c r="M206" s="40">
        <v>18</v>
      </c>
      <c r="N206" s="40">
        <f t="shared" si="616"/>
        <v>27</v>
      </c>
      <c r="O206" s="40">
        <v>2</v>
      </c>
      <c r="P206" s="40">
        <v>0</v>
      </c>
      <c r="Q206" s="40">
        <f t="shared" si="617"/>
        <v>2</v>
      </c>
      <c r="R206" s="40">
        <f t="shared" si="628"/>
        <v>12</v>
      </c>
      <c r="S206" s="40">
        <f t="shared" si="629"/>
        <v>18</v>
      </c>
      <c r="T206" s="40">
        <f t="shared" si="630"/>
        <v>30</v>
      </c>
      <c r="U206" s="24">
        <v>2</v>
      </c>
      <c r="V206" s="40" t="str">
        <f t="shared" si="631"/>
        <v>0</v>
      </c>
      <c r="W206" s="40" t="str">
        <f t="shared" si="632"/>
        <v>0</v>
      </c>
      <c r="X206" s="40" t="str">
        <f t="shared" si="633"/>
        <v>0</v>
      </c>
      <c r="Y206" s="40">
        <f t="shared" si="634"/>
        <v>12</v>
      </c>
      <c r="Z206" s="40">
        <f t="shared" si="635"/>
        <v>18</v>
      </c>
      <c r="AA206" s="40">
        <f t="shared" si="636"/>
        <v>30</v>
      </c>
      <c r="AB206" s="40">
        <v>0</v>
      </c>
      <c r="AC206" s="40">
        <v>0</v>
      </c>
      <c r="AD206" s="40">
        <f t="shared" si="619"/>
        <v>0</v>
      </c>
      <c r="AE206" s="40">
        <v>0</v>
      </c>
      <c r="AF206" s="40">
        <v>0</v>
      </c>
      <c r="AG206" s="40">
        <f t="shared" si="620"/>
        <v>0</v>
      </c>
      <c r="AH206" s="40">
        <v>0</v>
      </c>
      <c r="AI206" s="40">
        <v>0</v>
      </c>
      <c r="AJ206" s="40">
        <f t="shared" si="621"/>
        <v>0</v>
      </c>
      <c r="AK206" s="40">
        <v>4</v>
      </c>
      <c r="AL206" s="40">
        <v>2</v>
      </c>
      <c r="AM206" s="40">
        <f t="shared" si="622"/>
        <v>6</v>
      </c>
      <c r="AN206" s="57">
        <v>0</v>
      </c>
      <c r="AO206" s="57">
        <v>0</v>
      </c>
      <c r="AP206" s="40">
        <f t="shared" si="623"/>
        <v>0</v>
      </c>
      <c r="AQ206" s="57">
        <f t="shared" si="624"/>
        <v>4</v>
      </c>
      <c r="AR206" s="57">
        <f t="shared" si="625"/>
        <v>2</v>
      </c>
      <c r="AS206" s="40">
        <f t="shared" si="626"/>
        <v>6</v>
      </c>
      <c r="AT206" s="57">
        <v>3</v>
      </c>
      <c r="AU206" s="57">
        <v>5</v>
      </c>
      <c r="AV206" s="57">
        <v>16</v>
      </c>
      <c r="AW206" s="57">
        <v>6</v>
      </c>
      <c r="AX206" s="40">
        <f t="shared" si="529"/>
        <v>30</v>
      </c>
      <c r="AY206" s="63">
        <v>94.16</v>
      </c>
      <c r="AZ206" s="63">
        <f t="shared" si="526"/>
        <v>3.1386666666666665</v>
      </c>
    </row>
    <row r="207" spans="1:52" s="52" customFormat="1">
      <c r="A207" s="53"/>
      <c r="B207" s="54" t="s">
        <v>3</v>
      </c>
      <c r="C207" s="30">
        <f t="shared" ref="C207:H207" si="637">SUM(C195:C206)</f>
        <v>2</v>
      </c>
      <c r="D207" s="30">
        <f t="shared" si="637"/>
        <v>0</v>
      </c>
      <c r="E207" s="30">
        <f t="shared" si="637"/>
        <v>2</v>
      </c>
      <c r="F207" s="30">
        <f t="shared" si="637"/>
        <v>1</v>
      </c>
      <c r="G207" s="30">
        <f t="shared" si="637"/>
        <v>0</v>
      </c>
      <c r="H207" s="30">
        <f t="shared" si="637"/>
        <v>1</v>
      </c>
      <c r="I207" s="30">
        <f t="shared" ref="I207:K207" si="638">SUM(I195:I206)</f>
        <v>2</v>
      </c>
      <c r="J207" s="30">
        <f t="shared" si="638"/>
        <v>0</v>
      </c>
      <c r="K207" s="30">
        <f t="shared" si="638"/>
        <v>2</v>
      </c>
      <c r="L207" s="30">
        <f t="shared" ref="L207:N207" si="639">SUM(L195:L206)</f>
        <v>66</v>
      </c>
      <c r="M207" s="30">
        <f t="shared" si="639"/>
        <v>104</v>
      </c>
      <c r="N207" s="30">
        <f t="shared" si="639"/>
        <v>170</v>
      </c>
      <c r="O207" s="30">
        <f t="shared" ref="O207:Q207" si="640">SUM(O195:O206)</f>
        <v>29</v>
      </c>
      <c r="P207" s="30">
        <f t="shared" si="640"/>
        <v>24</v>
      </c>
      <c r="Q207" s="30">
        <f t="shared" si="640"/>
        <v>53</v>
      </c>
      <c r="R207" s="30">
        <f t="shared" ref="R207" si="641">C207+L207+O207+F207+I207</f>
        <v>100</v>
      </c>
      <c r="S207" s="30">
        <f t="shared" ref="S207" si="642">D207+M207+P207+G207+J207</f>
        <v>128</v>
      </c>
      <c r="T207" s="30">
        <f t="shared" ref="T207" si="643">R207+S207</f>
        <v>228</v>
      </c>
      <c r="U207" s="51"/>
      <c r="V207" s="30">
        <f t="shared" ref="V207:AY207" si="644">SUM(V195:V206)</f>
        <v>41</v>
      </c>
      <c r="W207" s="30">
        <f t="shared" si="644"/>
        <v>38</v>
      </c>
      <c r="X207" s="30">
        <f t="shared" si="644"/>
        <v>79</v>
      </c>
      <c r="Y207" s="30">
        <f t="shared" si="644"/>
        <v>59</v>
      </c>
      <c r="Z207" s="30">
        <f t="shared" si="644"/>
        <v>90</v>
      </c>
      <c r="AA207" s="30">
        <f t="shared" si="644"/>
        <v>149</v>
      </c>
      <c r="AB207" s="30">
        <f t="shared" si="644"/>
        <v>0</v>
      </c>
      <c r="AC207" s="30">
        <f t="shared" si="644"/>
        <v>0</v>
      </c>
      <c r="AD207" s="30">
        <f t="shared" si="644"/>
        <v>0</v>
      </c>
      <c r="AE207" s="30">
        <f t="shared" ref="AE207:AG207" si="645">SUM(AE195:AE206)</f>
        <v>0</v>
      </c>
      <c r="AF207" s="30">
        <f t="shared" si="645"/>
        <v>0</v>
      </c>
      <c r="AG207" s="30">
        <f t="shared" si="645"/>
        <v>0</v>
      </c>
      <c r="AH207" s="30">
        <f t="shared" si="644"/>
        <v>0</v>
      </c>
      <c r="AI207" s="30">
        <f t="shared" si="644"/>
        <v>0</v>
      </c>
      <c r="AJ207" s="30">
        <f t="shared" si="644"/>
        <v>0</v>
      </c>
      <c r="AK207" s="30">
        <f t="shared" ref="AK207:AP207" si="646">SUM(AK195:AK206)</f>
        <v>31</v>
      </c>
      <c r="AL207" s="30">
        <f t="shared" si="646"/>
        <v>10</v>
      </c>
      <c r="AM207" s="30">
        <f t="shared" si="646"/>
        <v>41</v>
      </c>
      <c r="AN207" s="30">
        <f t="shared" si="646"/>
        <v>0</v>
      </c>
      <c r="AO207" s="30">
        <f t="shared" si="646"/>
        <v>1</v>
      </c>
      <c r="AP207" s="30">
        <f t="shared" si="646"/>
        <v>1</v>
      </c>
      <c r="AQ207" s="30">
        <f t="shared" si="644"/>
        <v>31</v>
      </c>
      <c r="AR207" s="30">
        <f t="shared" si="644"/>
        <v>11</v>
      </c>
      <c r="AS207" s="30">
        <f t="shared" si="644"/>
        <v>42</v>
      </c>
      <c r="AT207" s="30">
        <f t="shared" si="644"/>
        <v>13</v>
      </c>
      <c r="AU207" s="30">
        <f t="shared" si="644"/>
        <v>57</v>
      </c>
      <c r="AV207" s="30">
        <f t="shared" si="644"/>
        <v>120</v>
      </c>
      <c r="AW207" s="30">
        <f t="shared" si="644"/>
        <v>38</v>
      </c>
      <c r="AX207" s="30">
        <f t="shared" si="529"/>
        <v>228</v>
      </c>
      <c r="AY207" s="64">
        <f t="shared" si="644"/>
        <v>717.41000000000008</v>
      </c>
      <c r="AZ207" s="64">
        <f t="shared" si="526"/>
        <v>3.1465350877192986</v>
      </c>
    </row>
    <row r="208" spans="1:52">
      <c r="A208" s="9"/>
      <c r="B208" s="10" t="s">
        <v>41</v>
      </c>
      <c r="C208" s="41"/>
      <c r="D208" s="42"/>
      <c r="E208" s="34"/>
      <c r="F208" s="34"/>
      <c r="G208" s="34"/>
      <c r="H208" s="34"/>
      <c r="I208" s="34"/>
      <c r="J208" s="34"/>
      <c r="K208" s="34"/>
      <c r="L208" s="41"/>
      <c r="M208" s="42"/>
      <c r="N208" s="34"/>
      <c r="O208" s="41"/>
      <c r="P208" s="42"/>
      <c r="Q208" s="34"/>
      <c r="R208" s="36"/>
      <c r="S208" s="34"/>
      <c r="T208" s="34"/>
      <c r="V208" s="36"/>
      <c r="W208" s="34"/>
      <c r="X208" s="34"/>
      <c r="Y208" s="34"/>
      <c r="Z208" s="34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57"/>
      <c r="AO208" s="57"/>
      <c r="AP208" s="40"/>
      <c r="AQ208" s="57"/>
      <c r="AR208" s="57"/>
      <c r="AS208" s="40"/>
      <c r="AT208" s="57"/>
      <c r="AU208" s="57"/>
      <c r="AV208" s="57"/>
      <c r="AW208" s="57"/>
      <c r="AX208" s="40"/>
      <c r="AY208" s="63"/>
      <c r="AZ208" s="63"/>
    </row>
    <row r="209" spans="1:52">
      <c r="A209" s="9"/>
      <c r="B209" s="8" t="s">
        <v>40</v>
      </c>
      <c r="C209" s="40">
        <v>0</v>
      </c>
      <c r="D209" s="40">
        <v>0</v>
      </c>
      <c r="E209" s="40">
        <f t="shared" ref="E209:E212" si="647">C209+D209</f>
        <v>0</v>
      </c>
      <c r="F209" s="40">
        <v>0</v>
      </c>
      <c r="G209" s="40">
        <v>0</v>
      </c>
      <c r="H209" s="40">
        <f t="shared" ref="H209" si="648">F209+G209</f>
        <v>0</v>
      </c>
      <c r="I209" s="40">
        <v>0</v>
      </c>
      <c r="J209" s="40">
        <v>0</v>
      </c>
      <c r="K209" s="40">
        <f t="shared" ref="K209:K212" si="649">I209+J209</f>
        <v>0</v>
      </c>
      <c r="L209" s="40">
        <v>1</v>
      </c>
      <c r="M209" s="40">
        <v>1</v>
      </c>
      <c r="N209" s="40">
        <f t="shared" ref="N209:N212" si="650">L209+M209</f>
        <v>2</v>
      </c>
      <c r="O209" s="40">
        <v>0</v>
      </c>
      <c r="P209" s="40">
        <v>0</v>
      </c>
      <c r="Q209" s="40">
        <f t="shared" ref="Q209:Q212" si="651">O209+P209</f>
        <v>0</v>
      </c>
      <c r="R209" s="40">
        <f>C209+L209+O209+F209+I209</f>
        <v>1</v>
      </c>
      <c r="S209" s="40">
        <f>D209+M209+P209+G209+J209</f>
        <v>1</v>
      </c>
      <c r="T209" s="40">
        <f t="shared" si="618"/>
        <v>2</v>
      </c>
      <c r="U209" s="24">
        <v>1</v>
      </c>
      <c r="V209" s="40">
        <f>IF(U209=1,R209,"0")</f>
        <v>1</v>
      </c>
      <c r="W209" s="40">
        <f>IF(U209=1,S209,"0")</f>
        <v>1</v>
      </c>
      <c r="X209" s="40">
        <f>IF(U209=1,T209,"0")</f>
        <v>2</v>
      </c>
      <c r="Y209" s="40" t="str">
        <f>IF(U209=2,#REF!,"0")</f>
        <v>0</v>
      </c>
      <c r="Z209" s="40" t="str">
        <f>IF(U209=2,#REF!,"0")</f>
        <v>0</v>
      </c>
      <c r="AA209" s="40" t="str">
        <f>IF(U209=2,#REF!,"0")</f>
        <v>0</v>
      </c>
      <c r="AB209" s="40">
        <v>0</v>
      </c>
      <c r="AC209" s="40">
        <v>0</v>
      </c>
      <c r="AD209" s="40">
        <f t="shared" ref="AD209:AD212" si="652">AB209+AC209</f>
        <v>0</v>
      </c>
      <c r="AE209" s="40">
        <v>0</v>
      </c>
      <c r="AF209" s="40">
        <v>0</v>
      </c>
      <c r="AG209" s="40">
        <f t="shared" ref="AG209:AG212" si="653">AE209+AF209</f>
        <v>0</v>
      </c>
      <c r="AH209" s="40">
        <v>0</v>
      </c>
      <c r="AI209" s="40">
        <v>0</v>
      </c>
      <c r="AJ209" s="40">
        <f t="shared" ref="AJ209:AJ212" si="654">AH209+AI209</f>
        <v>0</v>
      </c>
      <c r="AK209" s="40">
        <v>0</v>
      </c>
      <c r="AL209" s="40">
        <v>0</v>
      </c>
      <c r="AM209" s="40">
        <f t="shared" ref="AM209:AM212" si="655">AK209+AL209</f>
        <v>0</v>
      </c>
      <c r="AN209" s="57">
        <v>0</v>
      </c>
      <c r="AO209" s="57">
        <v>0</v>
      </c>
      <c r="AP209" s="40">
        <f t="shared" ref="AP209:AP212" si="656">AN209+AO209</f>
        <v>0</v>
      </c>
      <c r="AQ209" s="57">
        <f t="shared" ref="AQ209:AQ212" si="657">AB209+AE209+AH209+AK209+AN209</f>
        <v>0</v>
      </c>
      <c r="AR209" s="57">
        <f t="shared" ref="AR209:AR212" si="658">AC209+AF209+AI209+AL209+AO209</f>
        <v>0</v>
      </c>
      <c r="AS209" s="40">
        <f t="shared" ref="AS209:AS212" si="659">AQ209+AR209</f>
        <v>0</v>
      </c>
      <c r="AT209" s="57">
        <v>0</v>
      </c>
      <c r="AU209" s="57">
        <v>1</v>
      </c>
      <c r="AV209" s="57">
        <v>1</v>
      </c>
      <c r="AW209" s="57">
        <v>0</v>
      </c>
      <c r="AX209" s="40">
        <f t="shared" si="529"/>
        <v>2</v>
      </c>
      <c r="AY209" s="63">
        <v>5.82</v>
      </c>
      <c r="AZ209" s="63">
        <f t="shared" si="526"/>
        <v>2.91</v>
      </c>
    </row>
    <row r="210" spans="1:52">
      <c r="A210" s="9"/>
      <c r="B210" s="8" t="s">
        <v>39</v>
      </c>
      <c r="C210" s="40">
        <v>0</v>
      </c>
      <c r="D210" s="40">
        <v>0</v>
      </c>
      <c r="E210" s="40">
        <f t="shared" si="647"/>
        <v>0</v>
      </c>
      <c r="F210" s="40">
        <v>0</v>
      </c>
      <c r="G210" s="40">
        <v>0</v>
      </c>
      <c r="H210" s="40">
        <f t="shared" ref="H210:H212" si="660">F210+G210</f>
        <v>0</v>
      </c>
      <c r="I210" s="40">
        <v>0</v>
      </c>
      <c r="J210" s="40">
        <v>0</v>
      </c>
      <c r="K210" s="40">
        <f t="shared" si="649"/>
        <v>0</v>
      </c>
      <c r="L210" s="40">
        <v>5</v>
      </c>
      <c r="M210" s="40">
        <v>9</v>
      </c>
      <c r="N210" s="40">
        <f t="shared" si="650"/>
        <v>14</v>
      </c>
      <c r="O210" s="40">
        <v>0</v>
      </c>
      <c r="P210" s="40">
        <v>0</v>
      </c>
      <c r="Q210" s="40">
        <f t="shared" si="651"/>
        <v>0</v>
      </c>
      <c r="R210" s="40">
        <f t="shared" ref="R210:R212" si="661">C210+L210+O210+F210+I210</f>
        <v>5</v>
      </c>
      <c r="S210" s="40">
        <f t="shared" ref="S210:S212" si="662">D210+M210+P210+G210+J210</f>
        <v>9</v>
      </c>
      <c r="T210" s="40">
        <f t="shared" ref="T210:T212" si="663">R210+S210</f>
        <v>14</v>
      </c>
      <c r="U210" s="24">
        <v>1</v>
      </c>
      <c r="V210" s="40">
        <f t="shared" ref="V210:V212" si="664">IF(U210=1,R210,"0")</f>
        <v>5</v>
      </c>
      <c r="W210" s="40">
        <f t="shared" ref="W210:W212" si="665">IF(U210=1,S210,"0")</f>
        <v>9</v>
      </c>
      <c r="X210" s="40">
        <f t="shared" ref="X210:X212" si="666">IF(U210=1,T210,"0")</f>
        <v>14</v>
      </c>
      <c r="Y210" s="40" t="str">
        <f>IF(U210=2,#REF!,"0")</f>
        <v>0</v>
      </c>
      <c r="Z210" s="40" t="str">
        <f>IF(U210=2,#REF!,"0")</f>
        <v>0</v>
      </c>
      <c r="AA210" s="40" t="str">
        <f>IF(U210=2,#REF!,"0")</f>
        <v>0</v>
      </c>
      <c r="AB210" s="40">
        <v>0</v>
      </c>
      <c r="AC210" s="40">
        <v>0</v>
      </c>
      <c r="AD210" s="40">
        <f t="shared" si="652"/>
        <v>0</v>
      </c>
      <c r="AE210" s="40">
        <v>0</v>
      </c>
      <c r="AF210" s="40">
        <v>0</v>
      </c>
      <c r="AG210" s="40">
        <f t="shared" si="653"/>
        <v>0</v>
      </c>
      <c r="AH210" s="40">
        <v>0</v>
      </c>
      <c r="AI210" s="40">
        <v>0</v>
      </c>
      <c r="AJ210" s="40">
        <f t="shared" si="654"/>
        <v>0</v>
      </c>
      <c r="AK210" s="40">
        <v>3</v>
      </c>
      <c r="AL210" s="40">
        <v>0</v>
      </c>
      <c r="AM210" s="40">
        <f t="shared" si="655"/>
        <v>3</v>
      </c>
      <c r="AN210" s="57">
        <v>0</v>
      </c>
      <c r="AO210" s="57">
        <v>0</v>
      </c>
      <c r="AP210" s="40">
        <f t="shared" si="656"/>
        <v>0</v>
      </c>
      <c r="AQ210" s="57">
        <f t="shared" si="657"/>
        <v>3</v>
      </c>
      <c r="AR210" s="57">
        <f t="shared" si="658"/>
        <v>0</v>
      </c>
      <c r="AS210" s="40">
        <f t="shared" si="659"/>
        <v>3</v>
      </c>
      <c r="AT210" s="57">
        <v>0</v>
      </c>
      <c r="AU210" s="57">
        <v>1</v>
      </c>
      <c r="AV210" s="57">
        <v>10</v>
      </c>
      <c r="AW210" s="57">
        <v>3</v>
      </c>
      <c r="AX210" s="40">
        <f t="shared" si="529"/>
        <v>14</v>
      </c>
      <c r="AY210" s="63">
        <v>46.27</v>
      </c>
      <c r="AZ210" s="63">
        <f t="shared" si="526"/>
        <v>3.3050000000000002</v>
      </c>
    </row>
    <row r="211" spans="1:52">
      <c r="A211" s="9"/>
      <c r="B211" s="8" t="s">
        <v>38</v>
      </c>
      <c r="C211" s="40">
        <v>0</v>
      </c>
      <c r="D211" s="40">
        <v>0</v>
      </c>
      <c r="E211" s="40">
        <f t="shared" si="647"/>
        <v>0</v>
      </c>
      <c r="F211" s="40">
        <v>0</v>
      </c>
      <c r="G211" s="40">
        <v>0</v>
      </c>
      <c r="H211" s="40">
        <f t="shared" si="660"/>
        <v>0</v>
      </c>
      <c r="I211" s="40">
        <v>2</v>
      </c>
      <c r="J211" s="40">
        <v>0</v>
      </c>
      <c r="K211" s="40">
        <f t="shared" si="649"/>
        <v>2</v>
      </c>
      <c r="L211" s="40">
        <v>10</v>
      </c>
      <c r="M211" s="40">
        <v>6</v>
      </c>
      <c r="N211" s="40">
        <f t="shared" si="650"/>
        <v>16</v>
      </c>
      <c r="O211" s="40">
        <v>0</v>
      </c>
      <c r="P211" s="40">
        <v>0</v>
      </c>
      <c r="Q211" s="40">
        <f t="shared" si="651"/>
        <v>0</v>
      </c>
      <c r="R211" s="40">
        <f t="shared" si="661"/>
        <v>12</v>
      </c>
      <c r="S211" s="40">
        <f t="shared" si="662"/>
        <v>6</v>
      </c>
      <c r="T211" s="40">
        <f t="shared" si="663"/>
        <v>18</v>
      </c>
      <c r="U211" s="24">
        <v>1</v>
      </c>
      <c r="V211" s="40">
        <f t="shared" si="664"/>
        <v>12</v>
      </c>
      <c r="W211" s="40">
        <f t="shared" si="665"/>
        <v>6</v>
      </c>
      <c r="X211" s="40">
        <f t="shared" si="666"/>
        <v>18</v>
      </c>
      <c r="Y211" s="40" t="str">
        <f>IF(U211=2,#REF!,"0")</f>
        <v>0</v>
      </c>
      <c r="Z211" s="40" t="str">
        <f>IF(U211=2,#REF!,"0")</f>
        <v>0</v>
      </c>
      <c r="AA211" s="40" t="str">
        <f>IF(U211=2,#REF!,"0")</f>
        <v>0</v>
      </c>
      <c r="AB211" s="40">
        <v>0</v>
      </c>
      <c r="AC211" s="40">
        <v>0</v>
      </c>
      <c r="AD211" s="40">
        <f t="shared" si="652"/>
        <v>0</v>
      </c>
      <c r="AE211" s="40">
        <v>0</v>
      </c>
      <c r="AF211" s="40">
        <v>0</v>
      </c>
      <c r="AG211" s="40">
        <f t="shared" si="653"/>
        <v>0</v>
      </c>
      <c r="AH211" s="40">
        <v>0</v>
      </c>
      <c r="AI211" s="40">
        <v>0</v>
      </c>
      <c r="AJ211" s="40">
        <f t="shared" si="654"/>
        <v>0</v>
      </c>
      <c r="AK211" s="40">
        <v>0</v>
      </c>
      <c r="AL211" s="40">
        <v>0</v>
      </c>
      <c r="AM211" s="40">
        <f t="shared" si="655"/>
        <v>0</v>
      </c>
      <c r="AN211" s="57">
        <v>0</v>
      </c>
      <c r="AO211" s="57">
        <v>0</v>
      </c>
      <c r="AP211" s="40">
        <f t="shared" si="656"/>
        <v>0</v>
      </c>
      <c r="AQ211" s="57">
        <f t="shared" si="657"/>
        <v>0</v>
      </c>
      <c r="AR211" s="57">
        <f t="shared" si="658"/>
        <v>0</v>
      </c>
      <c r="AS211" s="40">
        <f t="shared" si="659"/>
        <v>0</v>
      </c>
      <c r="AT211" s="57">
        <v>0</v>
      </c>
      <c r="AU211" s="57">
        <v>10</v>
      </c>
      <c r="AV211" s="57">
        <v>5</v>
      </c>
      <c r="AW211" s="57">
        <v>3</v>
      </c>
      <c r="AX211" s="40">
        <f t="shared" si="529"/>
        <v>18</v>
      </c>
      <c r="AY211" s="63">
        <v>55.88</v>
      </c>
      <c r="AZ211" s="63">
        <f t="shared" si="526"/>
        <v>3.1044444444444448</v>
      </c>
    </row>
    <row r="212" spans="1:52">
      <c r="A212" s="9"/>
      <c r="B212" s="8" t="s">
        <v>37</v>
      </c>
      <c r="C212" s="40">
        <v>0</v>
      </c>
      <c r="D212" s="40">
        <v>0</v>
      </c>
      <c r="E212" s="40">
        <f t="shared" si="647"/>
        <v>0</v>
      </c>
      <c r="F212" s="40">
        <v>0</v>
      </c>
      <c r="G212" s="40">
        <v>0</v>
      </c>
      <c r="H212" s="40">
        <f t="shared" si="660"/>
        <v>0</v>
      </c>
      <c r="I212" s="40">
        <v>0</v>
      </c>
      <c r="J212" s="40">
        <v>0</v>
      </c>
      <c r="K212" s="40">
        <f t="shared" si="649"/>
        <v>0</v>
      </c>
      <c r="L212" s="40">
        <v>8</v>
      </c>
      <c r="M212" s="40">
        <v>67</v>
      </c>
      <c r="N212" s="40">
        <f t="shared" si="650"/>
        <v>75</v>
      </c>
      <c r="O212" s="40">
        <v>0</v>
      </c>
      <c r="P212" s="40">
        <v>0</v>
      </c>
      <c r="Q212" s="40">
        <f t="shared" si="651"/>
        <v>0</v>
      </c>
      <c r="R212" s="40">
        <f t="shared" si="661"/>
        <v>8</v>
      </c>
      <c r="S212" s="40">
        <f t="shared" si="662"/>
        <v>67</v>
      </c>
      <c r="T212" s="40">
        <f t="shared" si="663"/>
        <v>75</v>
      </c>
      <c r="U212" s="24">
        <v>1</v>
      </c>
      <c r="V212" s="40">
        <f t="shared" si="664"/>
        <v>8</v>
      </c>
      <c r="W212" s="40">
        <f t="shared" si="665"/>
        <v>67</v>
      </c>
      <c r="X212" s="40">
        <f t="shared" si="666"/>
        <v>75</v>
      </c>
      <c r="Y212" s="40" t="str">
        <f>IF(U212=2,#REF!,"0")</f>
        <v>0</v>
      </c>
      <c r="Z212" s="40" t="str">
        <f>IF(U212=2,#REF!,"0")</f>
        <v>0</v>
      </c>
      <c r="AA212" s="40" t="str">
        <f>IF(U212=2,#REF!,"0")</f>
        <v>0</v>
      </c>
      <c r="AB212" s="40">
        <v>0</v>
      </c>
      <c r="AC212" s="40">
        <v>0</v>
      </c>
      <c r="AD212" s="40">
        <f t="shared" si="652"/>
        <v>0</v>
      </c>
      <c r="AE212" s="40">
        <v>0</v>
      </c>
      <c r="AF212" s="40">
        <v>0</v>
      </c>
      <c r="AG212" s="40">
        <f t="shared" si="653"/>
        <v>0</v>
      </c>
      <c r="AH212" s="40">
        <v>0</v>
      </c>
      <c r="AI212" s="40">
        <v>0</v>
      </c>
      <c r="AJ212" s="40">
        <f t="shared" si="654"/>
        <v>0</v>
      </c>
      <c r="AK212" s="40">
        <v>11</v>
      </c>
      <c r="AL212" s="40">
        <v>2</v>
      </c>
      <c r="AM212" s="40">
        <f t="shared" si="655"/>
        <v>13</v>
      </c>
      <c r="AN212" s="57">
        <v>0</v>
      </c>
      <c r="AO212" s="57">
        <v>0</v>
      </c>
      <c r="AP212" s="40">
        <f t="shared" si="656"/>
        <v>0</v>
      </c>
      <c r="AQ212" s="57">
        <f t="shared" si="657"/>
        <v>11</v>
      </c>
      <c r="AR212" s="57">
        <f t="shared" si="658"/>
        <v>2</v>
      </c>
      <c r="AS212" s="40">
        <f t="shared" si="659"/>
        <v>13</v>
      </c>
      <c r="AT212" s="57">
        <v>0</v>
      </c>
      <c r="AU212" s="57">
        <v>6</v>
      </c>
      <c r="AV212" s="57">
        <v>50</v>
      </c>
      <c r="AW212" s="57">
        <v>19</v>
      </c>
      <c r="AX212" s="40">
        <f t="shared" si="529"/>
        <v>75</v>
      </c>
      <c r="AY212" s="63">
        <v>249.54</v>
      </c>
      <c r="AZ212" s="63">
        <f t="shared" si="526"/>
        <v>3.3271999999999999</v>
      </c>
    </row>
    <row r="213" spans="1:52" s="52" customFormat="1">
      <c r="A213" s="53"/>
      <c r="B213" s="54" t="s">
        <v>3</v>
      </c>
      <c r="C213" s="30">
        <f t="shared" ref="C213:Q213" si="667">SUM(C209:C212)</f>
        <v>0</v>
      </c>
      <c r="D213" s="30">
        <f t="shared" si="667"/>
        <v>0</v>
      </c>
      <c r="E213" s="30">
        <f t="shared" si="667"/>
        <v>0</v>
      </c>
      <c r="F213" s="30">
        <f t="shared" si="667"/>
        <v>0</v>
      </c>
      <c r="G213" s="30">
        <f t="shared" si="667"/>
        <v>0</v>
      </c>
      <c r="H213" s="30">
        <f t="shared" si="667"/>
        <v>0</v>
      </c>
      <c r="I213" s="30">
        <f t="shared" si="667"/>
        <v>2</v>
      </c>
      <c r="J213" s="30">
        <f t="shared" si="667"/>
        <v>0</v>
      </c>
      <c r="K213" s="30">
        <f t="shared" si="667"/>
        <v>2</v>
      </c>
      <c r="L213" s="30">
        <f t="shared" si="667"/>
        <v>24</v>
      </c>
      <c r="M213" s="30">
        <f t="shared" si="667"/>
        <v>83</v>
      </c>
      <c r="N213" s="30">
        <f t="shared" si="667"/>
        <v>107</v>
      </c>
      <c r="O213" s="30">
        <f t="shared" si="667"/>
        <v>0</v>
      </c>
      <c r="P213" s="30">
        <f t="shared" si="667"/>
        <v>0</v>
      </c>
      <c r="Q213" s="30">
        <f t="shared" si="667"/>
        <v>0</v>
      </c>
      <c r="R213" s="30">
        <f t="shared" ref="R213" si="668">C213+L213+O213+F213+I213</f>
        <v>26</v>
      </c>
      <c r="S213" s="30">
        <f t="shared" ref="S213" si="669">D213+M213+P213+G213+J213</f>
        <v>83</v>
      </c>
      <c r="T213" s="30">
        <f t="shared" ref="T213" si="670">R213+S213</f>
        <v>109</v>
      </c>
      <c r="U213" s="51"/>
      <c r="V213" s="30">
        <f t="shared" ref="V213:AW213" si="671">SUM(V209:V212)</f>
        <v>26</v>
      </c>
      <c r="W213" s="30">
        <f t="shared" si="671"/>
        <v>83</v>
      </c>
      <c r="X213" s="30">
        <f t="shared" si="671"/>
        <v>109</v>
      </c>
      <c r="Y213" s="30">
        <f t="shared" si="671"/>
        <v>0</v>
      </c>
      <c r="Z213" s="30">
        <f t="shared" si="671"/>
        <v>0</v>
      </c>
      <c r="AA213" s="30">
        <f t="shared" si="671"/>
        <v>0</v>
      </c>
      <c r="AB213" s="30">
        <f t="shared" si="671"/>
        <v>0</v>
      </c>
      <c r="AC213" s="30">
        <f t="shared" si="671"/>
        <v>0</v>
      </c>
      <c r="AD213" s="30">
        <f t="shared" si="671"/>
        <v>0</v>
      </c>
      <c r="AE213" s="30">
        <f t="shared" si="671"/>
        <v>0</v>
      </c>
      <c r="AF213" s="30">
        <f t="shared" si="671"/>
        <v>0</v>
      </c>
      <c r="AG213" s="30">
        <f t="shared" si="671"/>
        <v>0</v>
      </c>
      <c r="AH213" s="30">
        <f t="shared" si="671"/>
        <v>0</v>
      </c>
      <c r="AI213" s="30">
        <f t="shared" si="671"/>
        <v>0</v>
      </c>
      <c r="AJ213" s="30">
        <f t="shared" si="671"/>
        <v>0</v>
      </c>
      <c r="AK213" s="30">
        <f t="shared" si="671"/>
        <v>14</v>
      </c>
      <c r="AL213" s="30">
        <f t="shared" si="671"/>
        <v>2</v>
      </c>
      <c r="AM213" s="30">
        <f t="shared" si="671"/>
        <v>16</v>
      </c>
      <c r="AN213" s="30">
        <f t="shared" si="671"/>
        <v>0</v>
      </c>
      <c r="AO213" s="30">
        <f t="shared" si="671"/>
        <v>0</v>
      </c>
      <c r="AP213" s="30">
        <f t="shared" si="671"/>
        <v>0</v>
      </c>
      <c r="AQ213" s="30">
        <f t="shared" si="671"/>
        <v>14</v>
      </c>
      <c r="AR213" s="30">
        <f t="shared" si="671"/>
        <v>2</v>
      </c>
      <c r="AS213" s="30">
        <f t="shared" si="671"/>
        <v>16</v>
      </c>
      <c r="AT213" s="30">
        <f t="shared" si="671"/>
        <v>0</v>
      </c>
      <c r="AU213" s="30">
        <f t="shared" si="671"/>
        <v>18</v>
      </c>
      <c r="AV213" s="30">
        <f t="shared" si="671"/>
        <v>66</v>
      </c>
      <c r="AW213" s="30">
        <f t="shared" si="671"/>
        <v>25</v>
      </c>
      <c r="AX213" s="30">
        <f t="shared" ref="AX213:AX260" si="672">SUM(AT213:AW213)</f>
        <v>109</v>
      </c>
      <c r="AY213" s="64">
        <f>SUM(AY209:AY212)</f>
        <v>357.51</v>
      </c>
      <c r="AZ213" s="64">
        <f t="shared" ref="AZ213:AZ260" si="673">AY213/AX213</f>
        <v>3.2799082568807338</v>
      </c>
    </row>
    <row r="214" spans="1:52" s="52" customFormat="1">
      <c r="A214" s="53"/>
      <c r="B214" s="54" t="s">
        <v>2</v>
      </c>
      <c r="C214" s="30">
        <f t="shared" ref="C214:Q214" si="674">C207+C213</f>
        <v>2</v>
      </c>
      <c r="D214" s="30">
        <f t="shared" si="674"/>
        <v>0</v>
      </c>
      <c r="E214" s="30">
        <f t="shared" si="674"/>
        <v>2</v>
      </c>
      <c r="F214" s="30">
        <f t="shared" si="674"/>
        <v>1</v>
      </c>
      <c r="G214" s="30">
        <f t="shared" si="674"/>
        <v>0</v>
      </c>
      <c r="H214" s="30">
        <f t="shared" si="674"/>
        <v>1</v>
      </c>
      <c r="I214" s="30">
        <f t="shared" si="674"/>
        <v>4</v>
      </c>
      <c r="J214" s="30">
        <f t="shared" si="674"/>
        <v>0</v>
      </c>
      <c r="K214" s="30">
        <f t="shared" si="674"/>
        <v>4</v>
      </c>
      <c r="L214" s="30">
        <f t="shared" si="674"/>
        <v>90</v>
      </c>
      <c r="M214" s="30">
        <f t="shared" si="674"/>
        <v>187</v>
      </c>
      <c r="N214" s="30">
        <f t="shared" si="674"/>
        <v>277</v>
      </c>
      <c r="O214" s="30">
        <f t="shared" si="674"/>
        <v>29</v>
      </c>
      <c r="P214" s="30">
        <f t="shared" si="674"/>
        <v>24</v>
      </c>
      <c r="Q214" s="30">
        <f t="shared" si="674"/>
        <v>53</v>
      </c>
      <c r="R214" s="30">
        <f>C214+L214+O214+F214+I214</f>
        <v>126</v>
      </c>
      <c r="S214" s="30">
        <f>D214+M214+P214+G214+J214</f>
        <v>211</v>
      </c>
      <c r="T214" s="30">
        <f t="shared" si="618"/>
        <v>337</v>
      </c>
      <c r="U214" s="51"/>
      <c r="V214" s="30">
        <f t="shared" ref="V214:AW214" si="675">V207+V213</f>
        <v>67</v>
      </c>
      <c r="W214" s="30">
        <f t="shared" si="675"/>
        <v>121</v>
      </c>
      <c r="X214" s="30">
        <f t="shared" si="675"/>
        <v>188</v>
      </c>
      <c r="Y214" s="30">
        <f t="shared" si="675"/>
        <v>59</v>
      </c>
      <c r="Z214" s="30">
        <f t="shared" si="675"/>
        <v>90</v>
      </c>
      <c r="AA214" s="30">
        <f t="shared" si="675"/>
        <v>149</v>
      </c>
      <c r="AB214" s="30">
        <f t="shared" si="675"/>
        <v>0</v>
      </c>
      <c r="AC214" s="30">
        <f t="shared" si="675"/>
        <v>0</v>
      </c>
      <c r="AD214" s="30">
        <f t="shared" si="675"/>
        <v>0</v>
      </c>
      <c r="AE214" s="30">
        <f t="shared" si="675"/>
        <v>0</v>
      </c>
      <c r="AF214" s="30">
        <f t="shared" si="675"/>
        <v>0</v>
      </c>
      <c r="AG214" s="30">
        <f t="shared" si="675"/>
        <v>0</v>
      </c>
      <c r="AH214" s="30">
        <f t="shared" si="675"/>
        <v>0</v>
      </c>
      <c r="AI214" s="30">
        <f t="shared" si="675"/>
        <v>0</v>
      </c>
      <c r="AJ214" s="30">
        <f t="shared" si="675"/>
        <v>0</v>
      </c>
      <c r="AK214" s="30">
        <f t="shared" si="675"/>
        <v>45</v>
      </c>
      <c r="AL214" s="30">
        <f t="shared" si="675"/>
        <v>12</v>
      </c>
      <c r="AM214" s="30">
        <f t="shared" si="675"/>
        <v>57</v>
      </c>
      <c r="AN214" s="30">
        <f t="shared" si="675"/>
        <v>0</v>
      </c>
      <c r="AO214" s="30">
        <f t="shared" si="675"/>
        <v>1</v>
      </c>
      <c r="AP214" s="30">
        <f t="shared" si="675"/>
        <v>1</v>
      </c>
      <c r="AQ214" s="30">
        <f t="shared" si="675"/>
        <v>45</v>
      </c>
      <c r="AR214" s="30">
        <f t="shared" si="675"/>
        <v>13</v>
      </c>
      <c r="AS214" s="30">
        <f t="shared" si="675"/>
        <v>58</v>
      </c>
      <c r="AT214" s="30">
        <f t="shared" si="675"/>
        <v>13</v>
      </c>
      <c r="AU214" s="30">
        <f t="shared" si="675"/>
        <v>75</v>
      </c>
      <c r="AV214" s="30">
        <f t="shared" si="675"/>
        <v>186</v>
      </c>
      <c r="AW214" s="30">
        <f t="shared" si="675"/>
        <v>63</v>
      </c>
      <c r="AX214" s="30">
        <f t="shared" si="672"/>
        <v>337</v>
      </c>
      <c r="AY214" s="64">
        <f>AY207+AY213</f>
        <v>1074.92</v>
      </c>
      <c r="AZ214" s="64">
        <f t="shared" si="673"/>
        <v>3.1896735905044511</v>
      </c>
    </row>
    <row r="215" spans="1:52" s="52" customFormat="1">
      <c r="A215" s="49"/>
      <c r="B215" s="50" t="s">
        <v>1</v>
      </c>
      <c r="C215" s="31">
        <f t="shared" ref="C215:H215" si="676">C214</f>
        <v>2</v>
      </c>
      <c r="D215" s="31">
        <f t="shared" si="676"/>
        <v>0</v>
      </c>
      <c r="E215" s="30">
        <f t="shared" si="676"/>
        <v>2</v>
      </c>
      <c r="F215" s="31">
        <f t="shared" si="676"/>
        <v>1</v>
      </c>
      <c r="G215" s="31">
        <f t="shared" si="676"/>
        <v>0</v>
      </c>
      <c r="H215" s="30">
        <f t="shared" si="676"/>
        <v>1</v>
      </c>
      <c r="I215" s="30">
        <f t="shared" ref="I215:K215" si="677">I214</f>
        <v>4</v>
      </c>
      <c r="J215" s="30">
        <f t="shared" si="677"/>
        <v>0</v>
      </c>
      <c r="K215" s="30">
        <f t="shared" si="677"/>
        <v>4</v>
      </c>
      <c r="L215" s="31">
        <f t="shared" ref="L215:N215" si="678">L214</f>
        <v>90</v>
      </c>
      <c r="M215" s="31">
        <f t="shared" si="678"/>
        <v>187</v>
      </c>
      <c r="N215" s="30">
        <f t="shared" si="678"/>
        <v>277</v>
      </c>
      <c r="O215" s="31">
        <f t="shared" ref="O215:Q215" si="679">O214</f>
        <v>29</v>
      </c>
      <c r="P215" s="31">
        <f t="shared" si="679"/>
        <v>24</v>
      </c>
      <c r="Q215" s="30">
        <f t="shared" si="679"/>
        <v>53</v>
      </c>
      <c r="R215" s="30">
        <f>C215+L215+O215+F215+I215</f>
        <v>126</v>
      </c>
      <c r="S215" s="30">
        <f>D215+M215+P215+G215+J215</f>
        <v>211</v>
      </c>
      <c r="T215" s="30">
        <f t="shared" si="618"/>
        <v>337</v>
      </c>
      <c r="U215" s="51"/>
      <c r="V215" s="30">
        <f t="shared" ref="V215:AP215" si="680">V214</f>
        <v>67</v>
      </c>
      <c r="W215" s="30">
        <f t="shared" si="680"/>
        <v>121</v>
      </c>
      <c r="X215" s="30">
        <f t="shared" si="680"/>
        <v>188</v>
      </c>
      <c r="Y215" s="30">
        <f t="shared" si="680"/>
        <v>59</v>
      </c>
      <c r="Z215" s="30">
        <f t="shared" si="680"/>
        <v>90</v>
      </c>
      <c r="AA215" s="30">
        <f t="shared" si="680"/>
        <v>149</v>
      </c>
      <c r="AB215" s="30">
        <f t="shared" ref="AB215:AJ215" si="681">AB214</f>
        <v>0</v>
      </c>
      <c r="AC215" s="30">
        <f t="shared" si="681"/>
        <v>0</v>
      </c>
      <c r="AD215" s="30">
        <f t="shared" si="681"/>
        <v>0</v>
      </c>
      <c r="AE215" s="30">
        <f t="shared" ref="AE215:AG215" si="682">AE214</f>
        <v>0</v>
      </c>
      <c r="AF215" s="30">
        <f t="shared" si="682"/>
        <v>0</v>
      </c>
      <c r="AG215" s="30">
        <f t="shared" si="682"/>
        <v>0</v>
      </c>
      <c r="AH215" s="30">
        <f t="shared" si="681"/>
        <v>0</v>
      </c>
      <c r="AI215" s="30">
        <f t="shared" si="681"/>
        <v>0</v>
      </c>
      <c r="AJ215" s="30">
        <f t="shared" si="681"/>
        <v>0</v>
      </c>
      <c r="AK215" s="30">
        <f t="shared" si="680"/>
        <v>45</v>
      </c>
      <c r="AL215" s="30">
        <f t="shared" si="680"/>
        <v>12</v>
      </c>
      <c r="AM215" s="30">
        <f t="shared" si="680"/>
        <v>57</v>
      </c>
      <c r="AN215" s="30">
        <f t="shared" si="680"/>
        <v>0</v>
      </c>
      <c r="AO215" s="30">
        <f t="shared" si="680"/>
        <v>1</v>
      </c>
      <c r="AP215" s="30">
        <f t="shared" si="680"/>
        <v>1</v>
      </c>
      <c r="AQ215" s="30">
        <f t="shared" ref="AQ215:AY215" si="683">AQ214</f>
        <v>45</v>
      </c>
      <c r="AR215" s="30">
        <f t="shared" si="683"/>
        <v>13</v>
      </c>
      <c r="AS215" s="30">
        <f t="shared" si="683"/>
        <v>58</v>
      </c>
      <c r="AT215" s="30">
        <f t="shared" si="683"/>
        <v>13</v>
      </c>
      <c r="AU215" s="30">
        <f t="shared" si="683"/>
        <v>75</v>
      </c>
      <c r="AV215" s="30">
        <f t="shared" si="683"/>
        <v>186</v>
      </c>
      <c r="AW215" s="30">
        <f t="shared" si="683"/>
        <v>63</v>
      </c>
      <c r="AX215" s="30">
        <f t="shared" si="672"/>
        <v>337</v>
      </c>
      <c r="AY215" s="64">
        <f t="shared" si="683"/>
        <v>1074.92</v>
      </c>
      <c r="AZ215" s="64">
        <f t="shared" si="673"/>
        <v>3.1896735905044511</v>
      </c>
    </row>
    <row r="216" spans="1:52">
      <c r="A216" s="7" t="s">
        <v>36</v>
      </c>
      <c r="B216" s="13"/>
      <c r="C216" s="27"/>
      <c r="D216" s="28"/>
      <c r="E216" s="34"/>
      <c r="F216" s="34"/>
      <c r="G216" s="34"/>
      <c r="H216" s="34"/>
      <c r="I216" s="34"/>
      <c r="J216" s="34"/>
      <c r="K216" s="34"/>
      <c r="L216" s="27"/>
      <c r="M216" s="28"/>
      <c r="N216" s="34"/>
      <c r="O216" s="27"/>
      <c r="P216" s="28"/>
      <c r="Q216" s="34"/>
      <c r="R216" s="36"/>
      <c r="S216" s="34"/>
      <c r="T216" s="34"/>
      <c r="V216" s="36"/>
      <c r="W216" s="34"/>
      <c r="X216" s="34"/>
      <c r="Y216" s="34"/>
      <c r="Z216" s="34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57"/>
      <c r="AO216" s="57"/>
      <c r="AP216" s="40"/>
      <c r="AQ216" s="57"/>
      <c r="AR216" s="57"/>
      <c r="AS216" s="40"/>
      <c r="AT216" s="57"/>
      <c r="AU216" s="57"/>
      <c r="AV216" s="57"/>
      <c r="AW216" s="57"/>
      <c r="AX216" s="40"/>
      <c r="AY216" s="63"/>
      <c r="AZ216" s="63"/>
    </row>
    <row r="217" spans="1:52">
      <c r="A217" s="7"/>
      <c r="B217" s="15" t="s">
        <v>8</v>
      </c>
      <c r="C217" s="37"/>
      <c r="D217" s="38"/>
      <c r="E217" s="34"/>
      <c r="F217" s="34"/>
      <c r="G217" s="34"/>
      <c r="H217" s="34"/>
      <c r="I217" s="34"/>
      <c r="J217" s="34"/>
      <c r="K217" s="34"/>
      <c r="L217" s="37"/>
      <c r="M217" s="38"/>
      <c r="N217" s="34"/>
      <c r="O217" s="37"/>
      <c r="P217" s="38"/>
      <c r="Q217" s="34"/>
      <c r="R217" s="36"/>
      <c r="S217" s="34"/>
      <c r="T217" s="34"/>
      <c r="V217" s="36"/>
      <c r="W217" s="34"/>
      <c r="X217" s="34"/>
      <c r="Y217" s="34"/>
      <c r="Z217" s="34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57"/>
      <c r="AO217" s="57"/>
      <c r="AP217" s="40"/>
      <c r="AQ217" s="57"/>
      <c r="AR217" s="57"/>
      <c r="AS217" s="40"/>
      <c r="AT217" s="57"/>
      <c r="AU217" s="57"/>
      <c r="AV217" s="57"/>
      <c r="AW217" s="57"/>
      <c r="AX217" s="40"/>
      <c r="AY217" s="63"/>
      <c r="AZ217" s="63"/>
    </row>
    <row r="218" spans="1:52">
      <c r="A218" s="12"/>
      <c r="B218" s="13" t="s">
        <v>35</v>
      </c>
      <c r="C218" s="27"/>
      <c r="D218" s="28"/>
      <c r="E218" s="34"/>
      <c r="F218" s="34"/>
      <c r="G218" s="34"/>
      <c r="H218" s="34"/>
      <c r="I218" s="34"/>
      <c r="J218" s="34"/>
      <c r="K218" s="34"/>
      <c r="L218" s="27"/>
      <c r="M218" s="28"/>
      <c r="N218" s="34"/>
      <c r="O218" s="27"/>
      <c r="P218" s="28"/>
      <c r="Q218" s="34"/>
      <c r="R218" s="36"/>
      <c r="S218" s="34"/>
      <c r="T218" s="34"/>
      <c r="V218" s="36"/>
      <c r="W218" s="34"/>
      <c r="X218" s="34"/>
      <c r="Y218" s="34"/>
      <c r="Z218" s="34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57"/>
      <c r="AO218" s="57"/>
      <c r="AP218" s="40"/>
      <c r="AQ218" s="57"/>
      <c r="AR218" s="57"/>
      <c r="AS218" s="40"/>
      <c r="AT218" s="57"/>
      <c r="AU218" s="57"/>
      <c r="AV218" s="57"/>
      <c r="AW218" s="57"/>
      <c r="AX218" s="40"/>
      <c r="AY218" s="63"/>
      <c r="AZ218" s="63"/>
    </row>
    <row r="219" spans="1:52">
      <c r="A219" s="9"/>
      <c r="B219" s="11" t="s">
        <v>30</v>
      </c>
      <c r="C219" s="43">
        <v>0</v>
      </c>
      <c r="D219" s="43">
        <v>0</v>
      </c>
      <c r="E219" s="40">
        <f>C219+D219</f>
        <v>0</v>
      </c>
      <c r="F219" s="43">
        <v>0</v>
      </c>
      <c r="G219" s="43">
        <v>0</v>
      </c>
      <c r="H219" s="40">
        <f>F219+G219</f>
        <v>0</v>
      </c>
      <c r="I219" s="40">
        <v>0</v>
      </c>
      <c r="J219" s="40">
        <v>0</v>
      </c>
      <c r="K219" s="40">
        <f>I219+J219</f>
        <v>0</v>
      </c>
      <c r="L219" s="43">
        <v>3</v>
      </c>
      <c r="M219" s="43">
        <v>3</v>
      </c>
      <c r="N219" s="40">
        <f>L219+M219</f>
        <v>6</v>
      </c>
      <c r="O219" s="43">
        <v>10</v>
      </c>
      <c r="P219" s="43">
        <v>31</v>
      </c>
      <c r="Q219" s="40">
        <f>O219+P219</f>
        <v>41</v>
      </c>
      <c r="R219" s="40">
        <f>C219+L219+O219+F219+I219</f>
        <v>13</v>
      </c>
      <c r="S219" s="40">
        <f>D219+M219+P219+G219+J219</f>
        <v>34</v>
      </c>
      <c r="T219" s="40">
        <f t="shared" si="618"/>
        <v>47</v>
      </c>
      <c r="U219" s="24">
        <v>2</v>
      </c>
      <c r="V219" s="40" t="str">
        <f>IF(U219=1,R219,"0")</f>
        <v>0</v>
      </c>
      <c r="W219" s="40" t="str">
        <f>IF(U219=1,S219,"0")</f>
        <v>0</v>
      </c>
      <c r="X219" s="40" t="str">
        <f>IF(U219=1,T219,"0")</f>
        <v>0</v>
      </c>
      <c r="Y219" s="40">
        <f>IF(U219=2,R219,"0")</f>
        <v>13</v>
      </c>
      <c r="Z219" s="40">
        <f>IF(U219=2,S219,"0")</f>
        <v>34</v>
      </c>
      <c r="AA219" s="40">
        <f>IF(U219=2,T219,"0")</f>
        <v>47</v>
      </c>
      <c r="AB219" s="40">
        <v>0</v>
      </c>
      <c r="AC219" s="40">
        <v>0</v>
      </c>
      <c r="AD219" s="40">
        <f t="shared" ref="AD219:AD223" si="684">AB219+AC219</f>
        <v>0</v>
      </c>
      <c r="AE219" s="40">
        <v>0</v>
      </c>
      <c r="AF219" s="40">
        <v>0</v>
      </c>
      <c r="AG219" s="40">
        <f t="shared" ref="AG219:AG223" si="685">AE219+AF219</f>
        <v>0</v>
      </c>
      <c r="AH219" s="40">
        <v>0</v>
      </c>
      <c r="AI219" s="40">
        <v>0</v>
      </c>
      <c r="AJ219" s="40">
        <f t="shared" ref="AJ219:AJ223" si="686">AH219+AI219</f>
        <v>0</v>
      </c>
      <c r="AK219" s="40">
        <v>2</v>
      </c>
      <c r="AL219" s="40">
        <v>2</v>
      </c>
      <c r="AM219" s="40">
        <f t="shared" ref="AM219:AM223" si="687">AK219+AL219</f>
        <v>4</v>
      </c>
      <c r="AN219" s="57">
        <v>12</v>
      </c>
      <c r="AO219" s="57">
        <v>5</v>
      </c>
      <c r="AP219" s="40">
        <f t="shared" ref="AP219:AP223" si="688">AN219+AO219</f>
        <v>17</v>
      </c>
      <c r="AQ219" s="57">
        <f t="shared" ref="AQ219:AQ223" si="689">AB219+AE219+AH219+AK219+AN219</f>
        <v>14</v>
      </c>
      <c r="AR219" s="57">
        <f t="shared" ref="AR219:AR223" si="690">AC219+AF219+AI219+AL219+AO219</f>
        <v>7</v>
      </c>
      <c r="AS219" s="40">
        <f t="shared" ref="AS219:AS223" si="691">AQ219+AR219</f>
        <v>21</v>
      </c>
      <c r="AT219" s="57">
        <v>0</v>
      </c>
      <c r="AU219" s="57">
        <v>10</v>
      </c>
      <c r="AV219" s="57">
        <v>23</v>
      </c>
      <c r="AW219" s="57">
        <v>14</v>
      </c>
      <c r="AX219" s="40">
        <f t="shared" si="672"/>
        <v>47</v>
      </c>
      <c r="AY219" s="63">
        <v>154.28</v>
      </c>
      <c r="AZ219" s="63">
        <f t="shared" si="673"/>
        <v>3.2825531914893618</v>
      </c>
    </row>
    <row r="220" spans="1:52">
      <c r="A220" s="9"/>
      <c r="B220" s="8" t="s">
        <v>29</v>
      </c>
      <c r="C220" s="43">
        <v>4</v>
      </c>
      <c r="D220" s="43">
        <v>0</v>
      </c>
      <c r="E220" s="40">
        <f>C220+D220</f>
        <v>4</v>
      </c>
      <c r="F220" s="43">
        <v>0</v>
      </c>
      <c r="G220" s="43">
        <v>0</v>
      </c>
      <c r="H220" s="40">
        <f t="shared" ref="H220:H223" si="692">F220+G220</f>
        <v>0</v>
      </c>
      <c r="I220" s="40">
        <v>2</v>
      </c>
      <c r="J220" s="40">
        <v>1</v>
      </c>
      <c r="K220" s="40">
        <f>I220+J220</f>
        <v>3</v>
      </c>
      <c r="L220" s="43">
        <v>2</v>
      </c>
      <c r="M220" s="43">
        <v>0</v>
      </c>
      <c r="N220" s="40">
        <f>L220+M220</f>
        <v>2</v>
      </c>
      <c r="O220" s="43">
        <v>13</v>
      </c>
      <c r="P220" s="43">
        <v>15</v>
      </c>
      <c r="Q220" s="40">
        <f>O220+P220</f>
        <v>28</v>
      </c>
      <c r="R220" s="40">
        <f t="shared" ref="R220:R224" si="693">C220+L220+O220+F220+I220</f>
        <v>21</v>
      </c>
      <c r="S220" s="40">
        <f t="shared" ref="S220:S224" si="694">D220+M220+P220+G220+J220</f>
        <v>16</v>
      </c>
      <c r="T220" s="40">
        <f t="shared" ref="T220:T224" si="695">R220+S220</f>
        <v>37</v>
      </c>
      <c r="U220" s="24">
        <v>2</v>
      </c>
      <c r="V220" s="40" t="str">
        <f t="shared" ref="V220:V223" si="696">IF(U220=1,R220,"0")</f>
        <v>0</v>
      </c>
      <c r="W220" s="40" t="str">
        <f t="shared" ref="W220:W223" si="697">IF(U220=1,S220,"0")</f>
        <v>0</v>
      </c>
      <c r="X220" s="40" t="str">
        <f t="shared" ref="X220:X223" si="698">IF(U220=1,T220,"0")</f>
        <v>0</v>
      </c>
      <c r="Y220" s="40">
        <f t="shared" ref="Y220:Y223" si="699">IF(U220=2,R220,"0")</f>
        <v>21</v>
      </c>
      <c r="Z220" s="40">
        <f t="shared" ref="Z220:Z223" si="700">IF(U220=2,S220,"0")</f>
        <v>16</v>
      </c>
      <c r="AA220" s="40">
        <f t="shared" ref="AA220:AA223" si="701">IF(U220=2,T220,"0")</f>
        <v>37</v>
      </c>
      <c r="AB220" s="40">
        <v>0</v>
      </c>
      <c r="AC220" s="40">
        <v>0</v>
      </c>
      <c r="AD220" s="40">
        <f t="shared" si="684"/>
        <v>0</v>
      </c>
      <c r="AE220" s="40">
        <v>0</v>
      </c>
      <c r="AF220" s="40">
        <v>0</v>
      </c>
      <c r="AG220" s="40">
        <f t="shared" si="685"/>
        <v>0</v>
      </c>
      <c r="AH220" s="40">
        <v>0</v>
      </c>
      <c r="AI220" s="40">
        <v>0</v>
      </c>
      <c r="AJ220" s="40">
        <f t="shared" si="686"/>
        <v>0</v>
      </c>
      <c r="AK220" s="40">
        <v>0</v>
      </c>
      <c r="AL220" s="40">
        <v>0</v>
      </c>
      <c r="AM220" s="40">
        <f t="shared" si="687"/>
        <v>0</v>
      </c>
      <c r="AN220" s="57">
        <v>5</v>
      </c>
      <c r="AO220" s="57">
        <v>2</v>
      </c>
      <c r="AP220" s="40">
        <f t="shared" si="688"/>
        <v>7</v>
      </c>
      <c r="AQ220" s="57">
        <f t="shared" si="689"/>
        <v>5</v>
      </c>
      <c r="AR220" s="57">
        <f t="shared" si="690"/>
        <v>2</v>
      </c>
      <c r="AS220" s="40">
        <f t="shared" si="691"/>
        <v>7</v>
      </c>
      <c r="AT220" s="57">
        <v>8</v>
      </c>
      <c r="AU220" s="57">
        <v>10</v>
      </c>
      <c r="AV220" s="57">
        <v>13</v>
      </c>
      <c r="AW220" s="57">
        <v>6</v>
      </c>
      <c r="AX220" s="40">
        <f t="shared" si="672"/>
        <v>37</v>
      </c>
      <c r="AY220" s="63">
        <v>110.84</v>
      </c>
      <c r="AZ220" s="63">
        <f t="shared" si="673"/>
        <v>2.9956756756756757</v>
      </c>
    </row>
    <row r="221" spans="1:52">
      <c r="A221" s="9"/>
      <c r="B221" s="8" t="s">
        <v>28</v>
      </c>
      <c r="C221" s="43">
        <v>0</v>
      </c>
      <c r="D221" s="43">
        <v>0</v>
      </c>
      <c r="E221" s="40">
        <f>C221+D221</f>
        <v>0</v>
      </c>
      <c r="F221" s="43">
        <v>0</v>
      </c>
      <c r="G221" s="43">
        <v>0</v>
      </c>
      <c r="H221" s="40">
        <f t="shared" si="692"/>
        <v>0</v>
      </c>
      <c r="I221" s="40">
        <v>0</v>
      </c>
      <c r="J221" s="40">
        <v>1</v>
      </c>
      <c r="K221" s="40">
        <f>I221+J221</f>
        <v>1</v>
      </c>
      <c r="L221" s="43">
        <v>16</v>
      </c>
      <c r="M221" s="43">
        <v>22</v>
      </c>
      <c r="N221" s="40">
        <f>L221+M221</f>
        <v>38</v>
      </c>
      <c r="O221" s="43">
        <v>0</v>
      </c>
      <c r="P221" s="43">
        <v>0</v>
      </c>
      <c r="Q221" s="40">
        <f>O221+P221</f>
        <v>0</v>
      </c>
      <c r="R221" s="40">
        <f t="shared" si="693"/>
        <v>16</v>
      </c>
      <c r="S221" s="40">
        <f t="shared" si="694"/>
        <v>23</v>
      </c>
      <c r="T221" s="40">
        <f t="shared" si="695"/>
        <v>39</v>
      </c>
      <c r="U221" s="24">
        <v>2</v>
      </c>
      <c r="V221" s="40" t="str">
        <f t="shared" si="696"/>
        <v>0</v>
      </c>
      <c r="W221" s="40" t="str">
        <f t="shared" si="697"/>
        <v>0</v>
      </c>
      <c r="X221" s="40" t="str">
        <f t="shared" si="698"/>
        <v>0</v>
      </c>
      <c r="Y221" s="40">
        <f t="shared" si="699"/>
        <v>16</v>
      </c>
      <c r="Z221" s="40">
        <f t="shared" si="700"/>
        <v>23</v>
      </c>
      <c r="AA221" s="40">
        <f t="shared" si="701"/>
        <v>39</v>
      </c>
      <c r="AB221" s="40">
        <v>0</v>
      </c>
      <c r="AC221" s="40">
        <v>0</v>
      </c>
      <c r="AD221" s="40">
        <f t="shared" si="684"/>
        <v>0</v>
      </c>
      <c r="AE221" s="40">
        <v>0</v>
      </c>
      <c r="AF221" s="40">
        <v>0</v>
      </c>
      <c r="AG221" s="40">
        <f t="shared" si="685"/>
        <v>0</v>
      </c>
      <c r="AH221" s="40">
        <v>0</v>
      </c>
      <c r="AI221" s="40">
        <v>0</v>
      </c>
      <c r="AJ221" s="40">
        <f t="shared" si="686"/>
        <v>0</v>
      </c>
      <c r="AK221" s="40">
        <v>6</v>
      </c>
      <c r="AL221" s="40">
        <v>2</v>
      </c>
      <c r="AM221" s="40">
        <f t="shared" si="687"/>
        <v>8</v>
      </c>
      <c r="AN221" s="57">
        <v>0</v>
      </c>
      <c r="AO221" s="57">
        <v>0</v>
      </c>
      <c r="AP221" s="40">
        <f t="shared" si="688"/>
        <v>0</v>
      </c>
      <c r="AQ221" s="57">
        <f t="shared" si="689"/>
        <v>6</v>
      </c>
      <c r="AR221" s="57">
        <f t="shared" si="690"/>
        <v>2</v>
      </c>
      <c r="AS221" s="40">
        <f t="shared" si="691"/>
        <v>8</v>
      </c>
      <c r="AT221" s="57">
        <v>0</v>
      </c>
      <c r="AU221" s="57">
        <v>15</v>
      </c>
      <c r="AV221" s="57">
        <v>16</v>
      </c>
      <c r="AW221" s="57">
        <v>8</v>
      </c>
      <c r="AX221" s="40">
        <f t="shared" si="672"/>
        <v>39</v>
      </c>
      <c r="AY221" s="63">
        <v>123.53</v>
      </c>
      <c r="AZ221" s="63">
        <f t="shared" si="673"/>
        <v>3.1674358974358974</v>
      </c>
    </row>
    <row r="222" spans="1:52">
      <c r="A222" s="7"/>
      <c r="B222" s="8" t="s">
        <v>34</v>
      </c>
      <c r="C222" s="43">
        <v>0</v>
      </c>
      <c r="D222" s="43">
        <v>0</v>
      </c>
      <c r="E222" s="40">
        <f>C222+D222</f>
        <v>0</v>
      </c>
      <c r="F222" s="43">
        <v>0</v>
      </c>
      <c r="G222" s="43">
        <v>0</v>
      </c>
      <c r="H222" s="40">
        <f t="shared" si="692"/>
        <v>0</v>
      </c>
      <c r="I222" s="40">
        <v>0</v>
      </c>
      <c r="J222" s="40">
        <v>0</v>
      </c>
      <c r="K222" s="40">
        <f>I222+J222</f>
        <v>0</v>
      </c>
      <c r="L222" s="43">
        <v>6</v>
      </c>
      <c r="M222" s="43">
        <v>16</v>
      </c>
      <c r="N222" s="40">
        <f>L222+M222</f>
        <v>22</v>
      </c>
      <c r="O222" s="43">
        <v>3</v>
      </c>
      <c r="P222" s="43">
        <v>6</v>
      </c>
      <c r="Q222" s="40">
        <f>O222+P222</f>
        <v>9</v>
      </c>
      <c r="R222" s="40">
        <f t="shared" si="693"/>
        <v>9</v>
      </c>
      <c r="S222" s="40">
        <f t="shared" si="694"/>
        <v>22</v>
      </c>
      <c r="T222" s="40">
        <f t="shared" si="695"/>
        <v>31</v>
      </c>
      <c r="U222" s="24">
        <v>2</v>
      </c>
      <c r="V222" s="40" t="str">
        <f t="shared" si="696"/>
        <v>0</v>
      </c>
      <c r="W222" s="40" t="str">
        <f t="shared" si="697"/>
        <v>0</v>
      </c>
      <c r="X222" s="40" t="str">
        <f t="shared" si="698"/>
        <v>0</v>
      </c>
      <c r="Y222" s="40">
        <f t="shared" si="699"/>
        <v>9</v>
      </c>
      <c r="Z222" s="40">
        <f t="shared" si="700"/>
        <v>22</v>
      </c>
      <c r="AA222" s="40">
        <f t="shared" si="701"/>
        <v>31</v>
      </c>
      <c r="AB222" s="40">
        <v>0</v>
      </c>
      <c r="AC222" s="40">
        <v>0</v>
      </c>
      <c r="AD222" s="40">
        <f t="shared" si="684"/>
        <v>0</v>
      </c>
      <c r="AE222" s="40">
        <v>0</v>
      </c>
      <c r="AF222" s="40">
        <v>0</v>
      </c>
      <c r="AG222" s="40">
        <f t="shared" si="685"/>
        <v>0</v>
      </c>
      <c r="AH222" s="40">
        <v>0</v>
      </c>
      <c r="AI222" s="40">
        <v>0</v>
      </c>
      <c r="AJ222" s="40">
        <f t="shared" si="686"/>
        <v>0</v>
      </c>
      <c r="AK222" s="40">
        <v>1</v>
      </c>
      <c r="AL222" s="40">
        <v>2</v>
      </c>
      <c r="AM222" s="40">
        <f t="shared" si="687"/>
        <v>3</v>
      </c>
      <c r="AN222" s="57">
        <v>2</v>
      </c>
      <c r="AO222" s="57">
        <v>0</v>
      </c>
      <c r="AP222" s="40">
        <f t="shared" si="688"/>
        <v>2</v>
      </c>
      <c r="AQ222" s="57">
        <f t="shared" si="689"/>
        <v>3</v>
      </c>
      <c r="AR222" s="57">
        <f t="shared" si="690"/>
        <v>2</v>
      </c>
      <c r="AS222" s="40">
        <f t="shared" si="691"/>
        <v>5</v>
      </c>
      <c r="AT222" s="57">
        <v>4</v>
      </c>
      <c r="AU222" s="57">
        <v>8</v>
      </c>
      <c r="AV222" s="57">
        <v>15</v>
      </c>
      <c r="AW222" s="57">
        <v>4</v>
      </c>
      <c r="AX222" s="40">
        <f t="shared" si="672"/>
        <v>31</v>
      </c>
      <c r="AY222" s="63">
        <v>93.64</v>
      </c>
      <c r="AZ222" s="63">
        <f t="shared" si="673"/>
        <v>3.0206451612903225</v>
      </c>
    </row>
    <row r="223" spans="1:52">
      <c r="A223" s="9"/>
      <c r="B223" s="8" t="s">
        <v>26</v>
      </c>
      <c r="C223" s="43">
        <v>2</v>
      </c>
      <c r="D223" s="43">
        <v>2</v>
      </c>
      <c r="E223" s="40">
        <f>C223+D223</f>
        <v>4</v>
      </c>
      <c r="F223" s="43">
        <v>0</v>
      </c>
      <c r="G223" s="43">
        <v>0</v>
      </c>
      <c r="H223" s="40">
        <f t="shared" si="692"/>
        <v>0</v>
      </c>
      <c r="I223" s="40">
        <v>1</v>
      </c>
      <c r="J223" s="40">
        <v>0</v>
      </c>
      <c r="K223" s="40">
        <f>I223+J223</f>
        <v>1</v>
      </c>
      <c r="L223" s="43">
        <v>1</v>
      </c>
      <c r="M223" s="43">
        <v>2</v>
      </c>
      <c r="N223" s="40">
        <f>L223+M223</f>
        <v>3</v>
      </c>
      <c r="O223" s="43">
        <v>15</v>
      </c>
      <c r="P223" s="43">
        <v>26</v>
      </c>
      <c r="Q223" s="40">
        <f>O223+P223</f>
        <v>41</v>
      </c>
      <c r="R223" s="40">
        <f t="shared" si="693"/>
        <v>19</v>
      </c>
      <c r="S223" s="40">
        <f t="shared" si="694"/>
        <v>30</v>
      </c>
      <c r="T223" s="40">
        <f t="shared" si="695"/>
        <v>49</v>
      </c>
      <c r="U223" s="24">
        <v>2</v>
      </c>
      <c r="V223" s="40" t="str">
        <f t="shared" si="696"/>
        <v>0</v>
      </c>
      <c r="W223" s="40" t="str">
        <f t="shared" si="697"/>
        <v>0</v>
      </c>
      <c r="X223" s="40" t="str">
        <f t="shared" si="698"/>
        <v>0</v>
      </c>
      <c r="Y223" s="40">
        <f t="shared" si="699"/>
        <v>19</v>
      </c>
      <c r="Z223" s="40">
        <f t="shared" si="700"/>
        <v>30</v>
      </c>
      <c r="AA223" s="40">
        <f t="shared" si="701"/>
        <v>49</v>
      </c>
      <c r="AB223" s="40">
        <v>0</v>
      </c>
      <c r="AC223" s="40">
        <v>0</v>
      </c>
      <c r="AD223" s="40">
        <f t="shared" si="684"/>
        <v>0</v>
      </c>
      <c r="AE223" s="40">
        <v>0</v>
      </c>
      <c r="AF223" s="40">
        <v>0</v>
      </c>
      <c r="AG223" s="40">
        <f t="shared" si="685"/>
        <v>0</v>
      </c>
      <c r="AH223" s="40">
        <v>0</v>
      </c>
      <c r="AI223" s="40">
        <v>0</v>
      </c>
      <c r="AJ223" s="40">
        <f t="shared" si="686"/>
        <v>0</v>
      </c>
      <c r="AK223" s="40">
        <v>1</v>
      </c>
      <c r="AL223" s="40">
        <v>0</v>
      </c>
      <c r="AM223" s="40">
        <f t="shared" si="687"/>
        <v>1</v>
      </c>
      <c r="AN223" s="57">
        <v>13</v>
      </c>
      <c r="AO223" s="57">
        <v>2</v>
      </c>
      <c r="AP223" s="40">
        <f t="shared" si="688"/>
        <v>15</v>
      </c>
      <c r="AQ223" s="57">
        <f t="shared" si="689"/>
        <v>14</v>
      </c>
      <c r="AR223" s="57">
        <f t="shared" si="690"/>
        <v>2</v>
      </c>
      <c r="AS223" s="40">
        <f t="shared" si="691"/>
        <v>16</v>
      </c>
      <c r="AT223" s="57">
        <v>0</v>
      </c>
      <c r="AU223" s="57">
        <v>7</v>
      </c>
      <c r="AV223" s="57">
        <v>25</v>
      </c>
      <c r="AW223" s="57">
        <v>17</v>
      </c>
      <c r="AX223" s="40">
        <f t="shared" si="672"/>
        <v>49</v>
      </c>
      <c r="AY223" s="63">
        <v>163.47999999999999</v>
      </c>
      <c r="AZ223" s="63">
        <f t="shared" si="673"/>
        <v>3.3363265306122445</v>
      </c>
    </row>
    <row r="224" spans="1:52" s="52" customFormat="1">
      <c r="A224" s="53"/>
      <c r="B224" s="54" t="s">
        <v>3</v>
      </c>
      <c r="C224" s="30">
        <f t="shared" ref="C224:H224" si="702">SUM(C219:C223)</f>
        <v>6</v>
      </c>
      <c r="D224" s="30">
        <f t="shared" si="702"/>
        <v>2</v>
      </c>
      <c r="E224" s="30">
        <f t="shared" si="702"/>
        <v>8</v>
      </c>
      <c r="F224" s="30">
        <f t="shared" si="702"/>
        <v>0</v>
      </c>
      <c r="G224" s="30">
        <f t="shared" si="702"/>
        <v>0</v>
      </c>
      <c r="H224" s="30">
        <f t="shared" si="702"/>
        <v>0</v>
      </c>
      <c r="I224" s="30">
        <f t="shared" ref="I224:K224" si="703">SUM(I219:I223)</f>
        <v>3</v>
      </c>
      <c r="J224" s="30">
        <f t="shared" si="703"/>
        <v>2</v>
      </c>
      <c r="K224" s="30">
        <f t="shared" si="703"/>
        <v>5</v>
      </c>
      <c r="L224" s="30">
        <f t="shared" ref="L224:N224" si="704">SUM(L219:L223)</f>
        <v>28</v>
      </c>
      <c r="M224" s="30">
        <f t="shared" si="704"/>
        <v>43</v>
      </c>
      <c r="N224" s="30">
        <f t="shared" si="704"/>
        <v>71</v>
      </c>
      <c r="O224" s="30">
        <f t="shared" ref="O224:Q224" si="705">SUM(O219:O223)</f>
        <v>41</v>
      </c>
      <c r="P224" s="30">
        <f t="shared" si="705"/>
        <v>78</v>
      </c>
      <c r="Q224" s="30">
        <f t="shared" si="705"/>
        <v>119</v>
      </c>
      <c r="R224" s="30">
        <f t="shared" si="693"/>
        <v>78</v>
      </c>
      <c r="S224" s="30">
        <f t="shared" si="694"/>
        <v>125</v>
      </c>
      <c r="T224" s="30">
        <f t="shared" si="695"/>
        <v>203</v>
      </c>
      <c r="U224" s="51"/>
      <c r="V224" s="30">
        <f t="shared" ref="V224:AY224" si="706">SUM(V219:V223)</f>
        <v>0</v>
      </c>
      <c r="W224" s="30">
        <f t="shared" si="706"/>
        <v>0</v>
      </c>
      <c r="X224" s="30">
        <f t="shared" si="706"/>
        <v>0</v>
      </c>
      <c r="Y224" s="30">
        <f t="shared" si="706"/>
        <v>78</v>
      </c>
      <c r="Z224" s="30">
        <f t="shared" si="706"/>
        <v>125</v>
      </c>
      <c r="AA224" s="30">
        <f t="shared" si="706"/>
        <v>203</v>
      </c>
      <c r="AB224" s="30">
        <f t="shared" si="706"/>
        <v>0</v>
      </c>
      <c r="AC224" s="30">
        <f t="shared" si="706"/>
        <v>0</v>
      </c>
      <c r="AD224" s="30">
        <f t="shared" si="706"/>
        <v>0</v>
      </c>
      <c r="AE224" s="30">
        <f t="shared" ref="AE224:AG224" si="707">SUM(AE219:AE223)</f>
        <v>0</v>
      </c>
      <c r="AF224" s="30">
        <f t="shared" si="707"/>
        <v>0</v>
      </c>
      <c r="AG224" s="30">
        <f t="shared" si="707"/>
        <v>0</v>
      </c>
      <c r="AH224" s="30">
        <f t="shared" si="706"/>
        <v>0</v>
      </c>
      <c r="AI224" s="30">
        <f t="shared" si="706"/>
        <v>0</v>
      </c>
      <c r="AJ224" s="30">
        <f t="shared" si="706"/>
        <v>0</v>
      </c>
      <c r="AK224" s="30">
        <f t="shared" ref="AK224:AP224" si="708">SUM(AK219:AK223)</f>
        <v>10</v>
      </c>
      <c r="AL224" s="30">
        <f t="shared" si="708"/>
        <v>6</v>
      </c>
      <c r="AM224" s="30">
        <f t="shared" si="708"/>
        <v>16</v>
      </c>
      <c r="AN224" s="30">
        <f t="shared" si="708"/>
        <v>32</v>
      </c>
      <c r="AO224" s="30">
        <f t="shared" si="708"/>
        <v>9</v>
      </c>
      <c r="AP224" s="30">
        <f t="shared" si="708"/>
        <v>41</v>
      </c>
      <c r="AQ224" s="30">
        <f t="shared" si="706"/>
        <v>42</v>
      </c>
      <c r="AR224" s="30">
        <f t="shared" si="706"/>
        <v>15</v>
      </c>
      <c r="AS224" s="30">
        <f t="shared" si="706"/>
        <v>57</v>
      </c>
      <c r="AT224" s="30">
        <f t="shared" si="706"/>
        <v>12</v>
      </c>
      <c r="AU224" s="30">
        <f t="shared" si="706"/>
        <v>50</v>
      </c>
      <c r="AV224" s="30">
        <f t="shared" si="706"/>
        <v>92</v>
      </c>
      <c r="AW224" s="30">
        <f t="shared" si="706"/>
        <v>49</v>
      </c>
      <c r="AX224" s="30">
        <f t="shared" si="672"/>
        <v>203</v>
      </c>
      <c r="AY224" s="64">
        <f t="shared" si="706"/>
        <v>645.77</v>
      </c>
      <c r="AZ224" s="64">
        <f t="shared" si="673"/>
        <v>3.1811330049261084</v>
      </c>
    </row>
    <row r="225" spans="1:52">
      <c r="A225" s="9"/>
      <c r="B225" s="10" t="s">
        <v>33</v>
      </c>
      <c r="C225" s="41"/>
      <c r="D225" s="42"/>
      <c r="E225" s="34"/>
      <c r="F225" s="34"/>
      <c r="G225" s="34"/>
      <c r="H225" s="34"/>
      <c r="I225" s="34"/>
      <c r="J225" s="34"/>
      <c r="K225" s="34"/>
      <c r="L225" s="41"/>
      <c r="M225" s="42"/>
      <c r="N225" s="34"/>
      <c r="O225" s="41"/>
      <c r="P225" s="42"/>
      <c r="Q225" s="34"/>
      <c r="R225" s="36"/>
      <c r="S225" s="34"/>
      <c r="T225" s="34"/>
      <c r="V225" s="36"/>
      <c r="W225" s="34"/>
      <c r="X225" s="34"/>
      <c r="Y225" s="34"/>
      <c r="Z225" s="34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57"/>
      <c r="AO225" s="57"/>
      <c r="AP225" s="40"/>
      <c r="AQ225" s="57"/>
      <c r="AR225" s="57"/>
      <c r="AS225" s="40"/>
      <c r="AT225" s="57"/>
      <c r="AU225" s="57"/>
      <c r="AV225" s="57"/>
      <c r="AW225" s="57"/>
      <c r="AX225" s="40"/>
      <c r="AY225" s="63"/>
      <c r="AZ225" s="63"/>
    </row>
    <row r="226" spans="1:52">
      <c r="A226" s="7"/>
      <c r="B226" s="8" t="s">
        <v>30</v>
      </c>
      <c r="C226" s="40">
        <v>0</v>
      </c>
      <c r="D226" s="40">
        <v>0</v>
      </c>
      <c r="E226" s="40">
        <f t="shared" ref="E226:E231" si="709">C226+D226</f>
        <v>0</v>
      </c>
      <c r="F226" s="40">
        <v>0</v>
      </c>
      <c r="G226" s="40">
        <v>0</v>
      </c>
      <c r="H226" s="40">
        <f t="shared" ref="H226" si="710">F226+G226</f>
        <v>0</v>
      </c>
      <c r="I226" s="40">
        <v>0</v>
      </c>
      <c r="J226" s="40">
        <v>0</v>
      </c>
      <c r="K226" s="40">
        <f t="shared" ref="K226:K231" si="711">I226+J226</f>
        <v>0</v>
      </c>
      <c r="L226" s="40">
        <v>14</v>
      </c>
      <c r="M226" s="40">
        <v>16</v>
      </c>
      <c r="N226" s="40">
        <f t="shared" ref="N226:N231" si="712">L226+M226</f>
        <v>30</v>
      </c>
      <c r="O226" s="40">
        <v>4</v>
      </c>
      <c r="P226" s="40">
        <v>7</v>
      </c>
      <c r="Q226" s="40">
        <f t="shared" ref="Q226:Q231" si="713">O226+P226</f>
        <v>11</v>
      </c>
      <c r="R226" s="40">
        <f>C226+L226+O226+F226+I226</f>
        <v>18</v>
      </c>
      <c r="S226" s="40">
        <f>D226+M226+P226+G226+J226</f>
        <v>23</v>
      </c>
      <c r="T226" s="40">
        <f t="shared" si="618"/>
        <v>41</v>
      </c>
      <c r="U226" s="24">
        <v>2</v>
      </c>
      <c r="V226" s="40" t="str">
        <f>IF(U226=1,R226,"0")</f>
        <v>0</v>
      </c>
      <c r="W226" s="40" t="str">
        <f>IF(U226=1,S226,"0")</f>
        <v>0</v>
      </c>
      <c r="X226" s="40" t="str">
        <f>IF(U226=1,T226,"0")</f>
        <v>0</v>
      </c>
      <c r="Y226" s="40">
        <f>IF(U226=2,R226,"0")</f>
        <v>18</v>
      </c>
      <c r="Z226" s="40">
        <f>IF(U226=2,S226,"0")</f>
        <v>23</v>
      </c>
      <c r="AA226" s="40">
        <f>IF(U226=2,T226,"0")</f>
        <v>41</v>
      </c>
      <c r="AB226" s="40">
        <v>0</v>
      </c>
      <c r="AC226" s="40">
        <v>0</v>
      </c>
      <c r="AD226" s="40">
        <f t="shared" ref="AD226:AD231" si="714">AB226+AC226</f>
        <v>0</v>
      </c>
      <c r="AE226" s="40">
        <v>0</v>
      </c>
      <c r="AF226" s="40">
        <v>0</v>
      </c>
      <c r="AG226" s="40">
        <f t="shared" ref="AG226:AG231" si="715">AE226+AF226</f>
        <v>0</v>
      </c>
      <c r="AH226" s="40">
        <v>0</v>
      </c>
      <c r="AI226" s="40">
        <v>0</v>
      </c>
      <c r="AJ226" s="40">
        <f t="shared" ref="AJ226:AJ231" si="716">AH226+AI226</f>
        <v>0</v>
      </c>
      <c r="AK226" s="40">
        <v>4</v>
      </c>
      <c r="AL226" s="40">
        <v>2</v>
      </c>
      <c r="AM226" s="40">
        <f t="shared" ref="AM226:AM231" si="717">AK226+AL226</f>
        <v>6</v>
      </c>
      <c r="AN226" s="57">
        <v>0</v>
      </c>
      <c r="AO226" s="57">
        <v>1</v>
      </c>
      <c r="AP226" s="40">
        <f t="shared" ref="AP226:AP231" si="718">AN226+AO226</f>
        <v>1</v>
      </c>
      <c r="AQ226" s="57">
        <f t="shared" ref="AQ226:AQ231" si="719">AB226+AE226+AH226+AK226+AN226</f>
        <v>4</v>
      </c>
      <c r="AR226" s="57">
        <f t="shared" ref="AR226:AR231" si="720">AC226+AF226+AI226+AL226+AO226</f>
        <v>3</v>
      </c>
      <c r="AS226" s="40">
        <f t="shared" ref="AS226:AS231" si="721">AQ226+AR226</f>
        <v>7</v>
      </c>
      <c r="AT226" s="57">
        <v>10</v>
      </c>
      <c r="AU226" s="57">
        <v>14</v>
      </c>
      <c r="AV226" s="57">
        <v>14</v>
      </c>
      <c r="AW226" s="57">
        <v>3</v>
      </c>
      <c r="AX226" s="40">
        <f t="shared" si="672"/>
        <v>41</v>
      </c>
      <c r="AY226" s="63">
        <v>118.04</v>
      </c>
      <c r="AZ226" s="63">
        <f t="shared" si="673"/>
        <v>2.8790243902439028</v>
      </c>
    </row>
    <row r="227" spans="1:52">
      <c r="A227" s="7"/>
      <c r="B227" s="8" t="s">
        <v>29</v>
      </c>
      <c r="C227" s="40">
        <v>3</v>
      </c>
      <c r="D227" s="40">
        <v>0</v>
      </c>
      <c r="E227" s="40">
        <f t="shared" si="709"/>
        <v>3</v>
      </c>
      <c r="F227" s="40">
        <v>0</v>
      </c>
      <c r="G227" s="40">
        <v>0</v>
      </c>
      <c r="H227" s="40">
        <f t="shared" ref="H227:H231" si="722">F227+G227</f>
        <v>0</v>
      </c>
      <c r="I227" s="40">
        <v>1</v>
      </c>
      <c r="J227" s="40">
        <v>3</v>
      </c>
      <c r="K227" s="40">
        <f t="shared" si="711"/>
        <v>4</v>
      </c>
      <c r="L227" s="40">
        <v>1</v>
      </c>
      <c r="M227" s="40">
        <v>0</v>
      </c>
      <c r="N227" s="40">
        <f t="shared" si="712"/>
        <v>1</v>
      </c>
      <c r="O227" s="40">
        <v>25</v>
      </c>
      <c r="P227" s="40">
        <v>12</v>
      </c>
      <c r="Q227" s="40">
        <f t="shared" si="713"/>
        <v>37</v>
      </c>
      <c r="R227" s="40">
        <f t="shared" ref="R227:R232" si="723">C227+L227+O227+F227+I227</f>
        <v>30</v>
      </c>
      <c r="S227" s="40">
        <f t="shared" ref="S227:S232" si="724">D227+M227+P227+G227+J227</f>
        <v>15</v>
      </c>
      <c r="T227" s="40">
        <f t="shared" ref="T227:T232" si="725">R227+S227</f>
        <v>45</v>
      </c>
      <c r="U227" s="24">
        <v>2</v>
      </c>
      <c r="V227" s="40" t="str">
        <f t="shared" ref="V227:V231" si="726">IF(U227=1,R227,"0")</f>
        <v>0</v>
      </c>
      <c r="W227" s="40" t="str">
        <f t="shared" ref="W227:W231" si="727">IF(U227=1,S227,"0")</f>
        <v>0</v>
      </c>
      <c r="X227" s="40" t="str">
        <f t="shared" ref="X227:X231" si="728">IF(U227=1,T227,"0")</f>
        <v>0</v>
      </c>
      <c r="Y227" s="40">
        <f t="shared" ref="Y227:Y231" si="729">IF(U227=2,R227,"0")</f>
        <v>30</v>
      </c>
      <c r="Z227" s="40">
        <f t="shared" ref="Z227:Z231" si="730">IF(U227=2,S227,"0")</f>
        <v>15</v>
      </c>
      <c r="AA227" s="40">
        <f t="shared" ref="AA227:AA231" si="731">IF(U227=2,T227,"0")</f>
        <v>45</v>
      </c>
      <c r="AB227" s="40">
        <v>0</v>
      </c>
      <c r="AC227" s="40">
        <v>0</v>
      </c>
      <c r="AD227" s="40">
        <f t="shared" si="714"/>
        <v>0</v>
      </c>
      <c r="AE227" s="40">
        <v>0</v>
      </c>
      <c r="AF227" s="40">
        <v>0</v>
      </c>
      <c r="AG227" s="40">
        <f t="shared" si="715"/>
        <v>0</v>
      </c>
      <c r="AH227" s="40">
        <v>0</v>
      </c>
      <c r="AI227" s="40">
        <v>0</v>
      </c>
      <c r="AJ227" s="40">
        <f t="shared" si="716"/>
        <v>0</v>
      </c>
      <c r="AK227" s="40">
        <v>0</v>
      </c>
      <c r="AL227" s="40">
        <v>0</v>
      </c>
      <c r="AM227" s="40">
        <f t="shared" si="717"/>
        <v>0</v>
      </c>
      <c r="AN227" s="57">
        <v>3</v>
      </c>
      <c r="AO227" s="57">
        <v>3</v>
      </c>
      <c r="AP227" s="40">
        <f t="shared" si="718"/>
        <v>6</v>
      </c>
      <c r="AQ227" s="57">
        <f t="shared" si="719"/>
        <v>3</v>
      </c>
      <c r="AR227" s="57">
        <f t="shared" si="720"/>
        <v>3</v>
      </c>
      <c r="AS227" s="40">
        <f t="shared" si="721"/>
        <v>6</v>
      </c>
      <c r="AT227" s="57">
        <v>3</v>
      </c>
      <c r="AU227" s="57">
        <v>14</v>
      </c>
      <c r="AV227" s="57">
        <v>25</v>
      </c>
      <c r="AW227" s="57">
        <v>3</v>
      </c>
      <c r="AX227" s="40">
        <f t="shared" si="672"/>
        <v>45</v>
      </c>
      <c r="AY227" s="63">
        <v>137.16999999999999</v>
      </c>
      <c r="AZ227" s="63">
        <f t="shared" si="673"/>
        <v>3.0482222222222219</v>
      </c>
    </row>
    <row r="228" spans="1:52">
      <c r="A228" s="7"/>
      <c r="B228" s="8" t="s">
        <v>28</v>
      </c>
      <c r="C228" s="40">
        <v>1</v>
      </c>
      <c r="D228" s="40">
        <v>0</v>
      </c>
      <c r="E228" s="40">
        <f t="shared" si="709"/>
        <v>1</v>
      </c>
      <c r="F228" s="40">
        <v>0</v>
      </c>
      <c r="G228" s="40">
        <v>0</v>
      </c>
      <c r="H228" s="40">
        <f t="shared" si="722"/>
        <v>0</v>
      </c>
      <c r="I228" s="40">
        <v>0</v>
      </c>
      <c r="J228" s="40">
        <v>0</v>
      </c>
      <c r="K228" s="40">
        <f t="shared" si="711"/>
        <v>0</v>
      </c>
      <c r="L228" s="40">
        <v>23</v>
      </c>
      <c r="M228" s="40">
        <v>13</v>
      </c>
      <c r="N228" s="40">
        <f t="shared" si="712"/>
        <v>36</v>
      </c>
      <c r="O228" s="40">
        <v>1</v>
      </c>
      <c r="P228" s="40">
        <v>0</v>
      </c>
      <c r="Q228" s="40">
        <f t="shared" si="713"/>
        <v>1</v>
      </c>
      <c r="R228" s="40">
        <f t="shared" si="723"/>
        <v>25</v>
      </c>
      <c r="S228" s="40">
        <f t="shared" si="724"/>
        <v>13</v>
      </c>
      <c r="T228" s="40">
        <f t="shared" si="725"/>
        <v>38</v>
      </c>
      <c r="U228" s="24">
        <v>2</v>
      </c>
      <c r="V228" s="40" t="str">
        <f t="shared" si="726"/>
        <v>0</v>
      </c>
      <c r="W228" s="40" t="str">
        <f t="shared" si="727"/>
        <v>0</v>
      </c>
      <c r="X228" s="40" t="str">
        <f t="shared" si="728"/>
        <v>0</v>
      </c>
      <c r="Y228" s="40">
        <f t="shared" si="729"/>
        <v>25</v>
      </c>
      <c r="Z228" s="40">
        <f t="shared" si="730"/>
        <v>13</v>
      </c>
      <c r="AA228" s="40">
        <f t="shared" si="731"/>
        <v>38</v>
      </c>
      <c r="AB228" s="40">
        <v>0</v>
      </c>
      <c r="AC228" s="40">
        <v>0</v>
      </c>
      <c r="AD228" s="40">
        <f t="shared" si="714"/>
        <v>0</v>
      </c>
      <c r="AE228" s="40">
        <v>0</v>
      </c>
      <c r="AF228" s="40">
        <v>0</v>
      </c>
      <c r="AG228" s="40">
        <f t="shared" si="715"/>
        <v>0</v>
      </c>
      <c r="AH228" s="40">
        <v>0</v>
      </c>
      <c r="AI228" s="40">
        <v>0</v>
      </c>
      <c r="AJ228" s="40">
        <f t="shared" si="716"/>
        <v>0</v>
      </c>
      <c r="AK228" s="40">
        <v>1</v>
      </c>
      <c r="AL228" s="40">
        <v>1</v>
      </c>
      <c r="AM228" s="40">
        <f t="shared" si="717"/>
        <v>2</v>
      </c>
      <c r="AN228" s="57">
        <v>0</v>
      </c>
      <c r="AO228" s="57">
        <v>0</v>
      </c>
      <c r="AP228" s="40">
        <f t="shared" si="718"/>
        <v>0</v>
      </c>
      <c r="AQ228" s="57">
        <f t="shared" si="719"/>
        <v>1</v>
      </c>
      <c r="AR228" s="57">
        <f t="shared" si="720"/>
        <v>1</v>
      </c>
      <c r="AS228" s="40">
        <f t="shared" si="721"/>
        <v>2</v>
      </c>
      <c r="AT228" s="57">
        <v>4</v>
      </c>
      <c r="AU228" s="57">
        <v>15</v>
      </c>
      <c r="AV228" s="57">
        <v>17</v>
      </c>
      <c r="AW228" s="57">
        <v>2</v>
      </c>
      <c r="AX228" s="40">
        <f t="shared" si="672"/>
        <v>38</v>
      </c>
      <c r="AY228" s="63">
        <v>111.33</v>
      </c>
      <c r="AZ228" s="63">
        <f t="shared" si="673"/>
        <v>2.929736842105263</v>
      </c>
    </row>
    <row r="229" spans="1:52">
      <c r="A229" s="7"/>
      <c r="B229" s="8" t="s">
        <v>27</v>
      </c>
      <c r="C229" s="40">
        <v>0</v>
      </c>
      <c r="D229" s="40">
        <v>4</v>
      </c>
      <c r="E229" s="40">
        <f t="shared" si="709"/>
        <v>4</v>
      </c>
      <c r="F229" s="40">
        <v>0</v>
      </c>
      <c r="G229" s="40">
        <v>0</v>
      </c>
      <c r="H229" s="40">
        <f t="shared" si="722"/>
        <v>0</v>
      </c>
      <c r="I229" s="40">
        <v>6</v>
      </c>
      <c r="J229" s="40">
        <v>2</v>
      </c>
      <c r="K229" s="40">
        <f t="shared" si="711"/>
        <v>8</v>
      </c>
      <c r="L229" s="40">
        <v>11</v>
      </c>
      <c r="M229" s="40">
        <v>5</v>
      </c>
      <c r="N229" s="40">
        <f t="shared" si="712"/>
        <v>16</v>
      </c>
      <c r="O229" s="40">
        <v>18</v>
      </c>
      <c r="P229" s="40">
        <v>8</v>
      </c>
      <c r="Q229" s="40">
        <f t="shared" si="713"/>
        <v>26</v>
      </c>
      <c r="R229" s="40">
        <f t="shared" si="723"/>
        <v>35</v>
      </c>
      <c r="S229" s="40">
        <f t="shared" si="724"/>
        <v>19</v>
      </c>
      <c r="T229" s="40">
        <f t="shared" si="725"/>
        <v>54</v>
      </c>
      <c r="U229" s="24">
        <v>2</v>
      </c>
      <c r="V229" s="40" t="str">
        <f t="shared" si="726"/>
        <v>0</v>
      </c>
      <c r="W229" s="40" t="str">
        <f t="shared" si="727"/>
        <v>0</v>
      </c>
      <c r="X229" s="40" t="str">
        <f t="shared" si="728"/>
        <v>0</v>
      </c>
      <c r="Y229" s="40">
        <f t="shared" si="729"/>
        <v>35</v>
      </c>
      <c r="Z229" s="40">
        <f t="shared" si="730"/>
        <v>19</v>
      </c>
      <c r="AA229" s="40">
        <f t="shared" si="731"/>
        <v>54</v>
      </c>
      <c r="AB229" s="40">
        <v>0</v>
      </c>
      <c r="AC229" s="40">
        <v>3</v>
      </c>
      <c r="AD229" s="40">
        <f t="shared" si="714"/>
        <v>3</v>
      </c>
      <c r="AE229" s="40">
        <v>0</v>
      </c>
      <c r="AF229" s="40">
        <v>0</v>
      </c>
      <c r="AG229" s="40">
        <f t="shared" si="715"/>
        <v>0</v>
      </c>
      <c r="AH229" s="40">
        <v>3</v>
      </c>
      <c r="AI229" s="40">
        <v>0</v>
      </c>
      <c r="AJ229" s="40">
        <f t="shared" si="716"/>
        <v>3</v>
      </c>
      <c r="AK229" s="40">
        <v>0</v>
      </c>
      <c r="AL229" s="40">
        <v>0</v>
      </c>
      <c r="AM229" s="40">
        <f t="shared" si="717"/>
        <v>0</v>
      </c>
      <c r="AN229" s="57">
        <v>0</v>
      </c>
      <c r="AO229" s="57">
        <v>3</v>
      </c>
      <c r="AP229" s="40">
        <f t="shared" si="718"/>
        <v>3</v>
      </c>
      <c r="AQ229" s="40">
        <f>AB229+AE229+AH229+AK229+AN229</f>
        <v>3</v>
      </c>
      <c r="AR229" s="40">
        <f>AC229+AF229+AI229+AL229+AO229</f>
        <v>6</v>
      </c>
      <c r="AS229" s="40">
        <f t="shared" si="721"/>
        <v>9</v>
      </c>
      <c r="AT229" s="57">
        <v>13</v>
      </c>
      <c r="AU229" s="57">
        <v>23</v>
      </c>
      <c r="AV229" s="57">
        <v>14</v>
      </c>
      <c r="AW229" s="57">
        <v>4</v>
      </c>
      <c r="AX229" s="40">
        <f t="shared" si="672"/>
        <v>54</v>
      </c>
      <c r="AY229" s="63">
        <v>154.77000000000001</v>
      </c>
      <c r="AZ229" s="63">
        <f t="shared" si="673"/>
        <v>2.8661111111111115</v>
      </c>
    </row>
    <row r="230" spans="1:52">
      <c r="A230" s="7"/>
      <c r="B230" s="8" t="s">
        <v>32</v>
      </c>
      <c r="C230" s="40">
        <v>0</v>
      </c>
      <c r="D230" s="40">
        <v>0</v>
      </c>
      <c r="E230" s="40">
        <f t="shared" si="709"/>
        <v>0</v>
      </c>
      <c r="F230" s="40">
        <v>0</v>
      </c>
      <c r="G230" s="40">
        <v>0</v>
      </c>
      <c r="H230" s="40">
        <f t="shared" si="722"/>
        <v>0</v>
      </c>
      <c r="I230" s="40">
        <v>0</v>
      </c>
      <c r="J230" s="40">
        <v>0</v>
      </c>
      <c r="K230" s="40">
        <f t="shared" si="711"/>
        <v>0</v>
      </c>
      <c r="L230" s="40">
        <v>0</v>
      </c>
      <c r="M230" s="40">
        <v>0</v>
      </c>
      <c r="N230" s="40">
        <f t="shared" si="712"/>
        <v>0</v>
      </c>
      <c r="O230" s="40">
        <v>0</v>
      </c>
      <c r="P230" s="40">
        <v>0</v>
      </c>
      <c r="Q230" s="40">
        <f t="shared" si="713"/>
        <v>0</v>
      </c>
      <c r="R230" s="40">
        <f t="shared" si="723"/>
        <v>0</v>
      </c>
      <c r="S230" s="40">
        <f t="shared" si="724"/>
        <v>0</v>
      </c>
      <c r="T230" s="40">
        <f t="shared" si="725"/>
        <v>0</v>
      </c>
      <c r="U230" s="24">
        <v>2</v>
      </c>
      <c r="V230" s="40" t="str">
        <f t="shared" si="726"/>
        <v>0</v>
      </c>
      <c r="W230" s="40" t="str">
        <f t="shared" si="727"/>
        <v>0</v>
      </c>
      <c r="X230" s="40" t="str">
        <f t="shared" si="728"/>
        <v>0</v>
      </c>
      <c r="Y230" s="40">
        <f t="shared" si="729"/>
        <v>0</v>
      </c>
      <c r="Z230" s="40">
        <f t="shared" si="730"/>
        <v>0</v>
      </c>
      <c r="AA230" s="40">
        <f t="shared" si="731"/>
        <v>0</v>
      </c>
      <c r="AB230" s="40">
        <v>0</v>
      </c>
      <c r="AC230" s="40">
        <v>0</v>
      </c>
      <c r="AD230" s="40">
        <f t="shared" si="714"/>
        <v>0</v>
      </c>
      <c r="AE230" s="40">
        <v>0</v>
      </c>
      <c r="AF230" s="40">
        <v>0</v>
      </c>
      <c r="AG230" s="40">
        <f t="shared" si="715"/>
        <v>0</v>
      </c>
      <c r="AH230" s="40">
        <v>0</v>
      </c>
      <c r="AI230" s="40">
        <v>0</v>
      </c>
      <c r="AJ230" s="40">
        <f t="shared" si="716"/>
        <v>0</v>
      </c>
      <c r="AK230" s="40">
        <v>0</v>
      </c>
      <c r="AL230" s="40">
        <v>0</v>
      </c>
      <c r="AM230" s="40">
        <f t="shared" si="717"/>
        <v>0</v>
      </c>
      <c r="AN230" s="57">
        <v>0</v>
      </c>
      <c r="AO230" s="57">
        <v>0</v>
      </c>
      <c r="AP230" s="40">
        <f t="shared" si="718"/>
        <v>0</v>
      </c>
      <c r="AQ230" s="57">
        <f t="shared" si="719"/>
        <v>0</v>
      </c>
      <c r="AR230" s="57">
        <f t="shared" si="720"/>
        <v>0</v>
      </c>
      <c r="AS230" s="40">
        <f t="shared" si="721"/>
        <v>0</v>
      </c>
      <c r="AT230" s="57">
        <v>0</v>
      </c>
      <c r="AU230" s="57">
        <v>0</v>
      </c>
      <c r="AV230" s="57">
        <v>0</v>
      </c>
      <c r="AW230" s="57">
        <v>0</v>
      </c>
      <c r="AX230" s="40">
        <f t="shared" si="672"/>
        <v>0</v>
      </c>
      <c r="AY230" s="63">
        <v>0</v>
      </c>
      <c r="AZ230" s="63">
        <v>0</v>
      </c>
    </row>
    <row r="231" spans="1:52">
      <c r="A231" s="12"/>
      <c r="B231" s="8" t="s">
        <v>26</v>
      </c>
      <c r="C231" s="40">
        <v>4</v>
      </c>
      <c r="D231" s="40">
        <v>1</v>
      </c>
      <c r="E231" s="40">
        <f t="shared" si="709"/>
        <v>5</v>
      </c>
      <c r="F231" s="40">
        <v>0</v>
      </c>
      <c r="G231" s="40">
        <v>0</v>
      </c>
      <c r="H231" s="40">
        <f t="shared" si="722"/>
        <v>0</v>
      </c>
      <c r="I231" s="40">
        <v>8</v>
      </c>
      <c r="J231" s="40">
        <v>0</v>
      </c>
      <c r="K231" s="40">
        <f t="shared" si="711"/>
        <v>8</v>
      </c>
      <c r="L231" s="40">
        <v>1</v>
      </c>
      <c r="M231" s="40">
        <v>0</v>
      </c>
      <c r="N231" s="40">
        <f t="shared" si="712"/>
        <v>1</v>
      </c>
      <c r="O231" s="40">
        <v>17</v>
      </c>
      <c r="P231" s="40">
        <v>14</v>
      </c>
      <c r="Q231" s="40">
        <f t="shared" si="713"/>
        <v>31</v>
      </c>
      <c r="R231" s="40">
        <f t="shared" si="723"/>
        <v>30</v>
      </c>
      <c r="S231" s="40">
        <f t="shared" si="724"/>
        <v>15</v>
      </c>
      <c r="T231" s="40">
        <f t="shared" si="725"/>
        <v>45</v>
      </c>
      <c r="U231" s="24">
        <v>2</v>
      </c>
      <c r="V231" s="40" t="str">
        <f t="shared" si="726"/>
        <v>0</v>
      </c>
      <c r="W231" s="40" t="str">
        <f t="shared" si="727"/>
        <v>0</v>
      </c>
      <c r="X231" s="40" t="str">
        <f t="shared" si="728"/>
        <v>0</v>
      </c>
      <c r="Y231" s="40">
        <f t="shared" si="729"/>
        <v>30</v>
      </c>
      <c r="Z231" s="40">
        <f t="shared" si="730"/>
        <v>15</v>
      </c>
      <c r="AA231" s="40">
        <f t="shared" si="731"/>
        <v>45</v>
      </c>
      <c r="AB231" s="40">
        <v>0</v>
      </c>
      <c r="AC231" s="40">
        <v>1</v>
      </c>
      <c r="AD231" s="40">
        <f t="shared" si="714"/>
        <v>1</v>
      </c>
      <c r="AE231" s="40">
        <v>0</v>
      </c>
      <c r="AF231" s="40">
        <v>0</v>
      </c>
      <c r="AG231" s="40">
        <f t="shared" si="715"/>
        <v>0</v>
      </c>
      <c r="AH231" s="40">
        <v>4</v>
      </c>
      <c r="AI231" s="40">
        <v>0</v>
      </c>
      <c r="AJ231" s="40">
        <f t="shared" si="716"/>
        <v>4</v>
      </c>
      <c r="AK231" s="40">
        <v>1</v>
      </c>
      <c r="AL231" s="40">
        <v>0</v>
      </c>
      <c r="AM231" s="40">
        <f t="shared" si="717"/>
        <v>1</v>
      </c>
      <c r="AN231" s="57">
        <v>10</v>
      </c>
      <c r="AO231" s="57">
        <v>7</v>
      </c>
      <c r="AP231" s="40">
        <f t="shared" si="718"/>
        <v>17</v>
      </c>
      <c r="AQ231" s="57">
        <f t="shared" si="719"/>
        <v>15</v>
      </c>
      <c r="AR231" s="57">
        <f t="shared" si="720"/>
        <v>8</v>
      </c>
      <c r="AS231" s="40">
        <f t="shared" si="721"/>
        <v>23</v>
      </c>
      <c r="AT231" s="57">
        <v>0</v>
      </c>
      <c r="AU231" s="57">
        <v>8</v>
      </c>
      <c r="AV231" s="57">
        <v>21</v>
      </c>
      <c r="AW231" s="57">
        <v>16</v>
      </c>
      <c r="AX231" s="40">
        <f t="shared" si="672"/>
        <v>45</v>
      </c>
      <c r="AY231" s="63">
        <v>150.49</v>
      </c>
      <c r="AZ231" s="63">
        <f t="shared" si="673"/>
        <v>3.3442222222222222</v>
      </c>
    </row>
    <row r="232" spans="1:52" s="52" customFormat="1">
      <c r="A232" s="53"/>
      <c r="B232" s="54" t="s">
        <v>3</v>
      </c>
      <c r="C232" s="30">
        <f t="shared" ref="C232:H232" si="732">SUM(C226:C231)</f>
        <v>8</v>
      </c>
      <c r="D232" s="30">
        <f t="shared" si="732"/>
        <v>5</v>
      </c>
      <c r="E232" s="30">
        <f t="shared" si="732"/>
        <v>13</v>
      </c>
      <c r="F232" s="30">
        <f t="shared" si="732"/>
        <v>0</v>
      </c>
      <c r="G232" s="30">
        <f t="shared" si="732"/>
        <v>0</v>
      </c>
      <c r="H232" s="30">
        <f t="shared" si="732"/>
        <v>0</v>
      </c>
      <c r="I232" s="30">
        <f t="shared" ref="I232:K232" si="733">SUM(I226:I231)</f>
        <v>15</v>
      </c>
      <c r="J232" s="30">
        <f t="shared" si="733"/>
        <v>5</v>
      </c>
      <c r="K232" s="30">
        <f t="shared" si="733"/>
        <v>20</v>
      </c>
      <c r="L232" s="30">
        <f t="shared" ref="L232:N232" si="734">SUM(L226:L231)</f>
        <v>50</v>
      </c>
      <c r="M232" s="30">
        <f t="shared" si="734"/>
        <v>34</v>
      </c>
      <c r="N232" s="30">
        <f t="shared" si="734"/>
        <v>84</v>
      </c>
      <c r="O232" s="30">
        <f t="shared" ref="O232:Q232" si="735">SUM(O226:O231)</f>
        <v>65</v>
      </c>
      <c r="P232" s="30">
        <f t="shared" si="735"/>
        <v>41</v>
      </c>
      <c r="Q232" s="30">
        <f t="shared" si="735"/>
        <v>106</v>
      </c>
      <c r="R232" s="30">
        <f t="shared" si="723"/>
        <v>138</v>
      </c>
      <c r="S232" s="30">
        <f t="shared" si="724"/>
        <v>85</v>
      </c>
      <c r="T232" s="30">
        <f t="shared" si="725"/>
        <v>223</v>
      </c>
      <c r="U232" s="51"/>
      <c r="V232" s="30">
        <f t="shared" ref="V232:AP232" si="736">SUM(V226:V231)</f>
        <v>0</v>
      </c>
      <c r="W232" s="30">
        <f t="shared" si="736"/>
        <v>0</v>
      </c>
      <c r="X232" s="30">
        <f t="shared" si="736"/>
        <v>0</v>
      </c>
      <c r="Y232" s="30">
        <f t="shared" si="736"/>
        <v>138</v>
      </c>
      <c r="Z232" s="30">
        <f t="shared" si="736"/>
        <v>85</v>
      </c>
      <c r="AA232" s="30">
        <f t="shared" si="736"/>
        <v>223</v>
      </c>
      <c r="AB232" s="30">
        <f t="shared" ref="AB232:AJ232" si="737">SUM(AB226:AB231)</f>
        <v>0</v>
      </c>
      <c r="AC232" s="30">
        <f t="shared" si="737"/>
        <v>4</v>
      </c>
      <c r="AD232" s="30">
        <f t="shared" si="737"/>
        <v>4</v>
      </c>
      <c r="AE232" s="30">
        <f t="shared" ref="AE232:AG232" si="738">SUM(AE226:AE231)</f>
        <v>0</v>
      </c>
      <c r="AF232" s="30">
        <f t="shared" si="738"/>
        <v>0</v>
      </c>
      <c r="AG232" s="30">
        <f t="shared" si="738"/>
        <v>0</v>
      </c>
      <c r="AH232" s="30">
        <f t="shared" si="737"/>
        <v>7</v>
      </c>
      <c r="AI232" s="30">
        <f t="shared" si="737"/>
        <v>0</v>
      </c>
      <c r="AJ232" s="30">
        <f t="shared" si="737"/>
        <v>7</v>
      </c>
      <c r="AK232" s="30">
        <f t="shared" si="736"/>
        <v>6</v>
      </c>
      <c r="AL232" s="30">
        <f t="shared" si="736"/>
        <v>3</v>
      </c>
      <c r="AM232" s="30">
        <f t="shared" si="736"/>
        <v>9</v>
      </c>
      <c r="AN232" s="30">
        <f t="shared" si="736"/>
        <v>13</v>
      </c>
      <c r="AO232" s="30">
        <f t="shared" si="736"/>
        <v>14</v>
      </c>
      <c r="AP232" s="30">
        <f t="shared" si="736"/>
        <v>27</v>
      </c>
      <c r="AQ232" s="30">
        <f t="shared" ref="AQ232:AY232" si="739">SUM(AQ226:AQ231)</f>
        <v>26</v>
      </c>
      <c r="AR232" s="30">
        <f t="shared" si="739"/>
        <v>21</v>
      </c>
      <c r="AS232" s="30">
        <f t="shared" si="739"/>
        <v>47</v>
      </c>
      <c r="AT232" s="30">
        <f t="shared" si="739"/>
        <v>30</v>
      </c>
      <c r="AU232" s="30">
        <f t="shared" si="739"/>
        <v>74</v>
      </c>
      <c r="AV232" s="30">
        <f t="shared" si="739"/>
        <v>91</v>
      </c>
      <c r="AW232" s="30">
        <f t="shared" si="739"/>
        <v>28</v>
      </c>
      <c r="AX232" s="30">
        <f t="shared" si="672"/>
        <v>223</v>
      </c>
      <c r="AY232" s="64">
        <f t="shared" si="739"/>
        <v>671.8</v>
      </c>
      <c r="AZ232" s="64">
        <f t="shared" si="673"/>
        <v>3.0125560538116591</v>
      </c>
    </row>
    <row r="233" spans="1:52" s="52" customFormat="1">
      <c r="A233" s="53"/>
      <c r="B233" s="54" t="s">
        <v>2</v>
      </c>
      <c r="C233" s="30">
        <f t="shared" ref="C233:H233" si="740">C232+C224</f>
        <v>14</v>
      </c>
      <c r="D233" s="30">
        <f t="shared" si="740"/>
        <v>7</v>
      </c>
      <c r="E233" s="30">
        <f t="shared" si="740"/>
        <v>21</v>
      </c>
      <c r="F233" s="30">
        <f t="shared" si="740"/>
        <v>0</v>
      </c>
      <c r="G233" s="30">
        <f t="shared" si="740"/>
        <v>0</v>
      </c>
      <c r="H233" s="30">
        <f t="shared" si="740"/>
        <v>0</v>
      </c>
      <c r="I233" s="30">
        <f t="shared" ref="I233:K233" si="741">I232+I224</f>
        <v>18</v>
      </c>
      <c r="J233" s="30">
        <f t="shared" si="741"/>
        <v>7</v>
      </c>
      <c r="K233" s="30">
        <f t="shared" si="741"/>
        <v>25</v>
      </c>
      <c r="L233" s="30">
        <f t="shared" ref="L233:N233" si="742">L232+L224</f>
        <v>78</v>
      </c>
      <c r="M233" s="30">
        <f t="shared" si="742"/>
        <v>77</v>
      </c>
      <c r="N233" s="30">
        <f t="shared" si="742"/>
        <v>155</v>
      </c>
      <c r="O233" s="30">
        <f t="shared" ref="O233:Q233" si="743">O232+O224</f>
        <v>106</v>
      </c>
      <c r="P233" s="30">
        <f t="shared" si="743"/>
        <v>119</v>
      </c>
      <c r="Q233" s="30">
        <f t="shared" si="743"/>
        <v>225</v>
      </c>
      <c r="R233" s="30">
        <f>C233+L233+O233+F233+I233</f>
        <v>216</v>
      </c>
      <c r="S233" s="30">
        <f>D233+M233+P233+G233+J233</f>
        <v>210</v>
      </c>
      <c r="T233" s="30">
        <f t="shared" si="618"/>
        <v>426</v>
      </c>
      <c r="U233" s="69"/>
      <c r="V233" s="30">
        <f t="shared" ref="V233:AP233" si="744">V232+V224</f>
        <v>0</v>
      </c>
      <c r="W233" s="30">
        <f t="shared" si="744"/>
        <v>0</v>
      </c>
      <c r="X233" s="30">
        <f t="shared" si="744"/>
        <v>0</v>
      </c>
      <c r="Y233" s="30">
        <f t="shared" si="744"/>
        <v>216</v>
      </c>
      <c r="Z233" s="30">
        <f t="shared" si="744"/>
        <v>210</v>
      </c>
      <c r="AA233" s="30">
        <f t="shared" si="744"/>
        <v>426</v>
      </c>
      <c r="AB233" s="30">
        <f t="shared" ref="AB233:AJ233" si="745">AB232+AB224</f>
        <v>0</v>
      </c>
      <c r="AC233" s="30">
        <f t="shared" si="745"/>
        <v>4</v>
      </c>
      <c r="AD233" s="30">
        <f t="shared" si="745"/>
        <v>4</v>
      </c>
      <c r="AE233" s="30">
        <f t="shared" ref="AE233:AG233" si="746">AE232+AE224</f>
        <v>0</v>
      </c>
      <c r="AF233" s="30">
        <f t="shared" si="746"/>
        <v>0</v>
      </c>
      <c r="AG233" s="30">
        <f t="shared" si="746"/>
        <v>0</v>
      </c>
      <c r="AH233" s="30">
        <f t="shared" si="745"/>
        <v>7</v>
      </c>
      <c r="AI233" s="30">
        <f t="shared" si="745"/>
        <v>0</v>
      </c>
      <c r="AJ233" s="30">
        <f t="shared" si="745"/>
        <v>7</v>
      </c>
      <c r="AK233" s="30">
        <f t="shared" si="744"/>
        <v>16</v>
      </c>
      <c r="AL233" s="30">
        <f t="shared" si="744"/>
        <v>9</v>
      </c>
      <c r="AM233" s="30">
        <f t="shared" si="744"/>
        <v>25</v>
      </c>
      <c r="AN233" s="30">
        <f t="shared" si="744"/>
        <v>45</v>
      </c>
      <c r="AO233" s="30">
        <f t="shared" si="744"/>
        <v>23</v>
      </c>
      <c r="AP233" s="30">
        <f t="shared" si="744"/>
        <v>68</v>
      </c>
      <c r="AQ233" s="30">
        <f t="shared" ref="AQ233:AY233" si="747">AQ232+AQ224</f>
        <v>68</v>
      </c>
      <c r="AR233" s="30">
        <f t="shared" si="747"/>
        <v>36</v>
      </c>
      <c r="AS233" s="30">
        <f t="shared" si="747"/>
        <v>104</v>
      </c>
      <c r="AT233" s="30">
        <f t="shared" si="747"/>
        <v>42</v>
      </c>
      <c r="AU233" s="30">
        <f t="shared" si="747"/>
        <v>124</v>
      </c>
      <c r="AV233" s="30">
        <f t="shared" si="747"/>
        <v>183</v>
      </c>
      <c r="AW233" s="30">
        <f t="shared" si="747"/>
        <v>77</v>
      </c>
      <c r="AX233" s="30">
        <f t="shared" si="672"/>
        <v>426</v>
      </c>
      <c r="AY233" s="64">
        <f t="shared" si="747"/>
        <v>1317.57</v>
      </c>
      <c r="AZ233" s="64">
        <f t="shared" si="673"/>
        <v>3.0928873239436618</v>
      </c>
    </row>
    <row r="234" spans="1:52">
      <c r="A234" s="9"/>
      <c r="B234" s="19" t="s">
        <v>13</v>
      </c>
      <c r="C234" s="44"/>
      <c r="D234" s="45"/>
      <c r="E234" s="34"/>
      <c r="F234" s="34"/>
      <c r="G234" s="34"/>
      <c r="H234" s="34"/>
      <c r="I234" s="34"/>
      <c r="J234" s="34"/>
      <c r="K234" s="34"/>
      <c r="L234" s="44"/>
      <c r="M234" s="45"/>
      <c r="N234" s="34"/>
      <c r="O234" s="44"/>
      <c r="P234" s="45"/>
      <c r="Q234" s="34"/>
      <c r="R234" s="36"/>
      <c r="S234" s="34"/>
      <c r="T234" s="34"/>
      <c r="V234" s="36"/>
      <c r="W234" s="34"/>
      <c r="X234" s="34"/>
      <c r="Y234" s="34"/>
      <c r="Z234" s="34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57"/>
      <c r="AO234" s="57"/>
      <c r="AP234" s="40"/>
      <c r="AQ234" s="57"/>
      <c r="AR234" s="57"/>
      <c r="AS234" s="40"/>
      <c r="AT234" s="57"/>
      <c r="AU234" s="57"/>
      <c r="AV234" s="57"/>
      <c r="AW234" s="57"/>
      <c r="AX234" s="40"/>
      <c r="AY234" s="63"/>
      <c r="AZ234" s="63"/>
    </row>
    <row r="235" spans="1:52">
      <c r="A235" s="12"/>
      <c r="B235" s="13" t="s">
        <v>31</v>
      </c>
      <c r="C235" s="27"/>
      <c r="D235" s="28"/>
      <c r="E235" s="34"/>
      <c r="F235" s="34"/>
      <c r="G235" s="34"/>
      <c r="H235" s="34"/>
      <c r="I235" s="34"/>
      <c r="J235" s="34"/>
      <c r="K235" s="34"/>
      <c r="L235" s="27"/>
      <c r="M235" s="28"/>
      <c r="N235" s="34"/>
      <c r="O235" s="27"/>
      <c r="P235" s="28"/>
      <c r="Q235" s="34"/>
      <c r="R235" s="36"/>
      <c r="S235" s="34"/>
      <c r="T235" s="34"/>
      <c r="V235" s="36"/>
      <c r="W235" s="34"/>
      <c r="X235" s="34"/>
      <c r="Y235" s="34"/>
      <c r="Z235" s="34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57"/>
      <c r="AO235" s="57"/>
      <c r="AP235" s="40"/>
      <c r="AQ235" s="57"/>
      <c r="AR235" s="57"/>
      <c r="AS235" s="40"/>
      <c r="AT235" s="57"/>
      <c r="AU235" s="57"/>
      <c r="AV235" s="57"/>
      <c r="AW235" s="57"/>
      <c r="AX235" s="40"/>
      <c r="AY235" s="63"/>
      <c r="AZ235" s="63"/>
    </row>
    <row r="236" spans="1:52">
      <c r="A236" s="9"/>
      <c r="B236" s="11" t="s">
        <v>30</v>
      </c>
      <c r="C236" s="43">
        <v>0</v>
      </c>
      <c r="D236" s="43">
        <v>0</v>
      </c>
      <c r="E236" s="40">
        <f>C236+D236</f>
        <v>0</v>
      </c>
      <c r="F236" s="43">
        <v>0</v>
      </c>
      <c r="G236" s="43">
        <v>0</v>
      </c>
      <c r="H236" s="40">
        <f>F236+G236</f>
        <v>0</v>
      </c>
      <c r="I236" s="40">
        <v>0</v>
      </c>
      <c r="J236" s="40">
        <v>0</v>
      </c>
      <c r="K236" s="40">
        <f>I236+J236</f>
        <v>0</v>
      </c>
      <c r="L236" s="43">
        <v>0</v>
      </c>
      <c r="M236" s="43">
        <v>0</v>
      </c>
      <c r="N236" s="40">
        <f>L236+M236</f>
        <v>0</v>
      </c>
      <c r="O236" s="43">
        <v>12</v>
      </c>
      <c r="P236" s="43">
        <v>19</v>
      </c>
      <c r="Q236" s="40">
        <f>O236+P236</f>
        <v>31</v>
      </c>
      <c r="R236" s="40">
        <f>C236+L236+O236+F236+I236</f>
        <v>12</v>
      </c>
      <c r="S236" s="40">
        <f>D236+M236+P236+G236+J236</f>
        <v>19</v>
      </c>
      <c r="T236" s="40">
        <f t="shared" si="618"/>
        <v>31</v>
      </c>
      <c r="U236" s="24">
        <v>2</v>
      </c>
      <c r="V236" s="40" t="str">
        <f>IF(U236=1,R236,"0")</f>
        <v>0</v>
      </c>
      <c r="W236" s="40" t="str">
        <f>IF(U236=1,S236,"0")</f>
        <v>0</v>
      </c>
      <c r="X236" s="40" t="str">
        <f>IF(U236=1,T236,"0")</f>
        <v>0</v>
      </c>
      <c r="Y236" s="40">
        <f>IF(U236=2,R236,"0")</f>
        <v>12</v>
      </c>
      <c r="Z236" s="40">
        <f>IF(U236=2,S236,"0")</f>
        <v>19</v>
      </c>
      <c r="AA236" s="40">
        <f>IF(U236=2,T236,"0")</f>
        <v>31</v>
      </c>
      <c r="AB236" s="40">
        <v>0</v>
      </c>
      <c r="AC236" s="40">
        <v>0</v>
      </c>
      <c r="AD236" s="40">
        <f t="shared" ref="AD236:AD240" si="748">AB236+AC236</f>
        <v>0</v>
      </c>
      <c r="AE236" s="40">
        <v>0</v>
      </c>
      <c r="AF236" s="40">
        <v>0</v>
      </c>
      <c r="AG236" s="40">
        <f t="shared" ref="AG236:AG240" si="749">AE236+AF236</f>
        <v>0</v>
      </c>
      <c r="AH236" s="40">
        <v>0</v>
      </c>
      <c r="AI236" s="40">
        <v>0</v>
      </c>
      <c r="AJ236" s="40">
        <f t="shared" ref="AJ236:AJ240" si="750">AH236+AI236</f>
        <v>0</v>
      </c>
      <c r="AK236" s="40">
        <v>0</v>
      </c>
      <c r="AL236" s="40">
        <v>0</v>
      </c>
      <c r="AM236" s="40">
        <f t="shared" ref="AM236:AM240" si="751">AK236+AL236</f>
        <v>0</v>
      </c>
      <c r="AN236" s="57">
        <v>0</v>
      </c>
      <c r="AO236" s="57">
        <v>2</v>
      </c>
      <c r="AP236" s="40">
        <f t="shared" ref="AP236:AP240" si="752">AN236+AO236</f>
        <v>2</v>
      </c>
      <c r="AQ236" s="57">
        <f t="shared" ref="AQ236:AQ240" si="753">AB236+AE236+AH236+AK236+AN236</f>
        <v>0</v>
      </c>
      <c r="AR236" s="57">
        <f t="shared" ref="AR236:AR240" si="754">AC236+AF236+AI236+AL236+AO236</f>
        <v>2</v>
      </c>
      <c r="AS236" s="40">
        <f t="shared" ref="AS236:AS240" si="755">AQ236+AR236</f>
        <v>2</v>
      </c>
      <c r="AT236" s="57">
        <v>1</v>
      </c>
      <c r="AU236" s="57">
        <v>19</v>
      </c>
      <c r="AV236" s="57">
        <v>10</v>
      </c>
      <c r="AW236" s="57">
        <v>1</v>
      </c>
      <c r="AX236" s="40">
        <f t="shared" si="672"/>
        <v>31</v>
      </c>
      <c r="AY236" s="63">
        <v>90.24</v>
      </c>
      <c r="AZ236" s="63">
        <f t="shared" si="673"/>
        <v>2.9109677419354836</v>
      </c>
    </row>
    <row r="237" spans="1:52">
      <c r="A237" s="9"/>
      <c r="B237" s="8" t="s">
        <v>29</v>
      </c>
      <c r="C237" s="43">
        <v>4</v>
      </c>
      <c r="D237" s="43">
        <v>0</v>
      </c>
      <c r="E237" s="40">
        <f>C237+D237</f>
        <v>4</v>
      </c>
      <c r="F237" s="43">
        <v>0</v>
      </c>
      <c r="G237" s="43">
        <v>0</v>
      </c>
      <c r="H237" s="40">
        <f t="shared" ref="H237:H240" si="756">F237+G237</f>
        <v>0</v>
      </c>
      <c r="I237" s="40">
        <v>2</v>
      </c>
      <c r="J237" s="40">
        <v>0</v>
      </c>
      <c r="K237" s="40">
        <f>I237+J237</f>
        <v>2</v>
      </c>
      <c r="L237" s="43">
        <v>0</v>
      </c>
      <c r="M237" s="43">
        <v>0</v>
      </c>
      <c r="N237" s="40">
        <f>L237+M237</f>
        <v>0</v>
      </c>
      <c r="O237" s="43">
        <v>18</v>
      </c>
      <c r="P237" s="43">
        <v>15</v>
      </c>
      <c r="Q237" s="40">
        <f>O237+P237</f>
        <v>33</v>
      </c>
      <c r="R237" s="40">
        <f t="shared" ref="R237:R241" si="757">C237+L237+O237+F237+I237</f>
        <v>24</v>
      </c>
      <c r="S237" s="40">
        <f t="shared" ref="S237:S241" si="758">D237+M237+P237+G237+J237</f>
        <v>15</v>
      </c>
      <c r="T237" s="40">
        <f t="shared" ref="T237:T241" si="759">R237+S237</f>
        <v>39</v>
      </c>
      <c r="U237" s="24">
        <v>2</v>
      </c>
      <c r="V237" s="40" t="str">
        <f>IF(U237=1,R237,"0")</f>
        <v>0</v>
      </c>
      <c r="W237" s="40" t="str">
        <f t="shared" ref="W237:W240" si="760">IF(U237=1,S237,"0")</f>
        <v>0</v>
      </c>
      <c r="X237" s="40" t="str">
        <f t="shared" ref="X237:X240" si="761">IF(U237=1,T237,"0")</f>
        <v>0</v>
      </c>
      <c r="Y237" s="40">
        <f t="shared" ref="Y237:Y240" si="762">IF(U237=2,R237,"0")</f>
        <v>24</v>
      </c>
      <c r="Z237" s="40">
        <f t="shared" ref="Z237:Z240" si="763">IF(U237=2,S237,"0")</f>
        <v>15</v>
      </c>
      <c r="AA237" s="40">
        <f t="shared" ref="AA237:AA240" si="764">IF(U237=2,T237,"0")</f>
        <v>39</v>
      </c>
      <c r="AB237" s="40">
        <v>0</v>
      </c>
      <c r="AC237" s="40">
        <v>0</v>
      </c>
      <c r="AD237" s="40">
        <f t="shared" si="748"/>
        <v>0</v>
      </c>
      <c r="AE237" s="40">
        <v>0</v>
      </c>
      <c r="AF237" s="40">
        <v>0</v>
      </c>
      <c r="AG237" s="40">
        <f t="shared" si="749"/>
        <v>0</v>
      </c>
      <c r="AH237" s="40">
        <v>0</v>
      </c>
      <c r="AI237" s="40">
        <v>0</v>
      </c>
      <c r="AJ237" s="40">
        <f t="shared" si="750"/>
        <v>0</v>
      </c>
      <c r="AK237" s="40">
        <v>0</v>
      </c>
      <c r="AL237" s="40">
        <v>0</v>
      </c>
      <c r="AM237" s="40">
        <f t="shared" si="751"/>
        <v>0</v>
      </c>
      <c r="AN237" s="57">
        <v>0</v>
      </c>
      <c r="AO237" s="57">
        <v>0</v>
      </c>
      <c r="AP237" s="66">
        <f t="shared" si="752"/>
        <v>0</v>
      </c>
      <c r="AQ237" s="57">
        <f t="shared" si="753"/>
        <v>0</v>
      </c>
      <c r="AR237" s="57">
        <f t="shared" si="754"/>
        <v>0</v>
      </c>
      <c r="AS237" s="66">
        <f t="shared" si="755"/>
        <v>0</v>
      </c>
      <c r="AT237" s="57">
        <v>14</v>
      </c>
      <c r="AU237" s="57">
        <v>20</v>
      </c>
      <c r="AV237" s="57">
        <v>5</v>
      </c>
      <c r="AW237" s="57">
        <v>0</v>
      </c>
      <c r="AX237" s="40">
        <f t="shared" si="672"/>
        <v>39</v>
      </c>
      <c r="AY237" s="63">
        <v>102.82</v>
      </c>
      <c r="AZ237" s="63">
        <f t="shared" si="673"/>
        <v>2.6364102564102563</v>
      </c>
    </row>
    <row r="238" spans="1:52">
      <c r="A238" s="9"/>
      <c r="B238" s="8" t="s">
        <v>28</v>
      </c>
      <c r="C238" s="43">
        <v>1</v>
      </c>
      <c r="D238" s="43">
        <v>0</v>
      </c>
      <c r="E238" s="40">
        <f>C238+D238</f>
        <v>1</v>
      </c>
      <c r="F238" s="43">
        <v>0</v>
      </c>
      <c r="G238" s="43">
        <v>0</v>
      </c>
      <c r="H238" s="40">
        <f t="shared" si="756"/>
        <v>0</v>
      </c>
      <c r="I238" s="40">
        <v>0</v>
      </c>
      <c r="J238" s="40">
        <v>1</v>
      </c>
      <c r="K238" s="40">
        <f>I238+J238</f>
        <v>1</v>
      </c>
      <c r="L238" s="43">
        <v>12</v>
      </c>
      <c r="M238" s="43">
        <v>15</v>
      </c>
      <c r="N238" s="40">
        <f>L238+M238</f>
        <v>27</v>
      </c>
      <c r="O238" s="43">
        <v>2</v>
      </c>
      <c r="P238" s="43">
        <v>1</v>
      </c>
      <c r="Q238" s="40">
        <f>O238+P238</f>
        <v>3</v>
      </c>
      <c r="R238" s="40">
        <f t="shared" si="757"/>
        <v>15</v>
      </c>
      <c r="S238" s="40">
        <f t="shared" si="758"/>
        <v>17</v>
      </c>
      <c r="T238" s="40">
        <f t="shared" si="759"/>
        <v>32</v>
      </c>
      <c r="U238" s="24">
        <v>2</v>
      </c>
      <c r="V238" s="40" t="str">
        <f t="shared" ref="V238:V240" si="765">IF(U238=1,R238,"0")</f>
        <v>0</v>
      </c>
      <c r="W238" s="40" t="str">
        <f t="shared" si="760"/>
        <v>0</v>
      </c>
      <c r="X238" s="40" t="str">
        <f t="shared" si="761"/>
        <v>0</v>
      </c>
      <c r="Y238" s="40">
        <f t="shared" si="762"/>
        <v>15</v>
      </c>
      <c r="Z238" s="40">
        <f t="shared" si="763"/>
        <v>17</v>
      </c>
      <c r="AA238" s="40">
        <f t="shared" si="764"/>
        <v>32</v>
      </c>
      <c r="AB238" s="40">
        <v>0</v>
      </c>
      <c r="AC238" s="40">
        <v>0</v>
      </c>
      <c r="AD238" s="40">
        <f t="shared" si="748"/>
        <v>0</v>
      </c>
      <c r="AE238" s="40">
        <v>0</v>
      </c>
      <c r="AF238" s="40">
        <v>0</v>
      </c>
      <c r="AG238" s="40">
        <f t="shared" si="749"/>
        <v>0</v>
      </c>
      <c r="AH238" s="40">
        <v>0</v>
      </c>
      <c r="AI238" s="40">
        <v>0</v>
      </c>
      <c r="AJ238" s="40">
        <f t="shared" si="750"/>
        <v>0</v>
      </c>
      <c r="AK238" s="40">
        <v>0</v>
      </c>
      <c r="AL238" s="40">
        <v>0</v>
      </c>
      <c r="AM238" s="40">
        <f t="shared" si="751"/>
        <v>0</v>
      </c>
      <c r="AN238" s="57">
        <v>0</v>
      </c>
      <c r="AO238" s="57">
        <v>0</v>
      </c>
      <c r="AP238" s="40">
        <f t="shared" si="752"/>
        <v>0</v>
      </c>
      <c r="AQ238" s="57">
        <f t="shared" si="753"/>
        <v>0</v>
      </c>
      <c r="AR238" s="57">
        <f t="shared" si="754"/>
        <v>0</v>
      </c>
      <c r="AS238" s="40">
        <f t="shared" si="755"/>
        <v>0</v>
      </c>
      <c r="AT238" s="57">
        <v>7</v>
      </c>
      <c r="AU238" s="57">
        <v>16</v>
      </c>
      <c r="AV238" s="57">
        <v>9</v>
      </c>
      <c r="AW238" s="57">
        <v>0</v>
      </c>
      <c r="AX238" s="40">
        <f t="shared" si="672"/>
        <v>32</v>
      </c>
      <c r="AY238" s="63">
        <v>88.24</v>
      </c>
      <c r="AZ238" s="63">
        <f t="shared" si="673"/>
        <v>2.7574999999999998</v>
      </c>
    </row>
    <row r="239" spans="1:52">
      <c r="A239" s="7"/>
      <c r="B239" s="8" t="s">
        <v>27</v>
      </c>
      <c r="C239" s="43">
        <v>0</v>
      </c>
      <c r="D239" s="43">
        <v>0</v>
      </c>
      <c r="E239" s="40">
        <f>C239+D239</f>
        <v>0</v>
      </c>
      <c r="F239" s="43">
        <v>0</v>
      </c>
      <c r="G239" s="43">
        <v>0</v>
      </c>
      <c r="H239" s="40">
        <f t="shared" si="756"/>
        <v>0</v>
      </c>
      <c r="I239" s="40">
        <v>0</v>
      </c>
      <c r="J239" s="40">
        <v>0</v>
      </c>
      <c r="K239" s="40">
        <f>I239+J239</f>
        <v>0</v>
      </c>
      <c r="L239" s="43">
        <v>5</v>
      </c>
      <c r="M239" s="43">
        <v>4</v>
      </c>
      <c r="N239" s="40">
        <f>L239+M239</f>
        <v>9</v>
      </c>
      <c r="O239" s="43">
        <v>12</v>
      </c>
      <c r="P239" s="43">
        <v>9</v>
      </c>
      <c r="Q239" s="40">
        <f>O239+P239</f>
        <v>21</v>
      </c>
      <c r="R239" s="40">
        <f t="shared" si="757"/>
        <v>17</v>
      </c>
      <c r="S239" s="40">
        <f t="shared" si="758"/>
        <v>13</v>
      </c>
      <c r="T239" s="40">
        <f t="shared" si="759"/>
        <v>30</v>
      </c>
      <c r="U239" s="24">
        <v>2</v>
      </c>
      <c r="V239" s="40" t="str">
        <f t="shared" si="765"/>
        <v>0</v>
      </c>
      <c r="W239" s="40" t="str">
        <f t="shared" si="760"/>
        <v>0</v>
      </c>
      <c r="X239" s="40" t="str">
        <f t="shared" si="761"/>
        <v>0</v>
      </c>
      <c r="Y239" s="40">
        <f t="shared" si="762"/>
        <v>17</v>
      </c>
      <c r="Z239" s="40">
        <f t="shared" si="763"/>
        <v>13</v>
      </c>
      <c r="AA239" s="40">
        <f t="shared" si="764"/>
        <v>30</v>
      </c>
      <c r="AB239" s="40">
        <v>0</v>
      </c>
      <c r="AC239" s="40">
        <v>0</v>
      </c>
      <c r="AD239" s="40">
        <f t="shared" si="748"/>
        <v>0</v>
      </c>
      <c r="AE239" s="40">
        <v>0</v>
      </c>
      <c r="AF239" s="40">
        <v>0</v>
      </c>
      <c r="AG239" s="40">
        <f t="shared" si="749"/>
        <v>0</v>
      </c>
      <c r="AH239" s="40">
        <v>0</v>
      </c>
      <c r="AI239" s="40">
        <v>0</v>
      </c>
      <c r="AJ239" s="40">
        <f t="shared" si="750"/>
        <v>0</v>
      </c>
      <c r="AK239" s="40">
        <v>2</v>
      </c>
      <c r="AL239" s="40">
        <v>0</v>
      </c>
      <c r="AM239" s="40">
        <f t="shared" si="751"/>
        <v>2</v>
      </c>
      <c r="AN239" s="57">
        <v>1</v>
      </c>
      <c r="AO239" s="57">
        <v>1</v>
      </c>
      <c r="AP239" s="40">
        <f t="shared" si="752"/>
        <v>2</v>
      </c>
      <c r="AQ239" s="57">
        <f t="shared" si="753"/>
        <v>3</v>
      </c>
      <c r="AR239" s="57">
        <f t="shared" si="754"/>
        <v>1</v>
      </c>
      <c r="AS239" s="40">
        <f t="shared" si="755"/>
        <v>4</v>
      </c>
      <c r="AT239" s="57">
        <v>7</v>
      </c>
      <c r="AU239" s="57">
        <v>13</v>
      </c>
      <c r="AV239" s="57">
        <v>7</v>
      </c>
      <c r="AW239" s="57">
        <v>3</v>
      </c>
      <c r="AX239" s="40">
        <f t="shared" si="672"/>
        <v>30</v>
      </c>
      <c r="AY239" s="63">
        <v>85.28</v>
      </c>
      <c r="AZ239" s="63">
        <f t="shared" si="673"/>
        <v>2.8426666666666667</v>
      </c>
    </row>
    <row r="240" spans="1:52">
      <c r="A240" s="9"/>
      <c r="B240" s="8" t="s">
        <v>26</v>
      </c>
      <c r="C240" s="43">
        <v>1</v>
      </c>
      <c r="D240" s="43">
        <v>0</v>
      </c>
      <c r="E240" s="40">
        <f>C240+D240</f>
        <v>1</v>
      </c>
      <c r="F240" s="43">
        <v>0</v>
      </c>
      <c r="G240" s="43">
        <v>0</v>
      </c>
      <c r="H240" s="40">
        <f t="shared" si="756"/>
        <v>0</v>
      </c>
      <c r="I240" s="40">
        <v>1</v>
      </c>
      <c r="J240" s="40">
        <v>0</v>
      </c>
      <c r="K240" s="40">
        <f>I240+J240</f>
        <v>1</v>
      </c>
      <c r="L240" s="43">
        <v>1</v>
      </c>
      <c r="M240" s="43">
        <v>1</v>
      </c>
      <c r="N240" s="40">
        <f>L240+M240</f>
        <v>2</v>
      </c>
      <c r="O240" s="43">
        <v>26</v>
      </c>
      <c r="P240" s="43">
        <v>13</v>
      </c>
      <c r="Q240" s="40">
        <f>O240+P240</f>
        <v>39</v>
      </c>
      <c r="R240" s="40">
        <f t="shared" si="757"/>
        <v>29</v>
      </c>
      <c r="S240" s="40">
        <f t="shared" si="758"/>
        <v>14</v>
      </c>
      <c r="T240" s="40">
        <f t="shared" si="759"/>
        <v>43</v>
      </c>
      <c r="U240" s="24">
        <v>2</v>
      </c>
      <c r="V240" s="40" t="str">
        <f t="shared" si="765"/>
        <v>0</v>
      </c>
      <c r="W240" s="40" t="str">
        <f t="shared" si="760"/>
        <v>0</v>
      </c>
      <c r="X240" s="40" t="str">
        <f t="shared" si="761"/>
        <v>0</v>
      </c>
      <c r="Y240" s="40">
        <f t="shared" si="762"/>
        <v>29</v>
      </c>
      <c r="Z240" s="40">
        <f t="shared" si="763"/>
        <v>14</v>
      </c>
      <c r="AA240" s="40">
        <f t="shared" si="764"/>
        <v>43</v>
      </c>
      <c r="AB240" s="40">
        <v>0</v>
      </c>
      <c r="AC240" s="40">
        <v>0</v>
      </c>
      <c r="AD240" s="40">
        <f t="shared" si="748"/>
        <v>0</v>
      </c>
      <c r="AE240" s="40">
        <v>0</v>
      </c>
      <c r="AF240" s="40">
        <v>0</v>
      </c>
      <c r="AG240" s="40">
        <f t="shared" si="749"/>
        <v>0</v>
      </c>
      <c r="AH240" s="40">
        <v>0</v>
      </c>
      <c r="AI240" s="40">
        <v>0</v>
      </c>
      <c r="AJ240" s="40">
        <f t="shared" si="750"/>
        <v>0</v>
      </c>
      <c r="AK240" s="40">
        <v>0</v>
      </c>
      <c r="AL240" s="40">
        <v>0</v>
      </c>
      <c r="AM240" s="40">
        <f t="shared" si="751"/>
        <v>0</v>
      </c>
      <c r="AN240" s="57">
        <v>0</v>
      </c>
      <c r="AO240" s="57">
        <v>0</v>
      </c>
      <c r="AP240" s="40">
        <f t="shared" si="752"/>
        <v>0</v>
      </c>
      <c r="AQ240" s="57">
        <f t="shared" si="753"/>
        <v>0</v>
      </c>
      <c r="AR240" s="57">
        <f t="shared" si="754"/>
        <v>0</v>
      </c>
      <c r="AS240" s="40">
        <f t="shared" si="755"/>
        <v>0</v>
      </c>
      <c r="AT240" s="57">
        <v>4</v>
      </c>
      <c r="AU240" s="57">
        <v>24</v>
      </c>
      <c r="AV240" s="57">
        <v>13</v>
      </c>
      <c r="AW240" s="57">
        <v>2</v>
      </c>
      <c r="AX240" s="40">
        <f>SUM(AT240:AW240)</f>
        <v>43</v>
      </c>
      <c r="AY240" s="63">
        <v>124.5</v>
      </c>
      <c r="AZ240" s="63">
        <f t="shared" si="673"/>
        <v>2.8953488372093021</v>
      </c>
    </row>
    <row r="241" spans="1:52">
      <c r="A241" s="9"/>
      <c r="B241" s="54" t="s">
        <v>3</v>
      </c>
      <c r="C241" s="31">
        <f t="shared" ref="C241:K241" si="766">SUM(C236:C240)</f>
        <v>6</v>
      </c>
      <c r="D241" s="31">
        <f t="shared" si="766"/>
        <v>0</v>
      </c>
      <c r="E241" s="30">
        <f t="shared" si="766"/>
        <v>6</v>
      </c>
      <c r="F241" s="31">
        <f t="shared" si="766"/>
        <v>0</v>
      </c>
      <c r="G241" s="31">
        <f t="shared" si="766"/>
        <v>0</v>
      </c>
      <c r="H241" s="30">
        <f t="shared" si="766"/>
        <v>0</v>
      </c>
      <c r="I241" s="30">
        <f t="shared" si="766"/>
        <v>3</v>
      </c>
      <c r="J241" s="30">
        <f t="shared" si="766"/>
        <v>1</v>
      </c>
      <c r="K241" s="30">
        <f t="shared" si="766"/>
        <v>4</v>
      </c>
      <c r="L241" s="31">
        <f t="shared" ref="L241:Q241" si="767">SUM(L236:L240)</f>
        <v>18</v>
      </c>
      <c r="M241" s="31">
        <f t="shared" si="767"/>
        <v>20</v>
      </c>
      <c r="N241" s="30">
        <f t="shared" si="767"/>
        <v>38</v>
      </c>
      <c r="O241" s="31">
        <f t="shared" si="767"/>
        <v>70</v>
      </c>
      <c r="P241" s="31">
        <f t="shared" si="767"/>
        <v>57</v>
      </c>
      <c r="Q241" s="30">
        <f t="shared" si="767"/>
        <v>127</v>
      </c>
      <c r="R241" s="30">
        <f t="shared" si="757"/>
        <v>97</v>
      </c>
      <c r="S241" s="30">
        <f t="shared" si="758"/>
        <v>78</v>
      </c>
      <c r="T241" s="30">
        <f t="shared" si="759"/>
        <v>175</v>
      </c>
      <c r="U241" s="68"/>
      <c r="V241" s="30">
        <f t="shared" ref="V241:AA241" si="768">SUM(V235:V240)</f>
        <v>0</v>
      </c>
      <c r="W241" s="30">
        <f t="shared" si="768"/>
        <v>0</v>
      </c>
      <c r="X241" s="30">
        <f t="shared" si="768"/>
        <v>0</v>
      </c>
      <c r="Y241" s="30">
        <f t="shared" si="768"/>
        <v>97</v>
      </c>
      <c r="Z241" s="30">
        <f t="shared" si="768"/>
        <v>78</v>
      </c>
      <c r="AA241" s="30">
        <f t="shared" si="768"/>
        <v>175</v>
      </c>
      <c r="AB241" s="30">
        <f t="shared" ref="AB241:AJ241" si="769">SUM(AB236:AB240)</f>
        <v>0</v>
      </c>
      <c r="AC241" s="30">
        <f t="shared" si="769"/>
        <v>0</v>
      </c>
      <c r="AD241" s="30">
        <f t="shared" si="769"/>
        <v>0</v>
      </c>
      <c r="AE241" s="30">
        <f t="shared" ref="AE241:AG241" si="770">SUM(AE236:AE240)</f>
        <v>0</v>
      </c>
      <c r="AF241" s="30">
        <f t="shared" si="770"/>
        <v>0</v>
      </c>
      <c r="AG241" s="30">
        <f t="shared" si="770"/>
        <v>0</v>
      </c>
      <c r="AH241" s="30">
        <f t="shared" si="769"/>
        <v>0</v>
      </c>
      <c r="AI241" s="30">
        <f t="shared" si="769"/>
        <v>0</v>
      </c>
      <c r="AJ241" s="30">
        <f t="shared" si="769"/>
        <v>0</v>
      </c>
      <c r="AK241" s="30">
        <f t="shared" ref="AK241:AP241" si="771">SUM(AK236:AK240)</f>
        <v>2</v>
      </c>
      <c r="AL241" s="30">
        <f t="shared" si="771"/>
        <v>0</v>
      </c>
      <c r="AM241" s="30">
        <f t="shared" si="771"/>
        <v>2</v>
      </c>
      <c r="AN241" s="60">
        <f t="shared" si="771"/>
        <v>1</v>
      </c>
      <c r="AO241" s="60">
        <f t="shared" si="771"/>
        <v>3</v>
      </c>
      <c r="AP241" s="30">
        <f t="shared" si="771"/>
        <v>4</v>
      </c>
      <c r="AQ241" s="60">
        <f t="shared" ref="AQ241:AW241" si="772">SUM(AQ236:AQ240)</f>
        <v>3</v>
      </c>
      <c r="AR241" s="60">
        <f t="shared" si="772"/>
        <v>3</v>
      </c>
      <c r="AS241" s="30">
        <f t="shared" si="772"/>
        <v>6</v>
      </c>
      <c r="AT241" s="60">
        <f t="shared" si="772"/>
        <v>33</v>
      </c>
      <c r="AU241" s="60">
        <f t="shared" si="772"/>
        <v>92</v>
      </c>
      <c r="AV241" s="60">
        <f t="shared" si="772"/>
        <v>44</v>
      </c>
      <c r="AW241" s="60">
        <f t="shared" si="772"/>
        <v>6</v>
      </c>
      <c r="AX241" s="30">
        <f>SUM(AT241:AW241)</f>
        <v>175</v>
      </c>
      <c r="AY241" s="64">
        <f>SUM(AY236:AY240)</f>
        <v>491.08000000000004</v>
      </c>
      <c r="AZ241" s="64">
        <f>AY241/AX241</f>
        <v>2.806171428571429</v>
      </c>
    </row>
    <row r="242" spans="1:52" s="52" customFormat="1">
      <c r="A242" s="53"/>
      <c r="B242" s="54" t="s">
        <v>10</v>
      </c>
      <c r="C242" s="30">
        <f>C241</f>
        <v>6</v>
      </c>
      <c r="D242" s="30">
        <f t="shared" ref="D242:T242" si="773">D241</f>
        <v>0</v>
      </c>
      <c r="E242" s="30">
        <f t="shared" si="773"/>
        <v>6</v>
      </c>
      <c r="F242" s="30">
        <f t="shared" si="773"/>
        <v>0</v>
      </c>
      <c r="G242" s="30">
        <f t="shared" si="773"/>
        <v>0</v>
      </c>
      <c r="H242" s="30">
        <f t="shared" si="773"/>
        <v>0</v>
      </c>
      <c r="I242" s="30">
        <f t="shared" si="773"/>
        <v>3</v>
      </c>
      <c r="J242" s="30">
        <f t="shared" si="773"/>
        <v>1</v>
      </c>
      <c r="K242" s="30">
        <f t="shared" si="773"/>
        <v>4</v>
      </c>
      <c r="L242" s="30">
        <f t="shared" si="773"/>
        <v>18</v>
      </c>
      <c r="M242" s="30">
        <f t="shared" si="773"/>
        <v>20</v>
      </c>
      <c r="N242" s="30">
        <f t="shared" si="773"/>
        <v>38</v>
      </c>
      <c r="O242" s="30">
        <f t="shared" si="773"/>
        <v>70</v>
      </c>
      <c r="P242" s="30">
        <f t="shared" si="773"/>
        <v>57</v>
      </c>
      <c r="Q242" s="30">
        <f t="shared" si="773"/>
        <v>127</v>
      </c>
      <c r="R242" s="30">
        <f t="shared" si="773"/>
        <v>97</v>
      </c>
      <c r="S242" s="30">
        <f t="shared" si="773"/>
        <v>78</v>
      </c>
      <c r="T242" s="30">
        <f t="shared" si="773"/>
        <v>175</v>
      </c>
      <c r="U242" s="67"/>
      <c r="V242" s="30">
        <f t="shared" ref="V242:AQ242" si="774">V241</f>
        <v>0</v>
      </c>
      <c r="W242" s="30">
        <f t="shared" si="774"/>
        <v>0</v>
      </c>
      <c r="X242" s="30">
        <f t="shared" si="774"/>
        <v>0</v>
      </c>
      <c r="Y242" s="30">
        <f t="shared" si="774"/>
        <v>97</v>
      </c>
      <c r="Z242" s="30">
        <f t="shared" si="774"/>
        <v>78</v>
      </c>
      <c r="AA242" s="30">
        <f t="shared" si="774"/>
        <v>175</v>
      </c>
      <c r="AB242" s="30">
        <f t="shared" ref="AB242" si="775">AB241</f>
        <v>0</v>
      </c>
      <c r="AC242" s="30">
        <f t="shared" ref="AC242" si="776">AC241</f>
        <v>0</v>
      </c>
      <c r="AD242" s="30">
        <f t="shared" ref="AD242:AG242" si="777">AD241</f>
        <v>0</v>
      </c>
      <c r="AE242" s="30">
        <f t="shared" si="777"/>
        <v>0</v>
      </c>
      <c r="AF242" s="30">
        <f t="shared" si="777"/>
        <v>0</v>
      </c>
      <c r="AG242" s="30">
        <f t="shared" si="777"/>
        <v>0</v>
      </c>
      <c r="AH242" s="30">
        <f t="shared" ref="AH242" si="778">AH241</f>
        <v>0</v>
      </c>
      <c r="AI242" s="30">
        <f t="shared" ref="AI242" si="779">AI241</f>
        <v>0</v>
      </c>
      <c r="AJ242" s="30">
        <f t="shared" ref="AJ242" si="780">AJ241</f>
        <v>0</v>
      </c>
      <c r="AK242" s="30">
        <f t="shared" ref="AK242:AP242" si="781">AK241</f>
        <v>2</v>
      </c>
      <c r="AL242" s="30">
        <f t="shared" si="781"/>
        <v>0</v>
      </c>
      <c r="AM242" s="30">
        <f t="shared" si="781"/>
        <v>2</v>
      </c>
      <c r="AN242" s="30">
        <f t="shared" si="781"/>
        <v>1</v>
      </c>
      <c r="AO242" s="30">
        <f t="shared" si="781"/>
        <v>3</v>
      </c>
      <c r="AP242" s="30">
        <f t="shared" si="781"/>
        <v>4</v>
      </c>
      <c r="AQ242" s="30">
        <f t="shared" si="774"/>
        <v>3</v>
      </c>
      <c r="AR242" s="30">
        <f t="shared" ref="AR242:AX242" si="782">AR241</f>
        <v>3</v>
      </c>
      <c r="AS242" s="30">
        <f t="shared" si="782"/>
        <v>6</v>
      </c>
      <c r="AT242" s="30">
        <f t="shared" si="782"/>
        <v>33</v>
      </c>
      <c r="AU242" s="30">
        <f t="shared" si="782"/>
        <v>92</v>
      </c>
      <c r="AV242" s="30">
        <f t="shared" si="782"/>
        <v>44</v>
      </c>
      <c r="AW242" s="30">
        <f t="shared" si="782"/>
        <v>6</v>
      </c>
      <c r="AX242" s="30">
        <f t="shared" si="782"/>
        <v>175</v>
      </c>
      <c r="AY242" s="64">
        <f>AY241</f>
        <v>491.08000000000004</v>
      </c>
      <c r="AZ242" s="64">
        <f>AY242/AX242</f>
        <v>2.806171428571429</v>
      </c>
    </row>
    <row r="243" spans="1:52" s="52" customFormat="1">
      <c r="A243" s="53"/>
      <c r="B243" s="54" t="s">
        <v>1</v>
      </c>
      <c r="C243" s="30">
        <f t="shared" ref="C243:Q243" si="783">C233+C242</f>
        <v>20</v>
      </c>
      <c r="D243" s="30">
        <f t="shared" si="783"/>
        <v>7</v>
      </c>
      <c r="E243" s="30">
        <f t="shared" si="783"/>
        <v>27</v>
      </c>
      <c r="F243" s="30">
        <f t="shared" si="783"/>
        <v>0</v>
      </c>
      <c r="G243" s="30">
        <f t="shared" si="783"/>
        <v>0</v>
      </c>
      <c r="H243" s="30">
        <f t="shared" si="783"/>
        <v>0</v>
      </c>
      <c r="I243" s="30">
        <f t="shared" si="783"/>
        <v>21</v>
      </c>
      <c r="J243" s="30">
        <f t="shared" si="783"/>
        <v>8</v>
      </c>
      <c r="K243" s="30">
        <f t="shared" si="783"/>
        <v>29</v>
      </c>
      <c r="L243" s="30">
        <f t="shared" si="783"/>
        <v>96</v>
      </c>
      <c r="M243" s="30">
        <f t="shared" si="783"/>
        <v>97</v>
      </c>
      <c r="N243" s="30">
        <f t="shared" si="783"/>
        <v>193</v>
      </c>
      <c r="O243" s="30">
        <f t="shared" si="783"/>
        <v>176</v>
      </c>
      <c r="P243" s="30">
        <f t="shared" si="783"/>
        <v>176</v>
      </c>
      <c r="Q243" s="30">
        <f t="shared" si="783"/>
        <v>352</v>
      </c>
      <c r="R243" s="30">
        <f>C243+L243+O243+F243+I243</f>
        <v>313</v>
      </c>
      <c r="S243" s="30">
        <f>D243+M243+P243+G243+J243</f>
        <v>288</v>
      </c>
      <c r="T243" s="30">
        <f t="shared" si="618"/>
        <v>601</v>
      </c>
      <c r="U243" s="69"/>
      <c r="V243" s="30">
        <f t="shared" ref="V243:AW243" si="784">V233+V242</f>
        <v>0</v>
      </c>
      <c r="W243" s="30">
        <f t="shared" si="784"/>
        <v>0</v>
      </c>
      <c r="X243" s="30">
        <f t="shared" si="784"/>
        <v>0</v>
      </c>
      <c r="Y243" s="30">
        <f t="shared" si="784"/>
        <v>313</v>
      </c>
      <c r="Z243" s="30">
        <f t="shared" si="784"/>
        <v>288</v>
      </c>
      <c r="AA243" s="30">
        <f t="shared" si="784"/>
        <v>601</v>
      </c>
      <c r="AB243" s="30">
        <f t="shared" si="784"/>
        <v>0</v>
      </c>
      <c r="AC243" s="30">
        <f t="shared" si="784"/>
        <v>4</v>
      </c>
      <c r="AD243" s="30">
        <f t="shared" si="784"/>
        <v>4</v>
      </c>
      <c r="AE243" s="30">
        <f t="shared" ref="AE243:AG243" si="785">AE233+AE242</f>
        <v>0</v>
      </c>
      <c r="AF243" s="30">
        <f t="shared" si="785"/>
        <v>0</v>
      </c>
      <c r="AG243" s="30">
        <f t="shared" si="785"/>
        <v>0</v>
      </c>
      <c r="AH243" s="30">
        <f t="shared" si="784"/>
        <v>7</v>
      </c>
      <c r="AI243" s="30">
        <f t="shared" si="784"/>
        <v>0</v>
      </c>
      <c r="AJ243" s="30">
        <f t="shared" si="784"/>
        <v>7</v>
      </c>
      <c r="AK243" s="30">
        <f t="shared" ref="AK243:AP243" si="786">AK233+AK242</f>
        <v>18</v>
      </c>
      <c r="AL243" s="30">
        <f t="shared" si="786"/>
        <v>9</v>
      </c>
      <c r="AM243" s="30">
        <f t="shared" si="786"/>
        <v>27</v>
      </c>
      <c r="AN243" s="30">
        <f t="shared" si="786"/>
        <v>46</v>
      </c>
      <c r="AO243" s="30">
        <f t="shared" si="786"/>
        <v>26</v>
      </c>
      <c r="AP243" s="30">
        <f t="shared" si="786"/>
        <v>72</v>
      </c>
      <c r="AQ243" s="30">
        <f t="shared" si="784"/>
        <v>71</v>
      </c>
      <c r="AR243" s="30">
        <f t="shared" si="784"/>
        <v>39</v>
      </c>
      <c r="AS243" s="30">
        <f t="shared" si="784"/>
        <v>110</v>
      </c>
      <c r="AT243" s="30">
        <f t="shared" si="784"/>
        <v>75</v>
      </c>
      <c r="AU243" s="30">
        <f t="shared" si="784"/>
        <v>216</v>
      </c>
      <c r="AV243" s="30">
        <f t="shared" si="784"/>
        <v>227</v>
      </c>
      <c r="AW243" s="30">
        <f t="shared" si="784"/>
        <v>83</v>
      </c>
      <c r="AX243" s="30">
        <f t="shared" si="672"/>
        <v>601</v>
      </c>
      <c r="AY243" s="64">
        <f>AY233+AY242</f>
        <v>1808.65</v>
      </c>
      <c r="AZ243" s="64">
        <f>AY243/AX243</f>
        <v>3.0094009983361065</v>
      </c>
    </row>
    <row r="244" spans="1:52">
      <c r="A244" s="5" t="s">
        <v>25</v>
      </c>
      <c r="B244" s="8"/>
      <c r="C244" s="36"/>
      <c r="D244" s="34"/>
      <c r="E244" s="34"/>
      <c r="F244" s="34"/>
      <c r="G244" s="34"/>
      <c r="H244" s="34"/>
      <c r="I244" s="34"/>
      <c r="J244" s="34"/>
      <c r="K244" s="34"/>
      <c r="L244" s="36"/>
      <c r="M244" s="34"/>
      <c r="N244" s="34"/>
      <c r="O244" s="36"/>
      <c r="P244" s="34"/>
      <c r="Q244" s="34"/>
      <c r="R244" s="36"/>
      <c r="S244" s="34"/>
      <c r="T244" s="34"/>
      <c r="V244" s="36"/>
      <c r="W244" s="34"/>
      <c r="X244" s="34"/>
      <c r="Y244" s="34"/>
      <c r="Z244" s="34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57"/>
      <c r="AO244" s="57"/>
      <c r="AP244" s="40"/>
      <c r="AQ244" s="57"/>
      <c r="AR244" s="57"/>
      <c r="AS244" s="40"/>
      <c r="AT244" s="57"/>
      <c r="AU244" s="57"/>
      <c r="AV244" s="57"/>
      <c r="AW244" s="57"/>
      <c r="AX244" s="40"/>
      <c r="AY244" s="63"/>
      <c r="AZ244" s="63"/>
    </row>
    <row r="245" spans="1:52">
      <c r="A245" s="5"/>
      <c r="B245" s="17" t="s">
        <v>8</v>
      </c>
      <c r="C245" s="44"/>
      <c r="D245" s="45"/>
      <c r="E245" s="34"/>
      <c r="F245" s="34"/>
      <c r="G245" s="34"/>
      <c r="H245" s="34"/>
      <c r="I245" s="34"/>
      <c r="J245" s="34"/>
      <c r="K245" s="34"/>
      <c r="L245" s="44"/>
      <c r="M245" s="45"/>
      <c r="N245" s="34"/>
      <c r="O245" s="44"/>
      <c r="P245" s="45"/>
      <c r="Q245" s="34"/>
      <c r="R245" s="36"/>
      <c r="S245" s="34"/>
      <c r="T245" s="34"/>
      <c r="V245" s="36"/>
      <c r="W245" s="34"/>
      <c r="X245" s="34"/>
      <c r="Y245" s="34"/>
      <c r="Z245" s="34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57"/>
      <c r="AO245" s="57"/>
      <c r="AP245" s="40"/>
      <c r="AQ245" s="57"/>
      <c r="AR245" s="57"/>
      <c r="AS245" s="40"/>
      <c r="AT245" s="57"/>
      <c r="AU245" s="57"/>
      <c r="AV245" s="57"/>
      <c r="AW245" s="57"/>
      <c r="AX245" s="40"/>
      <c r="AY245" s="63"/>
      <c r="AZ245" s="63"/>
    </row>
    <row r="246" spans="1:52">
      <c r="A246" s="9"/>
      <c r="B246" s="13" t="s">
        <v>20</v>
      </c>
      <c r="C246" s="27"/>
      <c r="D246" s="28"/>
      <c r="E246" s="34"/>
      <c r="F246" s="34"/>
      <c r="G246" s="34"/>
      <c r="H246" s="34"/>
      <c r="I246" s="34"/>
      <c r="J246" s="34"/>
      <c r="K246" s="34"/>
      <c r="L246" s="27"/>
      <c r="M246" s="28"/>
      <c r="N246" s="34"/>
      <c r="O246" s="27"/>
      <c r="P246" s="28"/>
      <c r="Q246" s="34"/>
      <c r="R246" s="36"/>
      <c r="S246" s="34"/>
      <c r="T246" s="34"/>
      <c r="V246" s="36"/>
      <c r="W246" s="34"/>
      <c r="X246" s="34"/>
      <c r="Y246" s="34"/>
      <c r="Z246" s="34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57"/>
      <c r="AO246" s="57"/>
      <c r="AP246" s="40"/>
      <c r="AQ246" s="57"/>
      <c r="AR246" s="57"/>
      <c r="AS246" s="40"/>
      <c r="AT246" s="57"/>
      <c r="AU246" s="57"/>
      <c r="AV246" s="57"/>
      <c r="AW246" s="57"/>
      <c r="AX246" s="40"/>
      <c r="AY246" s="63"/>
      <c r="AZ246" s="63"/>
    </row>
    <row r="247" spans="1:52">
      <c r="A247" s="9"/>
      <c r="B247" s="11" t="s">
        <v>18</v>
      </c>
      <c r="C247" s="43">
        <v>0</v>
      </c>
      <c r="D247" s="43">
        <v>0</v>
      </c>
      <c r="E247" s="40">
        <f t="shared" ref="E247:E253" si="787">C247+D247</f>
        <v>0</v>
      </c>
      <c r="F247" s="43">
        <v>0</v>
      </c>
      <c r="G247" s="43">
        <v>0</v>
      </c>
      <c r="H247" s="40">
        <f t="shared" ref="H247" si="788">F247+G247</f>
        <v>0</v>
      </c>
      <c r="I247" s="40">
        <v>2</v>
      </c>
      <c r="J247" s="40">
        <v>1</v>
      </c>
      <c r="K247" s="40">
        <f t="shared" ref="K247:K253" si="789">I247+J247</f>
        <v>3</v>
      </c>
      <c r="L247" s="43">
        <v>5</v>
      </c>
      <c r="M247" s="43">
        <v>15</v>
      </c>
      <c r="N247" s="40">
        <f t="shared" ref="N247:N253" si="790">L247+M247</f>
        <v>20</v>
      </c>
      <c r="O247" s="43">
        <v>0</v>
      </c>
      <c r="P247" s="43">
        <v>1</v>
      </c>
      <c r="Q247" s="40">
        <f t="shared" ref="Q247:Q253" si="791">O247+P247</f>
        <v>1</v>
      </c>
      <c r="R247" s="40">
        <f>C247+L247+O247+F247+I247</f>
        <v>7</v>
      </c>
      <c r="S247" s="40">
        <f>D247+M247+P247+G247+J247</f>
        <v>17</v>
      </c>
      <c r="T247" s="40">
        <f t="shared" si="618"/>
        <v>24</v>
      </c>
      <c r="U247" s="24">
        <v>2</v>
      </c>
      <c r="V247" s="40" t="str">
        <f>IF(U247=1,R247,"0")</f>
        <v>0</v>
      </c>
      <c r="W247" s="40" t="str">
        <f>IF(U247=1,S247,"0")</f>
        <v>0</v>
      </c>
      <c r="X247" s="40" t="str">
        <f>IF(U247=1,T247,"0")</f>
        <v>0</v>
      </c>
      <c r="Y247" s="40">
        <f>IF(U247=2,R247,"0")</f>
        <v>7</v>
      </c>
      <c r="Z247" s="40">
        <f>IF(U247=2,S247,"0")</f>
        <v>17</v>
      </c>
      <c r="AA247" s="40">
        <f>IF(U247=2,T247,"0")</f>
        <v>24</v>
      </c>
      <c r="AB247" s="40">
        <v>0</v>
      </c>
      <c r="AC247" s="40">
        <v>0</v>
      </c>
      <c r="AD247" s="40">
        <f t="shared" ref="AD247:AD253" si="792">AB247+AC247</f>
        <v>0</v>
      </c>
      <c r="AE247" s="40">
        <v>0</v>
      </c>
      <c r="AF247" s="40">
        <v>0</v>
      </c>
      <c r="AG247" s="40">
        <f t="shared" ref="AG247:AG253" si="793">AE247+AF247</f>
        <v>0</v>
      </c>
      <c r="AH247" s="40">
        <v>0</v>
      </c>
      <c r="AI247" s="40">
        <v>1</v>
      </c>
      <c r="AJ247" s="40">
        <f t="shared" ref="AJ247:AJ252" si="794">AH247+AI247</f>
        <v>1</v>
      </c>
      <c r="AK247" s="40">
        <v>0</v>
      </c>
      <c r="AL247" s="40">
        <v>0</v>
      </c>
      <c r="AM247" s="40">
        <f t="shared" ref="AM247:AM253" si="795">AK247+AL247</f>
        <v>0</v>
      </c>
      <c r="AN247" s="57">
        <v>0</v>
      </c>
      <c r="AO247" s="57">
        <v>0</v>
      </c>
      <c r="AP247" s="40">
        <f t="shared" ref="AP247:AP253" si="796">AN247+AO247</f>
        <v>0</v>
      </c>
      <c r="AQ247" s="57">
        <f t="shared" ref="AQ247:AQ253" si="797">AB247+AE247+AH247+AK247+AN247</f>
        <v>0</v>
      </c>
      <c r="AR247" s="57">
        <f t="shared" ref="AR247:AR253" si="798">AC247+AF247+AI247+AL247+AO247</f>
        <v>1</v>
      </c>
      <c r="AS247" s="40">
        <f t="shared" ref="AS247:AS253" si="799">AQ247+AR247</f>
        <v>1</v>
      </c>
      <c r="AT247" s="57">
        <v>8</v>
      </c>
      <c r="AU247" s="57">
        <v>12</v>
      </c>
      <c r="AV247" s="57">
        <v>4</v>
      </c>
      <c r="AW247" s="57">
        <v>0</v>
      </c>
      <c r="AX247" s="40">
        <f t="shared" si="672"/>
        <v>24</v>
      </c>
      <c r="AY247" s="63">
        <v>62.67</v>
      </c>
      <c r="AZ247" s="63">
        <f t="shared" si="673"/>
        <v>2.6112500000000001</v>
      </c>
    </row>
    <row r="248" spans="1:52">
      <c r="A248" s="9"/>
      <c r="B248" s="11" t="s">
        <v>24</v>
      </c>
      <c r="C248" s="43">
        <v>0</v>
      </c>
      <c r="D248" s="43">
        <v>0</v>
      </c>
      <c r="E248" s="40">
        <f t="shared" si="787"/>
        <v>0</v>
      </c>
      <c r="F248" s="43">
        <v>0</v>
      </c>
      <c r="G248" s="43">
        <v>0</v>
      </c>
      <c r="H248" s="40">
        <f t="shared" ref="H248:H253" si="800">F248+G248</f>
        <v>0</v>
      </c>
      <c r="I248" s="40">
        <v>9</v>
      </c>
      <c r="J248" s="40">
        <v>37</v>
      </c>
      <c r="K248" s="40">
        <f t="shared" si="789"/>
        <v>46</v>
      </c>
      <c r="L248" s="43">
        <v>0</v>
      </c>
      <c r="M248" s="43">
        <v>1</v>
      </c>
      <c r="N248" s="40">
        <f t="shared" si="790"/>
        <v>1</v>
      </c>
      <c r="O248" s="43">
        <v>0</v>
      </c>
      <c r="P248" s="43">
        <v>0</v>
      </c>
      <c r="Q248" s="40">
        <f t="shared" si="791"/>
        <v>0</v>
      </c>
      <c r="R248" s="40">
        <f t="shared" ref="R248:R254" si="801">C248+L248+O248+F248+I248</f>
        <v>9</v>
      </c>
      <c r="S248" s="40">
        <f t="shared" ref="S248:S254" si="802">D248+M248+P248+G248+J248</f>
        <v>38</v>
      </c>
      <c r="T248" s="40">
        <f t="shared" ref="T248:T254" si="803">R248+S248</f>
        <v>47</v>
      </c>
      <c r="U248" s="24">
        <v>2</v>
      </c>
      <c r="V248" s="40" t="str">
        <f t="shared" ref="V248:V253" si="804">IF(U248=1,R248,"0")</f>
        <v>0</v>
      </c>
      <c r="W248" s="40" t="str">
        <f t="shared" ref="W248:W253" si="805">IF(U248=1,S248,"0")</f>
        <v>0</v>
      </c>
      <c r="X248" s="40" t="str">
        <f t="shared" ref="X248:X253" si="806">IF(U248=1,T248,"0")</f>
        <v>0</v>
      </c>
      <c r="Y248" s="40">
        <f t="shared" ref="Y248:Y253" si="807">IF(U248=2,R248,"0")</f>
        <v>9</v>
      </c>
      <c r="Z248" s="40">
        <f t="shared" ref="Z248:Z253" si="808">IF(U248=2,S248,"0")</f>
        <v>38</v>
      </c>
      <c r="AA248" s="40">
        <f t="shared" ref="AA248:AA253" si="809">IF(U248=2,T248,"0")</f>
        <v>47</v>
      </c>
      <c r="AB248" s="40">
        <v>0</v>
      </c>
      <c r="AC248" s="40">
        <v>0</v>
      </c>
      <c r="AD248" s="40">
        <f t="shared" si="792"/>
        <v>0</v>
      </c>
      <c r="AE248" s="40">
        <v>0</v>
      </c>
      <c r="AF248" s="40">
        <v>0</v>
      </c>
      <c r="AG248" s="40">
        <f t="shared" si="793"/>
        <v>0</v>
      </c>
      <c r="AH248" s="40">
        <v>4</v>
      </c>
      <c r="AI248" s="40">
        <v>1</v>
      </c>
      <c r="AJ248" s="40">
        <f t="shared" si="794"/>
        <v>5</v>
      </c>
      <c r="AK248" s="40">
        <v>0</v>
      </c>
      <c r="AL248" s="40">
        <v>0</v>
      </c>
      <c r="AM248" s="40">
        <f t="shared" si="795"/>
        <v>0</v>
      </c>
      <c r="AN248" s="57">
        <v>0</v>
      </c>
      <c r="AO248" s="57">
        <v>0</v>
      </c>
      <c r="AP248" s="40">
        <f t="shared" si="796"/>
        <v>0</v>
      </c>
      <c r="AQ248" s="57">
        <f t="shared" si="797"/>
        <v>4</v>
      </c>
      <c r="AR248" s="57">
        <f t="shared" si="798"/>
        <v>1</v>
      </c>
      <c r="AS248" s="40">
        <f t="shared" si="799"/>
        <v>5</v>
      </c>
      <c r="AT248" s="57">
        <v>14</v>
      </c>
      <c r="AU248" s="57">
        <v>21</v>
      </c>
      <c r="AV248" s="57">
        <v>8</v>
      </c>
      <c r="AW248" s="57">
        <v>4</v>
      </c>
      <c r="AX248" s="40">
        <f t="shared" si="672"/>
        <v>47</v>
      </c>
      <c r="AY248" s="63">
        <v>131.82</v>
      </c>
      <c r="AZ248" s="63">
        <f t="shared" si="673"/>
        <v>2.8046808510638295</v>
      </c>
    </row>
    <row r="249" spans="1:52">
      <c r="A249" s="9"/>
      <c r="B249" s="18" t="s">
        <v>23</v>
      </c>
      <c r="C249" s="43">
        <v>0</v>
      </c>
      <c r="D249" s="43">
        <v>0</v>
      </c>
      <c r="E249" s="40">
        <f t="shared" si="787"/>
        <v>0</v>
      </c>
      <c r="F249" s="43">
        <v>0</v>
      </c>
      <c r="G249" s="43">
        <v>0</v>
      </c>
      <c r="H249" s="40">
        <f t="shared" si="800"/>
        <v>0</v>
      </c>
      <c r="I249" s="40">
        <v>0</v>
      </c>
      <c r="J249" s="40">
        <v>0</v>
      </c>
      <c r="K249" s="40">
        <f t="shared" si="789"/>
        <v>0</v>
      </c>
      <c r="L249" s="43">
        <v>7</v>
      </c>
      <c r="M249" s="43">
        <v>35</v>
      </c>
      <c r="N249" s="40">
        <f t="shared" si="790"/>
        <v>42</v>
      </c>
      <c r="O249" s="43">
        <v>1</v>
      </c>
      <c r="P249" s="43">
        <v>1</v>
      </c>
      <c r="Q249" s="40">
        <f t="shared" si="791"/>
        <v>2</v>
      </c>
      <c r="R249" s="40">
        <f t="shared" si="801"/>
        <v>8</v>
      </c>
      <c r="S249" s="40">
        <f t="shared" si="802"/>
        <v>36</v>
      </c>
      <c r="T249" s="40">
        <f t="shared" si="803"/>
        <v>44</v>
      </c>
      <c r="U249" s="24">
        <v>2</v>
      </c>
      <c r="V249" s="40" t="str">
        <f t="shared" si="804"/>
        <v>0</v>
      </c>
      <c r="W249" s="40" t="str">
        <f t="shared" si="805"/>
        <v>0</v>
      </c>
      <c r="X249" s="40" t="str">
        <f t="shared" si="806"/>
        <v>0</v>
      </c>
      <c r="Y249" s="40">
        <f t="shared" si="807"/>
        <v>8</v>
      </c>
      <c r="Z249" s="40">
        <f t="shared" si="808"/>
        <v>36</v>
      </c>
      <c r="AA249" s="40">
        <f t="shared" si="809"/>
        <v>44</v>
      </c>
      <c r="AB249" s="40">
        <v>0</v>
      </c>
      <c r="AC249" s="40">
        <v>0</v>
      </c>
      <c r="AD249" s="40">
        <f t="shared" si="792"/>
        <v>0</v>
      </c>
      <c r="AE249" s="40">
        <v>0</v>
      </c>
      <c r="AF249" s="40">
        <v>0</v>
      </c>
      <c r="AG249" s="40">
        <f t="shared" si="793"/>
        <v>0</v>
      </c>
      <c r="AH249" s="40">
        <v>0</v>
      </c>
      <c r="AI249" s="40">
        <v>0</v>
      </c>
      <c r="AJ249" s="40">
        <f t="shared" si="794"/>
        <v>0</v>
      </c>
      <c r="AK249" s="40">
        <v>2</v>
      </c>
      <c r="AL249" s="40">
        <v>1</v>
      </c>
      <c r="AM249" s="40">
        <f t="shared" si="795"/>
        <v>3</v>
      </c>
      <c r="AN249" s="57">
        <v>0</v>
      </c>
      <c r="AO249" s="57">
        <v>0</v>
      </c>
      <c r="AP249" s="40">
        <f t="shared" si="796"/>
        <v>0</v>
      </c>
      <c r="AQ249" s="57">
        <f t="shared" si="797"/>
        <v>2</v>
      </c>
      <c r="AR249" s="57">
        <f t="shared" si="798"/>
        <v>1</v>
      </c>
      <c r="AS249" s="40">
        <f t="shared" si="799"/>
        <v>3</v>
      </c>
      <c r="AT249" s="57">
        <v>14</v>
      </c>
      <c r="AU249" s="57">
        <v>20</v>
      </c>
      <c r="AV249" s="57">
        <v>8</v>
      </c>
      <c r="AW249" s="57">
        <v>2</v>
      </c>
      <c r="AX249" s="40">
        <f t="shared" si="672"/>
        <v>44</v>
      </c>
      <c r="AY249" s="63">
        <v>117.75</v>
      </c>
      <c r="AZ249" s="63">
        <f t="shared" si="673"/>
        <v>2.6761363636363638</v>
      </c>
    </row>
    <row r="250" spans="1:52">
      <c r="A250" s="9"/>
      <c r="B250" s="11" t="s">
        <v>22</v>
      </c>
      <c r="C250" s="43">
        <v>0</v>
      </c>
      <c r="D250" s="43">
        <v>0</v>
      </c>
      <c r="E250" s="40">
        <f t="shared" si="787"/>
        <v>0</v>
      </c>
      <c r="F250" s="43">
        <v>0</v>
      </c>
      <c r="G250" s="43">
        <v>0</v>
      </c>
      <c r="H250" s="40">
        <f t="shared" si="800"/>
        <v>0</v>
      </c>
      <c r="I250" s="40">
        <v>1</v>
      </c>
      <c r="J250" s="40">
        <v>0</v>
      </c>
      <c r="K250" s="40">
        <f t="shared" si="789"/>
        <v>1</v>
      </c>
      <c r="L250" s="43">
        <v>5</v>
      </c>
      <c r="M250" s="43">
        <v>9</v>
      </c>
      <c r="N250" s="40">
        <f t="shared" si="790"/>
        <v>14</v>
      </c>
      <c r="O250" s="43">
        <v>1</v>
      </c>
      <c r="P250" s="43">
        <v>1</v>
      </c>
      <c r="Q250" s="40">
        <f t="shared" si="791"/>
        <v>2</v>
      </c>
      <c r="R250" s="40">
        <f t="shared" si="801"/>
        <v>7</v>
      </c>
      <c r="S250" s="40">
        <f t="shared" si="802"/>
        <v>10</v>
      </c>
      <c r="T250" s="40">
        <f t="shared" si="803"/>
        <v>17</v>
      </c>
      <c r="U250" s="72">
        <v>2</v>
      </c>
      <c r="V250" s="40" t="str">
        <f t="shared" si="804"/>
        <v>0</v>
      </c>
      <c r="W250" s="40" t="str">
        <f t="shared" si="805"/>
        <v>0</v>
      </c>
      <c r="X250" s="40" t="str">
        <f t="shared" si="806"/>
        <v>0</v>
      </c>
      <c r="Y250" s="40">
        <f t="shared" si="807"/>
        <v>7</v>
      </c>
      <c r="Z250" s="40">
        <f t="shared" si="808"/>
        <v>10</v>
      </c>
      <c r="AA250" s="40">
        <f t="shared" si="809"/>
        <v>17</v>
      </c>
      <c r="AB250" s="40">
        <v>0</v>
      </c>
      <c r="AC250" s="40">
        <v>0</v>
      </c>
      <c r="AD250" s="40">
        <f t="shared" si="792"/>
        <v>0</v>
      </c>
      <c r="AE250" s="40">
        <v>0</v>
      </c>
      <c r="AF250" s="40">
        <v>0</v>
      </c>
      <c r="AG250" s="40">
        <f t="shared" si="793"/>
        <v>0</v>
      </c>
      <c r="AH250" s="40">
        <v>0</v>
      </c>
      <c r="AI250" s="40">
        <v>0</v>
      </c>
      <c r="AJ250" s="40">
        <f t="shared" si="794"/>
        <v>0</v>
      </c>
      <c r="AK250" s="40">
        <v>1</v>
      </c>
      <c r="AL250" s="40">
        <v>0</v>
      </c>
      <c r="AM250" s="40">
        <f t="shared" si="795"/>
        <v>1</v>
      </c>
      <c r="AN250" s="57">
        <v>0</v>
      </c>
      <c r="AO250" s="57">
        <v>0</v>
      </c>
      <c r="AP250" s="40">
        <f t="shared" si="796"/>
        <v>0</v>
      </c>
      <c r="AQ250" s="57">
        <f t="shared" si="797"/>
        <v>1</v>
      </c>
      <c r="AR250" s="57">
        <f t="shared" si="798"/>
        <v>0</v>
      </c>
      <c r="AS250" s="40">
        <f t="shared" si="799"/>
        <v>1</v>
      </c>
      <c r="AT250" s="57">
        <v>11</v>
      </c>
      <c r="AU250" s="57">
        <v>4</v>
      </c>
      <c r="AV250" s="57">
        <v>1</v>
      </c>
      <c r="AW250" s="57">
        <v>1</v>
      </c>
      <c r="AX250" s="40">
        <f t="shared" si="672"/>
        <v>17</v>
      </c>
      <c r="AY250" s="63">
        <v>42.06</v>
      </c>
      <c r="AZ250" s="63">
        <f t="shared" si="673"/>
        <v>2.4741176470588235</v>
      </c>
    </row>
    <row r="251" spans="1:52">
      <c r="A251" s="9"/>
      <c r="B251" s="18" t="s">
        <v>19</v>
      </c>
      <c r="C251" s="43">
        <v>0</v>
      </c>
      <c r="D251" s="43">
        <v>1</v>
      </c>
      <c r="E251" s="40">
        <f t="shared" si="787"/>
        <v>1</v>
      </c>
      <c r="F251" s="43">
        <v>0</v>
      </c>
      <c r="G251" s="43">
        <v>0</v>
      </c>
      <c r="H251" s="40">
        <f t="shared" si="800"/>
        <v>0</v>
      </c>
      <c r="I251" s="40">
        <v>0</v>
      </c>
      <c r="J251" s="40">
        <v>0</v>
      </c>
      <c r="K251" s="40">
        <f t="shared" si="789"/>
        <v>0</v>
      </c>
      <c r="L251" s="43">
        <v>33</v>
      </c>
      <c r="M251" s="43">
        <v>27</v>
      </c>
      <c r="N251" s="40">
        <f t="shared" si="790"/>
        <v>60</v>
      </c>
      <c r="O251" s="43">
        <v>1</v>
      </c>
      <c r="P251" s="43">
        <v>0</v>
      </c>
      <c r="Q251" s="40">
        <f t="shared" si="791"/>
        <v>1</v>
      </c>
      <c r="R251" s="40">
        <f t="shared" si="801"/>
        <v>34</v>
      </c>
      <c r="S251" s="40">
        <f t="shared" si="802"/>
        <v>28</v>
      </c>
      <c r="T251" s="40">
        <f t="shared" si="803"/>
        <v>62</v>
      </c>
      <c r="U251" s="73">
        <v>2</v>
      </c>
      <c r="V251" s="40" t="str">
        <f t="shared" si="804"/>
        <v>0</v>
      </c>
      <c r="W251" s="40" t="str">
        <f t="shared" si="805"/>
        <v>0</v>
      </c>
      <c r="X251" s="40" t="str">
        <f t="shared" si="806"/>
        <v>0</v>
      </c>
      <c r="Y251" s="40">
        <f t="shared" si="807"/>
        <v>34</v>
      </c>
      <c r="Z251" s="40">
        <f t="shared" si="808"/>
        <v>28</v>
      </c>
      <c r="AA251" s="40">
        <f t="shared" si="809"/>
        <v>62</v>
      </c>
      <c r="AB251" s="40">
        <v>0</v>
      </c>
      <c r="AC251" s="40">
        <v>0</v>
      </c>
      <c r="AD251" s="40">
        <f t="shared" si="792"/>
        <v>0</v>
      </c>
      <c r="AE251" s="40">
        <v>0</v>
      </c>
      <c r="AF251" s="40">
        <v>0</v>
      </c>
      <c r="AG251" s="40">
        <f t="shared" si="793"/>
        <v>0</v>
      </c>
      <c r="AH251" s="40">
        <v>0</v>
      </c>
      <c r="AI251" s="40">
        <v>0</v>
      </c>
      <c r="AJ251" s="40">
        <f t="shared" si="794"/>
        <v>0</v>
      </c>
      <c r="AK251" s="40">
        <v>4</v>
      </c>
      <c r="AL251" s="40">
        <v>6</v>
      </c>
      <c r="AM251" s="40">
        <f t="shared" si="795"/>
        <v>10</v>
      </c>
      <c r="AN251" s="57">
        <v>0</v>
      </c>
      <c r="AO251" s="57">
        <v>0</v>
      </c>
      <c r="AP251" s="40">
        <f t="shared" si="796"/>
        <v>0</v>
      </c>
      <c r="AQ251" s="57">
        <f t="shared" si="797"/>
        <v>4</v>
      </c>
      <c r="AR251" s="57">
        <f t="shared" si="798"/>
        <v>6</v>
      </c>
      <c r="AS251" s="40">
        <f t="shared" si="799"/>
        <v>10</v>
      </c>
      <c r="AT251" s="57">
        <v>6</v>
      </c>
      <c r="AU251" s="57">
        <v>26</v>
      </c>
      <c r="AV251" s="57">
        <v>24</v>
      </c>
      <c r="AW251" s="57">
        <v>6</v>
      </c>
      <c r="AX251" s="40">
        <f t="shared" si="672"/>
        <v>62</v>
      </c>
      <c r="AY251" s="63">
        <v>185.32</v>
      </c>
      <c r="AZ251" s="63">
        <f t="shared" si="673"/>
        <v>2.9890322580645159</v>
      </c>
    </row>
    <row r="252" spans="1:52">
      <c r="A252" s="9"/>
      <c r="B252" s="18" t="s">
        <v>17</v>
      </c>
      <c r="C252" s="43">
        <v>0</v>
      </c>
      <c r="D252" s="43">
        <v>0</v>
      </c>
      <c r="E252" s="40">
        <f t="shared" si="787"/>
        <v>0</v>
      </c>
      <c r="F252" s="43">
        <v>0</v>
      </c>
      <c r="G252" s="43">
        <v>0</v>
      </c>
      <c r="H252" s="40">
        <f t="shared" si="800"/>
        <v>0</v>
      </c>
      <c r="I252" s="40">
        <v>27</v>
      </c>
      <c r="J252" s="40">
        <v>25</v>
      </c>
      <c r="K252" s="40">
        <f t="shared" si="789"/>
        <v>52</v>
      </c>
      <c r="L252" s="43">
        <v>2</v>
      </c>
      <c r="M252" s="43">
        <v>1</v>
      </c>
      <c r="N252" s="40">
        <f t="shared" si="790"/>
        <v>3</v>
      </c>
      <c r="O252" s="43">
        <v>0</v>
      </c>
      <c r="P252" s="43">
        <v>0</v>
      </c>
      <c r="Q252" s="40">
        <f t="shared" si="791"/>
        <v>0</v>
      </c>
      <c r="R252" s="40">
        <f t="shared" si="801"/>
        <v>29</v>
      </c>
      <c r="S252" s="40">
        <f t="shared" si="802"/>
        <v>26</v>
      </c>
      <c r="T252" s="40">
        <f t="shared" si="803"/>
        <v>55</v>
      </c>
      <c r="U252" s="73">
        <v>2</v>
      </c>
      <c r="V252" s="40" t="str">
        <f t="shared" si="804"/>
        <v>0</v>
      </c>
      <c r="W252" s="40" t="str">
        <f t="shared" si="805"/>
        <v>0</v>
      </c>
      <c r="X252" s="40" t="str">
        <f t="shared" si="806"/>
        <v>0</v>
      </c>
      <c r="Y252" s="40">
        <f t="shared" si="807"/>
        <v>29</v>
      </c>
      <c r="Z252" s="40">
        <f t="shared" si="808"/>
        <v>26</v>
      </c>
      <c r="AA252" s="40">
        <f t="shared" si="809"/>
        <v>55</v>
      </c>
      <c r="AB252" s="40">
        <v>0</v>
      </c>
      <c r="AC252" s="40">
        <v>0</v>
      </c>
      <c r="AD252" s="40">
        <f t="shared" si="792"/>
        <v>0</v>
      </c>
      <c r="AE252" s="40">
        <v>0</v>
      </c>
      <c r="AF252" s="40">
        <v>0</v>
      </c>
      <c r="AG252" s="40">
        <f t="shared" si="793"/>
        <v>0</v>
      </c>
      <c r="AH252" s="40">
        <v>2</v>
      </c>
      <c r="AI252" s="40">
        <v>0</v>
      </c>
      <c r="AJ252" s="40">
        <f t="shared" si="794"/>
        <v>2</v>
      </c>
      <c r="AK252" s="40">
        <v>0</v>
      </c>
      <c r="AL252" s="40">
        <v>0</v>
      </c>
      <c r="AM252" s="40">
        <f t="shared" si="795"/>
        <v>0</v>
      </c>
      <c r="AN252" s="57">
        <v>0</v>
      </c>
      <c r="AO252" s="57">
        <v>0</v>
      </c>
      <c r="AP252" s="40">
        <f t="shared" si="796"/>
        <v>0</v>
      </c>
      <c r="AQ252" s="57">
        <f t="shared" si="797"/>
        <v>2</v>
      </c>
      <c r="AR252" s="57">
        <f t="shared" si="798"/>
        <v>0</v>
      </c>
      <c r="AS252" s="40">
        <f t="shared" si="799"/>
        <v>2</v>
      </c>
      <c r="AT252" s="57">
        <v>12</v>
      </c>
      <c r="AU252" s="57">
        <v>27</v>
      </c>
      <c r="AV252" s="57">
        <v>14</v>
      </c>
      <c r="AW252" s="57">
        <v>2</v>
      </c>
      <c r="AX252" s="40">
        <f t="shared" si="672"/>
        <v>55</v>
      </c>
      <c r="AY252" s="63">
        <v>154.15</v>
      </c>
      <c r="AZ252" s="63">
        <f t="shared" si="673"/>
        <v>2.8027272727272727</v>
      </c>
    </row>
    <row r="253" spans="1:52">
      <c r="A253" s="9"/>
      <c r="B253" s="11" t="s">
        <v>21</v>
      </c>
      <c r="C253" s="43">
        <v>0</v>
      </c>
      <c r="D253" s="43">
        <v>0</v>
      </c>
      <c r="E253" s="40">
        <f t="shared" si="787"/>
        <v>0</v>
      </c>
      <c r="F253" s="43">
        <v>0</v>
      </c>
      <c r="G253" s="43">
        <v>0</v>
      </c>
      <c r="H253" s="40">
        <f t="shared" si="800"/>
        <v>0</v>
      </c>
      <c r="I253" s="40">
        <v>4</v>
      </c>
      <c r="J253" s="40">
        <v>23</v>
      </c>
      <c r="K253" s="40">
        <f t="shared" si="789"/>
        <v>27</v>
      </c>
      <c r="L253" s="43">
        <v>4</v>
      </c>
      <c r="M253" s="43">
        <v>9</v>
      </c>
      <c r="N253" s="40">
        <f t="shared" si="790"/>
        <v>13</v>
      </c>
      <c r="O253" s="43">
        <v>0</v>
      </c>
      <c r="P253" s="43">
        <v>0</v>
      </c>
      <c r="Q253" s="40">
        <f t="shared" si="791"/>
        <v>0</v>
      </c>
      <c r="R253" s="40">
        <f t="shared" si="801"/>
        <v>8</v>
      </c>
      <c r="S253" s="40">
        <f t="shared" si="802"/>
        <v>32</v>
      </c>
      <c r="T253" s="40">
        <f t="shared" si="803"/>
        <v>40</v>
      </c>
      <c r="U253" s="72">
        <v>2</v>
      </c>
      <c r="V253" s="40" t="str">
        <f t="shared" si="804"/>
        <v>0</v>
      </c>
      <c r="W253" s="40" t="str">
        <f t="shared" si="805"/>
        <v>0</v>
      </c>
      <c r="X253" s="40" t="str">
        <f t="shared" si="806"/>
        <v>0</v>
      </c>
      <c r="Y253" s="40">
        <f t="shared" si="807"/>
        <v>8</v>
      </c>
      <c r="Z253" s="40">
        <f t="shared" si="808"/>
        <v>32</v>
      </c>
      <c r="AA253" s="40">
        <f t="shared" si="809"/>
        <v>40</v>
      </c>
      <c r="AB253" s="40">
        <v>0</v>
      </c>
      <c r="AC253" s="40">
        <v>0</v>
      </c>
      <c r="AD253" s="40">
        <f t="shared" si="792"/>
        <v>0</v>
      </c>
      <c r="AE253" s="40">
        <v>0</v>
      </c>
      <c r="AF253" s="40">
        <v>0</v>
      </c>
      <c r="AG253" s="40">
        <f t="shared" si="793"/>
        <v>0</v>
      </c>
      <c r="AH253" s="40">
        <v>2</v>
      </c>
      <c r="AI253" s="40">
        <v>1</v>
      </c>
      <c r="AJ253" s="40">
        <v>0</v>
      </c>
      <c r="AK253" s="40">
        <v>0</v>
      </c>
      <c r="AL253" s="40">
        <v>0</v>
      </c>
      <c r="AM253" s="40">
        <f t="shared" si="795"/>
        <v>0</v>
      </c>
      <c r="AN253" s="57">
        <v>0</v>
      </c>
      <c r="AO253" s="57">
        <v>0</v>
      </c>
      <c r="AP253" s="40">
        <f t="shared" si="796"/>
        <v>0</v>
      </c>
      <c r="AQ253" s="57">
        <f t="shared" si="797"/>
        <v>2</v>
      </c>
      <c r="AR253" s="57">
        <f t="shared" si="798"/>
        <v>1</v>
      </c>
      <c r="AS253" s="40">
        <f t="shared" si="799"/>
        <v>3</v>
      </c>
      <c r="AT253" s="57">
        <v>12</v>
      </c>
      <c r="AU253" s="57">
        <v>15</v>
      </c>
      <c r="AV253" s="57">
        <v>11</v>
      </c>
      <c r="AW253" s="57">
        <v>2</v>
      </c>
      <c r="AX253" s="40">
        <f t="shared" si="672"/>
        <v>40</v>
      </c>
      <c r="AY253" s="63">
        <v>111.54</v>
      </c>
      <c r="AZ253" s="63">
        <f t="shared" si="673"/>
        <v>2.7885</v>
      </c>
    </row>
    <row r="254" spans="1:52" s="52" customFormat="1">
      <c r="A254" s="49"/>
      <c r="B254" s="50" t="s">
        <v>3</v>
      </c>
      <c r="C254" s="31">
        <f t="shared" ref="C254:H254" si="810">SUM(C247:C253)</f>
        <v>0</v>
      </c>
      <c r="D254" s="31">
        <f t="shared" si="810"/>
        <v>1</v>
      </c>
      <c r="E254" s="30">
        <f t="shared" si="810"/>
        <v>1</v>
      </c>
      <c r="F254" s="31">
        <f t="shared" si="810"/>
        <v>0</v>
      </c>
      <c r="G254" s="31">
        <f t="shared" si="810"/>
        <v>0</v>
      </c>
      <c r="H254" s="30">
        <f t="shared" si="810"/>
        <v>0</v>
      </c>
      <c r="I254" s="30">
        <f t="shared" ref="I254:K254" si="811">SUM(I247:I253)</f>
        <v>43</v>
      </c>
      <c r="J254" s="30">
        <f t="shared" si="811"/>
        <v>86</v>
      </c>
      <c r="K254" s="30">
        <f t="shared" si="811"/>
        <v>129</v>
      </c>
      <c r="L254" s="31">
        <f t="shared" ref="L254:N254" si="812">SUM(L247:L253)</f>
        <v>56</v>
      </c>
      <c r="M254" s="31">
        <f t="shared" si="812"/>
        <v>97</v>
      </c>
      <c r="N254" s="30">
        <f t="shared" si="812"/>
        <v>153</v>
      </c>
      <c r="O254" s="31">
        <f t="shared" ref="O254:Q254" si="813">SUM(O247:O253)</f>
        <v>3</v>
      </c>
      <c r="P254" s="31">
        <f t="shared" si="813"/>
        <v>3</v>
      </c>
      <c r="Q254" s="30">
        <f t="shared" si="813"/>
        <v>6</v>
      </c>
      <c r="R254" s="30">
        <f t="shared" si="801"/>
        <v>102</v>
      </c>
      <c r="S254" s="30">
        <f t="shared" si="802"/>
        <v>187</v>
      </c>
      <c r="T254" s="30">
        <f t="shared" si="803"/>
        <v>289</v>
      </c>
      <c r="U254" s="70"/>
      <c r="V254" s="30">
        <f t="shared" ref="V254:AY254" si="814">SUM(V247:V253)</f>
        <v>0</v>
      </c>
      <c r="W254" s="30">
        <f t="shared" si="814"/>
        <v>0</v>
      </c>
      <c r="X254" s="30">
        <f t="shared" si="814"/>
        <v>0</v>
      </c>
      <c r="Y254" s="30">
        <f t="shared" si="814"/>
        <v>102</v>
      </c>
      <c r="Z254" s="30">
        <f t="shared" si="814"/>
        <v>187</v>
      </c>
      <c r="AA254" s="30">
        <f t="shared" si="814"/>
        <v>289</v>
      </c>
      <c r="AB254" s="30">
        <f t="shared" si="814"/>
        <v>0</v>
      </c>
      <c r="AC254" s="30">
        <f t="shared" si="814"/>
        <v>0</v>
      </c>
      <c r="AD254" s="30">
        <f t="shared" si="814"/>
        <v>0</v>
      </c>
      <c r="AE254" s="30">
        <f t="shared" ref="AE254:AG254" si="815">SUM(AE247:AE253)</f>
        <v>0</v>
      </c>
      <c r="AF254" s="30">
        <f t="shared" si="815"/>
        <v>0</v>
      </c>
      <c r="AG254" s="30">
        <f t="shared" si="815"/>
        <v>0</v>
      </c>
      <c r="AH254" s="30">
        <f t="shared" si="814"/>
        <v>8</v>
      </c>
      <c r="AI254" s="30">
        <f t="shared" si="814"/>
        <v>3</v>
      </c>
      <c r="AJ254" s="30">
        <f t="shared" si="814"/>
        <v>8</v>
      </c>
      <c r="AK254" s="30">
        <f t="shared" ref="AK254:AP254" si="816">SUM(AK247:AK253)</f>
        <v>7</v>
      </c>
      <c r="AL254" s="30">
        <f t="shared" si="816"/>
        <v>7</v>
      </c>
      <c r="AM254" s="30">
        <f t="shared" si="816"/>
        <v>14</v>
      </c>
      <c r="AN254" s="30">
        <f t="shared" si="816"/>
        <v>0</v>
      </c>
      <c r="AO254" s="30">
        <f t="shared" si="816"/>
        <v>0</v>
      </c>
      <c r="AP254" s="30">
        <f t="shared" si="816"/>
        <v>0</v>
      </c>
      <c r="AQ254" s="30">
        <f t="shared" si="814"/>
        <v>15</v>
      </c>
      <c r="AR254" s="30">
        <f t="shared" si="814"/>
        <v>10</v>
      </c>
      <c r="AS254" s="30">
        <f t="shared" si="814"/>
        <v>25</v>
      </c>
      <c r="AT254" s="30">
        <f t="shared" si="814"/>
        <v>77</v>
      </c>
      <c r="AU254" s="30">
        <f t="shared" si="814"/>
        <v>125</v>
      </c>
      <c r="AV254" s="30">
        <f t="shared" si="814"/>
        <v>70</v>
      </c>
      <c r="AW254" s="30">
        <f t="shared" si="814"/>
        <v>17</v>
      </c>
      <c r="AX254" s="30">
        <f t="shared" si="672"/>
        <v>289</v>
      </c>
      <c r="AY254" s="64">
        <f t="shared" si="814"/>
        <v>805.31</v>
      </c>
      <c r="AZ254" s="64">
        <f>AY254/AX254</f>
        <v>2.786539792387543</v>
      </c>
    </row>
    <row r="255" spans="1:52" s="52" customFormat="1">
      <c r="A255" s="49"/>
      <c r="B255" s="50" t="s">
        <v>2</v>
      </c>
      <c r="C255" s="31" t="e">
        <f>C254+#REF!</f>
        <v>#REF!</v>
      </c>
      <c r="D255" s="31" t="e">
        <f>D254+#REF!</f>
        <v>#REF!</v>
      </c>
      <c r="E255" s="31" t="e">
        <f>E254+#REF!</f>
        <v>#REF!</v>
      </c>
      <c r="F255" s="31" t="e">
        <f>F254+#REF!</f>
        <v>#REF!</v>
      </c>
      <c r="G255" s="31">
        <f>G254</f>
        <v>0</v>
      </c>
      <c r="H255" s="31">
        <f t="shared" ref="H255:AA255" si="817">H254</f>
        <v>0</v>
      </c>
      <c r="I255" s="31">
        <f t="shared" si="817"/>
        <v>43</v>
      </c>
      <c r="J255" s="31">
        <f t="shared" si="817"/>
        <v>86</v>
      </c>
      <c r="K255" s="31">
        <f t="shared" si="817"/>
        <v>129</v>
      </c>
      <c r="L255" s="31">
        <f t="shared" si="817"/>
        <v>56</v>
      </c>
      <c r="M255" s="31">
        <f t="shared" si="817"/>
        <v>97</v>
      </c>
      <c r="N255" s="31">
        <f t="shared" si="817"/>
        <v>153</v>
      </c>
      <c r="O255" s="31">
        <f t="shared" si="817"/>
        <v>3</v>
      </c>
      <c r="P255" s="31">
        <f t="shared" si="817"/>
        <v>3</v>
      </c>
      <c r="Q255" s="31">
        <f t="shared" si="817"/>
        <v>6</v>
      </c>
      <c r="R255" s="31">
        <f t="shared" si="817"/>
        <v>102</v>
      </c>
      <c r="S255" s="31">
        <f t="shared" si="817"/>
        <v>187</v>
      </c>
      <c r="T255" s="31">
        <f t="shared" si="817"/>
        <v>289</v>
      </c>
      <c r="U255" s="31"/>
      <c r="V255" s="31">
        <f t="shared" si="817"/>
        <v>0</v>
      </c>
      <c r="W255" s="31">
        <f t="shared" si="817"/>
        <v>0</v>
      </c>
      <c r="X255" s="31">
        <f t="shared" si="817"/>
        <v>0</v>
      </c>
      <c r="Y255" s="31">
        <f t="shared" si="817"/>
        <v>102</v>
      </c>
      <c r="Z255" s="31">
        <f t="shared" si="817"/>
        <v>187</v>
      </c>
      <c r="AA255" s="31">
        <f t="shared" si="817"/>
        <v>289</v>
      </c>
      <c r="AB255" s="30" t="e">
        <f>AB254+#REF!</f>
        <v>#REF!</v>
      </c>
      <c r="AC255" s="30" t="e">
        <f>AC254+#REF!</f>
        <v>#REF!</v>
      </c>
      <c r="AD255" s="30" t="e">
        <f>AD254+#REF!</f>
        <v>#REF!</v>
      </c>
      <c r="AE255" s="30" t="e">
        <f>AE254+#REF!</f>
        <v>#REF!</v>
      </c>
      <c r="AF255" s="30" t="e">
        <f>AF254+#REF!</f>
        <v>#REF!</v>
      </c>
      <c r="AG255" s="30" t="e">
        <f>AG254+#REF!</f>
        <v>#REF!</v>
      </c>
      <c r="AH255" s="30" t="e">
        <f>AH254+#REF!</f>
        <v>#REF!</v>
      </c>
      <c r="AI255" s="30" t="e">
        <f>AI254+#REF!</f>
        <v>#REF!</v>
      </c>
      <c r="AJ255" s="30" t="e">
        <f>AJ254+#REF!</f>
        <v>#REF!</v>
      </c>
      <c r="AK255" s="30" t="e">
        <f>AK254+#REF!</f>
        <v>#REF!</v>
      </c>
      <c r="AL255" s="30" t="e">
        <f>AL254+#REF!</f>
        <v>#REF!</v>
      </c>
      <c r="AM255" s="30" t="e">
        <f>AM254+#REF!</f>
        <v>#REF!</v>
      </c>
      <c r="AN255" s="30" t="e">
        <f>AN254+#REF!</f>
        <v>#REF!</v>
      </c>
      <c r="AO255" s="30" t="e">
        <f>AO254+#REF!</f>
        <v>#REF!</v>
      </c>
      <c r="AP255" s="30" t="e">
        <f>AP254+#REF!</f>
        <v>#REF!</v>
      </c>
      <c r="AQ255" s="30" t="e">
        <f>AQ254+#REF!</f>
        <v>#REF!</v>
      </c>
      <c r="AR255" s="30" t="e">
        <f>AR254+#REF!</f>
        <v>#REF!</v>
      </c>
      <c r="AS255" s="30" t="e">
        <f>AS254+#REF!</f>
        <v>#REF!</v>
      </c>
      <c r="AT255" s="30" t="e">
        <f>AT254+#REF!</f>
        <v>#REF!</v>
      </c>
      <c r="AU255" s="30" t="e">
        <f>AU254+#REF!</f>
        <v>#REF!</v>
      </c>
      <c r="AV255" s="30" t="e">
        <f>AV254+#REF!</f>
        <v>#REF!</v>
      </c>
      <c r="AW255" s="30" t="e">
        <f>AW254+#REF!</f>
        <v>#REF!</v>
      </c>
      <c r="AX255" s="30" t="e">
        <f>AX254+#REF!</f>
        <v>#REF!</v>
      </c>
      <c r="AY255" s="64" t="e">
        <f>AY254+#REF!</f>
        <v>#REF!</v>
      </c>
      <c r="AZ255" s="64" t="e">
        <f t="shared" si="673"/>
        <v>#REF!</v>
      </c>
    </row>
    <row r="256" spans="1:52">
      <c r="A256" s="7"/>
      <c r="B256" s="14" t="s">
        <v>13</v>
      </c>
      <c r="C256" s="37"/>
      <c r="D256" s="38"/>
      <c r="E256" s="34"/>
      <c r="F256" s="34"/>
      <c r="G256" s="34"/>
      <c r="H256" s="34"/>
      <c r="I256" s="34"/>
      <c r="J256" s="34"/>
      <c r="K256" s="34"/>
      <c r="L256" s="37"/>
      <c r="M256" s="38"/>
      <c r="N256" s="34"/>
      <c r="O256" s="37"/>
      <c r="P256" s="38"/>
      <c r="Q256" s="34"/>
      <c r="R256" s="36"/>
      <c r="S256" s="34"/>
      <c r="T256" s="34"/>
      <c r="V256" s="36"/>
      <c r="W256" s="34"/>
      <c r="X256" s="34"/>
      <c r="Y256" s="34"/>
      <c r="Z256" s="34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57"/>
      <c r="AO256" s="57"/>
      <c r="AP256" s="40"/>
      <c r="AQ256" s="57"/>
      <c r="AR256" s="57"/>
      <c r="AS256" s="40"/>
      <c r="AT256" s="57"/>
      <c r="AU256" s="57"/>
      <c r="AV256" s="57"/>
      <c r="AW256" s="57"/>
      <c r="AX256" s="40"/>
      <c r="AY256" s="63"/>
      <c r="AZ256" s="63"/>
    </row>
    <row r="257" spans="1:52">
      <c r="A257" s="7"/>
      <c r="B257" s="13" t="s">
        <v>20</v>
      </c>
      <c r="C257" s="27"/>
      <c r="D257" s="28"/>
      <c r="E257" s="34"/>
      <c r="F257" s="34"/>
      <c r="G257" s="34"/>
      <c r="H257" s="34"/>
      <c r="I257" s="34"/>
      <c r="J257" s="34"/>
      <c r="K257" s="34"/>
      <c r="L257" s="27"/>
      <c r="M257" s="28"/>
      <c r="N257" s="34"/>
      <c r="O257" s="27"/>
      <c r="P257" s="28"/>
      <c r="Q257" s="34"/>
      <c r="R257" s="36"/>
      <c r="S257" s="34"/>
      <c r="T257" s="34"/>
      <c r="V257" s="36"/>
      <c r="W257" s="34"/>
      <c r="X257" s="34"/>
      <c r="Y257" s="34"/>
      <c r="Z257" s="34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57"/>
      <c r="AO257" s="57"/>
      <c r="AP257" s="40"/>
      <c r="AQ257" s="57"/>
      <c r="AR257" s="57"/>
      <c r="AS257" s="40"/>
      <c r="AT257" s="57"/>
      <c r="AU257" s="57"/>
      <c r="AV257" s="57"/>
      <c r="AW257" s="57"/>
      <c r="AX257" s="40"/>
      <c r="AY257" s="63"/>
      <c r="AZ257" s="63"/>
    </row>
    <row r="258" spans="1:52">
      <c r="A258" s="7"/>
      <c r="B258" s="11" t="s">
        <v>17</v>
      </c>
      <c r="C258" s="43">
        <v>0</v>
      </c>
      <c r="D258" s="43">
        <v>0</v>
      </c>
      <c r="E258" s="40">
        <f>C258+D258</f>
        <v>0</v>
      </c>
      <c r="F258" s="43">
        <v>0</v>
      </c>
      <c r="G258" s="43">
        <v>0</v>
      </c>
      <c r="H258" s="40">
        <f>F258+G258</f>
        <v>0</v>
      </c>
      <c r="I258" s="40">
        <v>21</v>
      </c>
      <c r="J258" s="40">
        <v>11</v>
      </c>
      <c r="K258" s="40">
        <f>I258+J258</f>
        <v>32</v>
      </c>
      <c r="L258" s="43">
        <v>7</v>
      </c>
      <c r="M258" s="43">
        <v>1</v>
      </c>
      <c r="N258" s="40">
        <f>L258+M258</f>
        <v>8</v>
      </c>
      <c r="O258" s="43">
        <v>0</v>
      </c>
      <c r="P258" s="43">
        <v>0</v>
      </c>
      <c r="Q258" s="40">
        <f>O258+P258</f>
        <v>0</v>
      </c>
      <c r="R258" s="40">
        <f>C258+L258+O258+F258+I258</f>
        <v>28</v>
      </c>
      <c r="S258" s="40">
        <f>D258+M258+P258+G258+J258</f>
        <v>12</v>
      </c>
      <c r="T258" s="40">
        <f t="shared" ref="T258:T286" si="818">R258+S258</f>
        <v>40</v>
      </c>
      <c r="U258" s="24">
        <v>2</v>
      </c>
      <c r="V258" s="40" t="str">
        <f>IF(U258=1,R258,"0")</f>
        <v>0</v>
      </c>
      <c r="W258" s="40" t="str">
        <f>IF(U258=1,S258,"0")</f>
        <v>0</v>
      </c>
      <c r="X258" s="40" t="str">
        <f>IF(U258=1,T258,"0")</f>
        <v>0</v>
      </c>
      <c r="Y258" s="40">
        <f>IF(U258=2,R258,"0")</f>
        <v>28</v>
      </c>
      <c r="Z258" s="40">
        <f>IF(U258=2,S258,"0")</f>
        <v>12</v>
      </c>
      <c r="AA258" s="40">
        <f>IF(U258=2,T258,"0")</f>
        <v>40</v>
      </c>
      <c r="AB258" s="40">
        <v>0</v>
      </c>
      <c r="AC258" s="40">
        <v>0</v>
      </c>
      <c r="AD258" s="40">
        <f t="shared" ref="AD258:AD259" si="819">AB258+AC258</f>
        <v>0</v>
      </c>
      <c r="AE258" s="40">
        <v>0</v>
      </c>
      <c r="AF258" s="40">
        <v>0</v>
      </c>
      <c r="AG258" s="40">
        <f t="shared" ref="AG258:AG259" si="820">AE258+AF258</f>
        <v>0</v>
      </c>
      <c r="AH258" s="40">
        <v>0</v>
      </c>
      <c r="AI258" s="40">
        <v>0</v>
      </c>
      <c r="AJ258" s="40">
        <f t="shared" ref="AJ258:AJ259" si="821">AH258+AI258</f>
        <v>0</v>
      </c>
      <c r="AK258" s="40">
        <v>0</v>
      </c>
      <c r="AL258" s="40">
        <v>0</v>
      </c>
      <c r="AM258" s="40">
        <f t="shared" ref="AM258:AM259" si="822">AK258+AL258</f>
        <v>0</v>
      </c>
      <c r="AN258" s="57">
        <v>0</v>
      </c>
      <c r="AO258" s="57">
        <v>0</v>
      </c>
      <c r="AP258" s="40">
        <f t="shared" ref="AP258:AP259" si="823">AN258+AO258</f>
        <v>0</v>
      </c>
      <c r="AQ258" s="57">
        <f t="shared" ref="AQ258:AQ259" si="824">AB258+AE258+AH258+AK258+AN258</f>
        <v>0</v>
      </c>
      <c r="AR258" s="57">
        <f t="shared" ref="AR258:AR259" si="825">AC258+AF258+AI258+AL258+AO258</f>
        <v>0</v>
      </c>
      <c r="AS258" s="40">
        <f t="shared" ref="AS258:AS259" si="826">AQ258+AR258</f>
        <v>0</v>
      </c>
      <c r="AT258" s="57">
        <v>26</v>
      </c>
      <c r="AU258" s="57">
        <v>12</v>
      </c>
      <c r="AV258" s="57">
        <v>2</v>
      </c>
      <c r="AW258" s="57">
        <v>0</v>
      </c>
      <c r="AX258" s="40">
        <f t="shared" si="672"/>
        <v>40</v>
      </c>
      <c r="AY258" s="63">
        <v>99.57</v>
      </c>
      <c r="AZ258" s="63">
        <f t="shared" si="673"/>
        <v>2.4892499999999997</v>
      </c>
    </row>
    <row r="259" spans="1:52">
      <c r="A259" s="7"/>
      <c r="B259" s="11" t="s">
        <v>19</v>
      </c>
      <c r="C259" s="43">
        <v>0</v>
      </c>
      <c r="D259" s="43">
        <v>0</v>
      </c>
      <c r="E259" s="40">
        <f>C259+D259</f>
        <v>0</v>
      </c>
      <c r="F259" s="43">
        <v>0</v>
      </c>
      <c r="G259" s="43">
        <v>0</v>
      </c>
      <c r="H259" s="40">
        <f>F259+G259</f>
        <v>0</v>
      </c>
      <c r="I259" s="40">
        <v>1</v>
      </c>
      <c r="J259" s="40">
        <v>0</v>
      </c>
      <c r="K259" s="40">
        <f>I259+J259</f>
        <v>1</v>
      </c>
      <c r="L259" s="43">
        <v>12</v>
      </c>
      <c r="M259" s="43">
        <v>10</v>
      </c>
      <c r="N259" s="40">
        <f>L259+M259</f>
        <v>22</v>
      </c>
      <c r="O259" s="43">
        <v>0</v>
      </c>
      <c r="P259" s="43">
        <v>1</v>
      </c>
      <c r="Q259" s="40">
        <f>O259+P259</f>
        <v>1</v>
      </c>
      <c r="R259" s="40">
        <f t="shared" ref="R259" si="827">C259+L259+O259+F259+I259</f>
        <v>13</v>
      </c>
      <c r="S259" s="40">
        <f t="shared" ref="S259" si="828">D259+M259+P259+G259+J259</f>
        <v>11</v>
      </c>
      <c r="T259" s="40">
        <f t="shared" ref="T259" si="829">R259+S259</f>
        <v>24</v>
      </c>
      <c r="U259" s="24">
        <v>2</v>
      </c>
      <c r="V259" s="40" t="str">
        <f>IF(U259=1,R259,"0")</f>
        <v>0</v>
      </c>
      <c r="W259" s="40" t="str">
        <f>IF(U259=1,S259,"0")</f>
        <v>0</v>
      </c>
      <c r="X259" s="40" t="str">
        <f>IF(U259=1,T259,"0")</f>
        <v>0</v>
      </c>
      <c r="Y259" s="40">
        <f>IF(U259=2,R259,"0")</f>
        <v>13</v>
      </c>
      <c r="Z259" s="40">
        <f>IF(U259=2,S259,"0")</f>
        <v>11</v>
      </c>
      <c r="AA259" s="40">
        <f>IF(U259=2,T259,"0")</f>
        <v>24</v>
      </c>
      <c r="AB259" s="40">
        <v>0</v>
      </c>
      <c r="AC259" s="40">
        <v>0</v>
      </c>
      <c r="AD259" s="40">
        <f t="shared" si="819"/>
        <v>0</v>
      </c>
      <c r="AE259" s="40">
        <v>0</v>
      </c>
      <c r="AF259" s="40">
        <v>0</v>
      </c>
      <c r="AG259" s="40">
        <f t="shared" si="820"/>
        <v>0</v>
      </c>
      <c r="AH259" s="40">
        <v>0</v>
      </c>
      <c r="AI259" s="40">
        <v>0</v>
      </c>
      <c r="AJ259" s="40">
        <f t="shared" si="821"/>
        <v>0</v>
      </c>
      <c r="AK259" s="40">
        <v>1</v>
      </c>
      <c r="AL259" s="40">
        <v>1</v>
      </c>
      <c r="AM259" s="40">
        <f t="shared" si="822"/>
        <v>2</v>
      </c>
      <c r="AN259" s="57">
        <v>0</v>
      </c>
      <c r="AO259" s="57">
        <v>0</v>
      </c>
      <c r="AP259" s="40">
        <f t="shared" si="823"/>
        <v>0</v>
      </c>
      <c r="AQ259" s="57">
        <f t="shared" si="824"/>
        <v>1</v>
      </c>
      <c r="AR259" s="57">
        <f t="shared" si="825"/>
        <v>1</v>
      </c>
      <c r="AS259" s="40">
        <f t="shared" si="826"/>
        <v>2</v>
      </c>
      <c r="AT259" s="57">
        <v>10</v>
      </c>
      <c r="AU259" s="57">
        <v>9</v>
      </c>
      <c r="AV259" s="57">
        <v>4</v>
      </c>
      <c r="AW259" s="57">
        <v>1</v>
      </c>
      <c r="AX259" s="40">
        <f t="shared" si="672"/>
        <v>24</v>
      </c>
      <c r="AY259" s="63">
        <v>64.599999999999994</v>
      </c>
      <c r="AZ259" s="63">
        <f t="shared" si="673"/>
        <v>2.6916666666666664</v>
      </c>
    </row>
    <row r="260" spans="1:52" s="52" customFormat="1">
      <c r="A260" s="55"/>
      <c r="B260" s="50" t="s">
        <v>3</v>
      </c>
      <c r="C260" s="31">
        <f t="shared" ref="C260:G260" si="830">SUM(C258:C259)</f>
        <v>0</v>
      </c>
      <c r="D260" s="31">
        <f t="shared" si="830"/>
        <v>0</v>
      </c>
      <c r="E260" s="30">
        <f t="shared" si="830"/>
        <v>0</v>
      </c>
      <c r="F260" s="31">
        <f t="shared" si="830"/>
        <v>0</v>
      </c>
      <c r="G260" s="31">
        <f t="shared" si="830"/>
        <v>0</v>
      </c>
      <c r="H260" s="31">
        <f t="shared" ref="H260:AA260" si="831">SUM(H258:H259)</f>
        <v>0</v>
      </c>
      <c r="I260" s="31">
        <f t="shared" si="831"/>
        <v>22</v>
      </c>
      <c r="J260" s="31">
        <f t="shared" si="831"/>
        <v>11</v>
      </c>
      <c r="K260" s="31">
        <f t="shared" si="831"/>
        <v>33</v>
      </c>
      <c r="L260" s="31">
        <f t="shared" si="831"/>
        <v>19</v>
      </c>
      <c r="M260" s="31">
        <f t="shared" si="831"/>
        <v>11</v>
      </c>
      <c r="N260" s="31">
        <f t="shared" si="831"/>
        <v>30</v>
      </c>
      <c r="O260" s="31">
        <f t="shared" si="831"/>
        <v>0</v>
      </c>
      <c r="P260" s="31">
        <f t="shared" si="831"/>
        <v>1</v>
      </c>
      <c r="Q260" s="31">
        <f t="shared" si="831"/>
        <v>1</v>
      </c>
      <c r="R260" s="31">
        <f t="shared" si="831"/>
        <v>41</v>
      </c>
      <c r="S260" s="31">
        <f t="shared" si="831"/>
        <v>23</v>
      </c>
      <c r="T260" s="31">
        <f t="shared" si="831"/>
        <v>64</v>
      </c>
      <c r="U260" s="31"/>
      <c r="V260" s="31">
        <f t="shared" si="831"/>
        <v>0</v>
      </c>
      <c r="W260" s="31">
        <f t="shared" si="831"/>
        <v>0</v>
      </c>
      <c r="X260" s="31">
        <f t="shared" si="831"/>
        <v>0</v>
      </c>
      <c r="Y260" s="31">
        <f t="shared" si="831"/>
        <v>41</v>
      </c>
      <c r="Z260" s="31">
        <f t="shared" si="831"/>
        <v>23</v>
      </c>
      <c r="AA260" s="31">
        <f t="shared" si="831"/>
        <v>64</v>
      </c>
      <c r="AB260" s="30">
        <f t="shared" ref="AB260:AY260" si="832">SUM(AB258:AB259)</f>
        <v>0</v>
      </c>
      <c r="AC260" s="30">
        <f t="shared" si="832"/>
        <v>0</v>
      </c>
      <c r="AD260" s="30">
        <f t="shared" si="832"/>
        <v>0</v>
      </c>
      <c r="AE260" s="30">
        <f t="shared" ref="AE260:AG260" si="833">SUM(AE258:AE259)</f>
        <v>0</v>
      </c>
      <c r="AF260" s="30">
        <f t="shared" si="833"/>
        <v>0</v>
      </c>
      <c r="AG260" s="30">
        <f t="shared" si="833"/>
        <v>0</v>
      </c>
      <c r="AH260" s="30">
        <f t="shared" si="832"/>
        <v>0</v>
      </c>
      <c r="AI260" s="30">
        <f t="shared" si="832"/>
        <v>0</v>
      </c>
      <c r="AJ260" s="30">
        <f t="shared" si="832"/>
        <v>0</v>
      </c>
      <c r="AK260" s="30">
        <f t="shared" ref="AK260:AP260" si="834">SUM(AK258:AK259)</f>
        <v>1</v>
      </c>
      <c r="AL260" s="30">
        <f t="shared" si="834"/>
        <v>1</v>
      </c>
      <c r="AM260" s="30">
        <f t="shared" si="834"/>
        <v>2</v>
      </c>
      <c r="AN260" s="30">
        <f t="shared" si="834"/>
        <v>0</v>
      </c>
      <c r="AO260" s="30">
        <f t="shared" si="834"/>
        <v>0</v>
      </c>
      <c r="AP260" s="30">
        <f t="shared" si="834"/>
        <v>0</v>
      </c>
      <c r="AQ260" s="30">
        <f t="shared" si="832"/>
        <v>1</v>
      </c>
      <c r="AR260" s="30">
        <f t="shared" si="832"/>
        <v>1</v>
      </c>
      <c r="AS260" s="30">
        <f t="shared" si="832"/>
        <v>2</v>
      </c>
      <c r="AT260" s="30">
        <f t="shared" si="832"/>
        <v>36</v>
      </c>
      <c r="AU260" s="30">
        <f t="shared" si="832"/>
        <v>21</v>
      </c>
      <c r="AV260" s="30">
        <f t="shared" si="832"/>
        <v>6</v>
      </c>
      <c r="AW260" s="30">
        <f t="shared" si="832"/>
        <v>1</v>
      </c>
      <c r="AX260" s="30">
        <f t="shared" si="672"/>
        <v>64</v>
      </c>
      <c r="AY260" s="64">
        <f t="shared" si="832"/>
        <v>164.17</v>
      </c>
      <c r="AZ260" s="64">
        <f t="shared" si="673"/>
        <v>2.5651562499999998</v>
      </c>
    </row>
    <row r="261" spans="1:52" s="52" customFormat="1">
      <c r="A261" s="55"/>
      <c r="B261" s="50" t="s">
        <v>10</v>
      </c>
      <c r="C261" s="31" t="e">
        <f>C260+#REF!</f>
        <v>#REF!</v>
      </c>
      <c r="D261" s="31" t="e">
        <f>D260+#REF!</f>
        <v>#REF!</v>
      </c>
      <c r="E261" s="31" t="e">
        <f>E260+#REF!</f>
        <v>#REF!</v>
      </c>
      <c r="F261" s="31" t="e">
        <f>F260+#REF!</f>
        <v>#REF!</v>
      </c>
      <c r="G261" s="31">
        <f>G260</f>
        <v>0</v>
      </c>
      <c r="H261" s="31">
        <f t="shared" ref="H261:AA261" si="835">H260</f>
        <v>0</v>
      </c>
      <c r="I261" s="31">
        <f t="shared" si="835"/>
        <v>22</v>
      </c>
      <c r="J261" s="31">
        <f t="shared" si="835"/>
        <v>11</v>
      </c>
      <c r="K261" s="31">
        <f t="shared" si="835"/>
        <v>33</v>
      </c>
      <c r="L261" s="31">
        <f t="shared" si="835"/>
        <v>19</v>
      </c>
      <c r="M261" s="31">
        <f t="shared" si="835"/>
        <v>11</v>
      </c>
      <c r="N261" s="31">
        <f t="shared" si="835"/>
        <v>30</v>
      </c>
      <c r="O261" s="31">
        <f t="shared" si="835"/>
        <v>0</v>
      </c>
      <c r="P261" s="31">
        <f t="shared" si="835"/>
        <v>1</v>
      </c>
      <c r="Q261" s="31">
        <f t="shared" si="835"/>
        <v>1</v>
      </c>
      <c r="R261" s="31">
        <f t="shared" si="835"/>
        <v>41</v>
      </c>
      <c r="S261" s="31">
        <f t="shared" si="835"/>
        <v>23</v>
      </c>
      <c r="T261" s="31">
        <f t="shared" si="835"/>
        <v>64</v>
      </c>
      <c r="U261" s="31"/>
      <c r="V261" s="31">
        <f t="shared" si="835"/>
        <v>0</v>
      </c>
      <c r="W261" s="31">
        <f t="shared" si="835"/>
        <v>0</v>
      </c>
      <c r="X261" s="31">
        <f t="shared" si="835"/>
        <v>0</v>
      </c>
      <c r="Y261" s="31">
        <f t="shared" si="835"/>
        <v>41</v>
      </c>
      <c r="Z261" s="31">
        <f t="shared" si="835"/>
        <v>23</v>
      </c>
      <c r="AA261" s="31">
        <f t="shared" si="835"/>
        <v>64</v>
      </c>
      <c r="AB261" s="30" t="e">
        <f>AB260+#REF!</f>
        <v>#REF!</v>
      </c>
      <c r="AC261" s="30" t="e">
        <f>AC260+#REF!</f>
        <v>#REF!</v>
      </c>
      <c r="AD261" s="30" t="e">
        <f>AD260+#REF!</f>
        <v>#REF!</v>
      </c>
      <c r="AE261" s="30" t="e">
        <f>AE260+#REF!</f>
        <v>#REF!</v>
      </c>
      <c r="AF261" s="30" t="e">
        <f>AF260+#REF!</f>
        <v>#REF!</v>
      </c>
      <c r="AG261" s="30" t="e">
        <f>AG260+#REF!</f>
        <v>#REF!</v>
      </c>
      <c r="AH261" s="30" t="e">
        <f>AH260+#REF!</f>
        <v>#REF!</v>
      </c>
      <c r="AI261" s="30" t="e">
        <f>AI260+#REF!</f>
        <v>#REF!</v>
      </c>
      <c r="AJ261" s="30" t="e">
        <f>AJ260+#REF!</f>
        <v>#REF!</v>
      </c>
      <c r="AK261" s="30" t="e">
        <f>AK260+#REF!</f>
        <v>#REF!</v>
      </c>
      <c r="AL261" s="30" t="e">
        <f>AL260+#REF!</f>
        <v>#REF!</v>
      </c>
      <c r="AM261" s="30" t="e">
        <f>AM260+#REF!</f>
        <v>#REF!</v>
      </c>
      <c r="AN261" s="30" t="e">
        <f>AN260+#REF!</f>
        <v>#REF!</v>
      </c>
      <c r="AO261" s="30" t="e">
        <f>AO260+#REF!</f>
        <v>#REF!</v>
      </c>
      <c r="AP261" s="30" t="e">
        <f>AP260+#REF!</f>
        <v>#REF!</v>
      </c>
      <c r="AQ261" s="30" t="e">
        <f>AQ260+#REF!</f>
        <v>#REF!</v>
      </c>
      <c r="AR261" s="30" t="e">
        <f>AR260+#REF!</f>
        <v>#REF!</v>
      </c>
      <c r="AS261" s="30" t="e">
        <f>AS260+#REF!</f>
        <v>#REF!</v>
      </c>
      <c r="AT261" s="30" t="e">
        <f>AT260+#REF!</f>
        <v>#REF!</v>
      </c>
      <c r="AU261" s="30" t="e">
        <f>AU260+#REF!</f>
        <v>#REF!</v>
      </c>
      <c r="AV261" s="30" t="e">
        <f>AV260+#REF!</f>
        <v>#REF!</v>
      </c>
      <c r="AW261" s="30" t="e">
        <f>AW260+#REF!</f>
        <v>#REF!</v>
      </c>
      <c r="AX261" s="30" t="e">
        <f>AX260+#REF!</f>
        <v>#REF!</v>
      </c>
      <c r="AY261" s="64" t="e">
        <f>AY260+#REF!</f>
        <v>#REF!</v>
      </c>
      <c r="AZ261" s="64" t="e">
        <f t="shared" ref="AZ261:AZ287" si="836">AY261/AX261</f>
        <v>#REF!</v>
      </c>
    </row>
    <row r="262" spans="1:52" s="52" customFormat="1">
      <c r="A262" s="53"/>
      <c r="B262" s="54" t="s">
        <v>1</v>
      </c>
      <c r="C262" s="30" t="e">
        <f>C255+C261</f>
        <v>#REF!</v>
      </c>
      <c r="D262" s="30" t="e">
        <f>D255+D261</f>
        <v>#REF!</v>
      </c>
      <c r="E262" s="30" t="e">
        <f>E255+E261</f>
        <v>#REF!</v>
      </c>
      <c r="F262" s="30" t="e">
        <f>F255+F261</f>
        <v>#REF!</v>
      </c>
      <c r="G262" s="30">
        <f>G255+G261</f>
        <v>0</v>
      </c>
      <c r="H262" s="30">
        <f t="shared" ref="H262:AA262" si="837">H255+H261</f>
        <v>0</v>
      </c>
      <c r="I262" s="30">
        <f t="shared" si="837"/>
        <v>65</v>
      </c>
      <c r="J262" s="30">
        <f t="shared" si="837"/>
        <v>97</v>
      </c>
      <c r="K262" s="30">
        <f t="shared" si="837"/>
        <v>162</v>
      </c>
      <c r="L262" s="30">
        <f t="shared" si="837"/>
        <v>75</v>
      </c>
      <c r="M262" s="30">
        <f t="shared" si="837"/>
        <v>108</v>
      </c>
      <c r="N262" s="30">
        <f t="shared" si="837"/>
        <v>183</v>
      </c>
      <c r="O262" s="30">
        <f t="shared" si="837"/>
        <v>3</v>
      </c>
      <c r="P262" s="30">
        <f t="shared" si="837"/>
        <v>4</v>
      </c>
      <c r="Q262" s="30">
        <f t="shared" si="837"/>
        <v>7</v>
      </c>
      <c r="R262" s="30">
        <f t="shared" si="837"/>
        <v>143</v>
      </c>
      <c r="S262" s="30">
        <f t="shared" si="837"/>
        <v>210</v>
      </c>
      <c r="T262" s="30">
        <f t="shared" si="837"/>
        <v>353</v>
      </c>
      <c r="U262" s="30"/>
      <c r="V262" s="30">
        <f t="shared" si="837"/>
        <v>0</v>
      </c>
      <c r="W262" s="30">
        <f t="shared" si="837"/>
        <v>0</v>
      </c>
      <c r="X262" s="30">
        <f t="shared" si="837"/>
        <v>0</v>
      </c>
      <c r="Y262" s="30">
        <f t="shared" si="837"/>
        <v>143</v>
      </c>
      <c r="Z262" s="30">
        <f t="shared" si="837"/>
        <v>210</v>
      </c>
      <c r="AA262" s="30">
        <f t="shared" si="837"/>
        <v>353</v>
      </c>
      <c r="AB262" s="30" t="e">
        <f t="shared" ref="AB262:AW262" si="838">AB255+AB261</f>
        <v>#REF!</v>
      </c>
      <c r="AC262" s="30" t="e">
        <f t="shared" si="838"/>
        <v>#REF!</v>
      </c>
      <c r="AD262" s="30" t="e">
        <f t="shared" si="838"/>
        <v>#REF!</v>
      </c>
      <c r="AE262" s="30" t="e">
        <f t="shared" si="838"/>
        <v>#REF!</v>
      </c>
      <c r="AF262" s="30" t="e">
        <f t="shared" si="838"/>
        <v>#REF!</v>
      </c>
      <c r="AG262" s="30" t="e">
        <f t="shared" si="838"/>
        <v>#REF!</v>
      </c>
      <c r="AH262" s="30" t="e">
        <f t="shared" si="838"/>
        <v>#REF!</v>
      </c>
      <c r="AI262" s="30" t="e">
        <f t="shared" si="838"/>
        <v>#REF!</v>
      </c>
      <c r="AJ262" s="30" t="e">
        <f t="shared" si="838"/>
        <v>#REF!</v>
      </c>
      <c r="AK262" s="30" t="e">
        <f t="shared" si="838"/>
        <v>#REF!</v>
      </c>
      <c r="AL262" s="30" t="e">
        <f t="shared" si="838"/>
        <v>#REF!</v>
      </c>
      <c r="AM262" s="30" t="e">
        <f t="shared" si="838"/>
        <v>#REF!</v>
      </c>
      <c r="AN262" s="30" t="e">
        <f t="shared" si="838"/>
        <v>#REF!</v>
      </c>
      <c r="AO262" s="30" t="e">
        <f t="shared" si="838"/>
        <v>#REF!</v>
      </c>
      <c r="AP262" s="30" t="e">
        <f t="shared" si="838"/>
        <v>#REF!</v>
      </c>
      <c r="AQ262" s="30" t="e">
        <f t="shared" si="838"/>
        <v>#REF!</v>
      </c>
      <c r="AR262" s="30" t="e">
        <f t="shared" si="838"/>
        <v>#REF!</v>
      </c>
      <c r="AS262" s="30" t="e">
        <f t="shared" si="838"/>
        <v>#REF!</v>
      </c>
      <c r="AT262" s="30" t="e">
        <f t="shared" si="838"/>
        <v>#REF!</v>
      </c>
      <c r="AU262" s="30" t="e">
        <f t="shared" si="838"/>
        <v>#REF!</v>
      </c>
      <c r="AV262" s="30" t="e">
        <f t="shared" si="838"/>
        <v>#REF!</v>
      </c>
      <c r="AW262" s="30" t="e">
        <f t="shared" si="838"/>
        <v>#REF!</v>
      </c>
      <c r="AX262" s="30" t="e">
        <f t="shared" ref="AX262:AX287" si="839">SUM(AT262:AW262)</f>
        <v>#REF!</v>
      </c>
      <c r="AY262" s="64" t="e">
        <f>AY255+AY261</f>
        <v>#REF!</v>
      </c>
      <c r="AZ262" s="64" t="e">
        <f t="shared" si="836"/>
        <v>#REF!</v>
      </c>
    </row>
    <row r="263" spans="1:52">
      <c r="A263" s="5" t="s">
        <v>16</v>
      </c>
      <c r="B263" s="8"/>
      <c r="C263" s="36"/>
      <c r="D263" s="34"/>
      <c r="E263" s="34"/>
      <c r="F263" s="34"/>
      <c r="G263" s="34"/>
      <c r="H263" s="34"/>
      <c r="I263" s="34"/>
      <c r="J263" s="34"/>
      <c r="K263" s="34"/>
      <c r="L263" s="36"/>
      <c r="M263" s="34"/>
      <c r="N263" s="34"/>
      <c r="O263" s="36"/>
      <c r="P263" s="34"/>
      <c r="Q263" s="34"/>
      <c r="R263" s="36"/>
      <c r="S263" s="34"/>
      <c r="T263" s="34"/>
      <c r="V263" s="36"/>
      <c r="W263" s="34"/>
      <c r="X263" s="34"/>
      <c r="Y263" s="34"/>
      <c r="Z263" s="34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57"/>
      <c r="AO263" s="57"/>
      <c r="AP263" s="40"/>
      <c r="AQ263" s="57"/>
      <c r="AR263" s="57"/>
      <c r="AS263" s="40"/>
      <c r="AT263" s="57"/>
      <c r="AU263" s="57"/>
      <c r="AV263" s="57"/>
      <c r="AW263" s="57"/>
      <c r="AX263" s="40"/>
      <c r="AY263" s="63"/>
      <c r="AZ263" s="63"/>
    </row>
    <row r="264" spans="1:52">
      <c r="A264" s="5"/>
      <c r="B264" s="17" t="s">
        <v>8</v>
      </c>
      <c r="C264" s="44"/>
      <c r="D264" s="45"/>
      <c r="E264" s="34"/>
      <c r="F264" s="34"/>
      <c r="G264" s="34"/>
      <c r="H264" s="34"/>
      <c r="I264" s="34"/>
      <c r="J264" s="34"/>
      <c r="K264" s="34"/>
      <c r="L264" s="44"/>
      <c r="M264" s="45"/>
      <c r="N264" s="34"/>
      <c r="O264" s="44"/>
      <c r="P264" s="45"/>
      <c r="Q264" s="34"/>
      <c r="R264" s="36"/>
      <c r="S264" s="34"/>
      <c r="T264" s="34"/>
      <c r="V264" s="36"/>
      <c r="W264" s="34"/>
      <c r="X264" s="34"/>
      <c r="Y264" s="34"/>
      <c r="Z264" s="34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57"/>
      <c r="AO264" s="57"/>
      <c r="AP264" s="40"/>
      <c r="AQ264" s="57"/>
      <c r="AR264" s="57"/>
      <c r="AS264" s="40"/>
      <c r="AT264" s="57"/>
      <c r="AU264" s="57"/>
      <c r="AV264" s="57"/>
      <c r="AW264" s="57"/>
      <c r="AX264" s="40"/>
      <c r="AY264" s="63"/>
      <c r="AZ264" s="63"/>
    </row>
    <row r="265" spans="1:52">
      <c r="A265" s="5"/>
      <c r="B265" s="10" t="s">
        <v>15</v>
      </c>
      <c r="C265" s="41"/>
      <c r="D265" s="42"/>
      <c r="E265" s="34"/>
      <c r="F265" s="34"/>
      <c r="G265" s="34"/>
      <c r="H265" s="34"/>
      <c r="I265" s="34"/>
      <c r="J265" s="34"/>
      <c r="K265" s="34"/>
      <c r="L265" s="41"/>
      <c r="M265" s="42"/>
      <c r="N265" s="34"/>
      <c r="O265" s="41"/>
      <c r="P265" s="42"/>
      <c r="Q265" s="34"/>
      <c r="R265" s="36"/>
      <c r="S265" s="34"/>
      <c r="T265" s="34"/>
      <c r="V265" s="36"/>
      <c r="W265" s="34"/>
      <c r="X265" s="34"/>
      <c r="Y265" s="34"/>
      <c r="Z265" s="34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57"/>
      <c r="AO265" s="57"/>
      <c r="AP265" s="40"/>
      <c r="AQ265" s="57"/>
      <c r="AR265" s="57"/>
      <c r="AS265" s="40"/>
      <c r="AT265" s="57"/>
      <c r="AU265" s="57"/>
      <c r="AV265" s="57"/>
      <c r="AW265" s="57"/>
      <c r="AX265" s="40"/>
      <c r="AY265" s="63"/>
      <c r="AZ265" s="63"/>
    </row>
    <row r="266" spans="1:52">
      <c r="A266" s="7"/>
      <c r="B266" s="11" t="s">
        <v>11</v>
      </c>
      <c r="C266" s="43">
        <v>0</v>
      </c>
      <c r="D266" s="43">
        <v>0</v>
      </c>
      <c r="E266" s="40">
        <f>C266+D266</f>
        <v>0</v>
      </c>
      <c r="F266" s="43">
        <v>0</v>
      </c>
      <c r="G266" s="43">
        <v>1</v>
      </c>
      <c r="H266" s="40">
        <f>F266+G266</f>
        <v>1</v>
      </c>
      <c r="I266" s="40">
        <v>7</v>
      </c>
      <c r="J266" s="40">
        <v>2</v>
      </c>
      <c r="K266" s="40">
        <f>I266+J266</f>
        <v>9</v>
      </c>
      <c r="L266" s="43">
        <v>35</v>
      </c>
      <c r="M266" s="43">
        <v>20</v>
      </c>
      <c r="N266" s="40">
        <f>L266+M266</f>
        <v>55</v>
      </c>
      <c r="O266" s="43">
        <v>21</v>
      </c>
      <c r="P266" s="43">
        <v>9</v>
      </c>
      <c r="Q266" s="40">
        <f>O266+P266</f>
        <v>30</v>
      </c>
      <c r="R266" s="40">
        <f>C266+L266+O266+F266+I266</f>
        <v>63</v>
      </c>
      <c r="S266" s="40">
        <f>D266+M266+P266+G266+J266</f>
        <v>32</v>
      </c>
      <c r="T266" s="40">
        <f t="shared" si="818"/>
        <v>95</v>
      </c>
      <c r="U266" s="24">
        <v>2</v>
      </c>
      <c r="V266" s="40" t="str">
        <f>IF(U266=1,R266,"0")</f>
        <v>0</v>
      </c>
      <c r="W266" s="40" t="str">
        <f>IF(U266=1,S266,"0")</f>
        <v>0</v>
      </c>
      <c r="X266" s="40" t="str">
        <f>IF(U266=1,T266,"0")</f>
        <v>0</v>
      </c>
      <c r="Y266" s="40">
        <f>IF(U266=2,R266,"0")</f>
        <v>63</v>
      </c>
      <c r="Z266" s="40">
        <f>IF(U266=2,S266,"0")</f>
        <v>32</v>
      </c>
      <c r="AA266" s="40">
        <f>IF(U266=2,T266,"0")</f>
        <v>95</v>
      </c>
      <c r="AB266" s="40">
        <v>0</v>
      </c>
      <c r="AC266" s="40">
        <v>0</v>
      </c>
      <c r="AD266" s="40">
        <f t="shared" ref="AD266:AD267" si="840">AB266+AC266</f>
        <v>0</v>
      </c>
      <c r="AE266" s="40">
        <v>0</v>
      </c>
      <c r="AF266" s="40">
        <v>0</v>
      </c>
      <c r="AG266" s="40">
        <f t="shared" ref="AG266:AG267" si="841">AE266+AF266</f>
        <v>0</v>
      </c>
      <c r="AH266" s="40">
        <v>0</v>
      </c>
      <c r="AI266" s="40">
        <v>0</v>
      </c>
      <c r="AJ266" s="40">
        <f t="shared" ref="AJ266:AJ267" si="842">AH266+AI266</f>
        <v>0</v>
      </c>
      <c r="AK266" s="40">
        <v>6</v>
      </c>
      <c r="AL266" s="40">
        <v>3</v>
      </c>
      <c r="AM266" s="40">
        <f t="shared" ref="AM266:AM267" si="843">AK266+AL266</f>
        <v>9</v>
      </c>
      <c r="AN266" s="57">
        <v>0</v>
      </c>
      <c r="AO266" s="57">
        <v>1</v>
      </c>
      <c r="AP266" s="40">
        <f t="shared" ref="AP266:AP267" si="844">AN266+AO266</f>
        <v>1</v>
      </c>
      <c r="AQ266" s="57">
        <f t="shared" ref="AQ266:AQ267" si="845">AB266+AE266+AH266+AK266+AN266</f>
        <v>6</v>
      </c>
      <c r="AR266" s="57">
        <f t="shared" ref="AR266:AR267" si="846">AC266+AF266+AI266+AL266+AO266</f>
        <v>4</v>
      </c>
      <c r="AS266" s="40">
        <f t="shared" ref="AS266:AS267" si="847">AQ266+AR266</f>
        <v>10</v>
      </c>
      <c r="AT266" s="57">
        <v>12</v>
      </c>
      <c r="AU266" s="57">
        <v>46</v>
      </c>
      <c r="AV266" s="57">
        <v>30</v>
      </c>
      <c r="AW266" s="57">
        <v>7</v>
      </c>
      <c r="AX266" s="40">
        <f t="shared" si="839"/>
        <v>95</v>
      </c>
      <c r="AY266" s="63">
        <v>278.93</v>
      </c>
      <c r="AZ266" s="63">
        <f t="shared" si="836"/>
        <v>2.936105263157895</v>
      </c>
    </row>
    <row r="267" spans="1:52">
      <c r="A267" s="9"/>
      <c r="B267" s="11" t="s">
        <v>14</v>
      </c>
      <c r="C267" s="43">
        <v>0</v>
      </c>
      <c r="D267" s="43">
        <v>0</v>
      </c>
      <c r="E267" s="40">
        <f>C267+D267</f>
        <v>0</v>
      </c>
      <c r="F267" s="43">
        <v>0</v>
      </c>
      <c r="G267" s="43">
        <v>0</v>
      </c>
      <c r="H267" s="40">
        <f t="shared" ref="H267" si="848">F267+G267</f>
        <v>0</v>
      </c>
      <c r="I267" s="40">
        <v>0</v>
      </c>
      <c r="J267" s="40">
        <v>0</v>
      </c>
      <c r="K267" s="40">
        <f>I267+J267</f>
        <v>0</v>
      </c>
      <c r="L267" s="43">
        <v>25</v>
      </c>
      <c r="M267" s="43">
        <v>29</v>
      </c>
      <c r="N267" s="40">
        <f>L267+M267</f>
        <v>54</v>
      </c>
      <c r="O267" s="43">
        <v>8</v>
      </c>
      <c r="P267" s="43">
        <v>9</v>
      </c>
      <c r="Q267" s="40">
        <f>O267+P267</f>
        <v>17</v>
      </c>
      <c r="R267" s="40">
        <f t="shared" ref="R267:R268" si="849">C267+L267+O267+F267+I267</f>
        <v>33</v>
      </c>
      <c r="S267" s="40">
        <f t="shared" ref="S267:S268" si="850">D267+M267+P267+G267+J267</f>
        <v>38</v>
      </c>
      <c r="T267" s="40">
        <f t="shared" ref="T267:T268" si="851">R267+S267</f>
        <v>71</v>
      </c>
      <c r="U267" s="24">
        <v>2</v>
      </c>
      <c r="V267" s="40" t="str">
        <f t="shared" ref="V267" si="852">IF(U267=1,R267,"0")</f>
        <v>0</v>
      </c>
      <c r="W267" s="40" t="str">
        <f t="shared" ref="W267" si="853">IF(U267=1,S267,"0")</f>
        <v>0</v>
      </c>
      <c r="X267" s="40" t="str">
        <f t="shared" ref="X267" si="854">IF(U267=1,T267,"0")</f>
        <v>0</v>
      </c>
      <c r="Y267" s="40">
        <f t="shared" ref="Y267" si="855">IF(U267=2,R267,"0")</f>
        <v>33</v>
      </c>
      <c r="Z267" s="40">
        <f t="shared" ref="Z267" si="856">IF(U267=2,S267,"0")</f>
        <v>38</v>
      </c>
      <c r="AA267" s="40">
        <f t="shared" ref="AA267" si="857">IF(U267=2,T267,"0")</f>
        <v>71</v>
      </c>
      <c r="AB267" s="40">
        <v>0</v>
      </c>
      <c r="AC267" s="40">
        <v>0</v>
      </c>
      <c r="AD267" s="40">
        <f t="shared" si="840"/>
        <v>0</v>
      </c>
      <c r="AE267" s="40">
        <v>0</v>
      </c>
      <c r="AF267" s="40">
        <v>0</v>
      </c>
      <c r="AG267" s="40">
        <f t="shared" si="841"/>
        <v>0</v>
      </c>
      <c r="AH267" s="40">
        <v>0</v>
      </c>
      <c r="AI267" s="40">
        <v>0</v>
      </c>
      <c r="AJ267" s="40">
        <f t="shared" si="842"/>
        <v>0</v>
      </c>
      <c r="AK267" s="40">
        <v>0</v>
      </c>
      <c r="AL267" s="40">
        <v>1</v>
      </c>
      <c r="AM267" s="40">
        <f t="shared" si="843"/>
        <v>1</v>
      </c>
      <c r="AN267" s="57">
        <v>0</v>
      </c>
      <c r="AO267" s="57">
        <v>0</v>
      </c>
      <c r="AP267" s="40">
        <f t="shared" si="844"/>
        <v>0</v>
      </c>
      <c r="AQ267" s="57">
        <f t="shared" si="845"/>
        <v>0</v>
      </c>
      <c r="AR267" s="57">
        <f t="shared" si="846"/>
        <v>1</v>
      </c>
      <c r="AS267" s="40">
        <f t="shared" si="847"/>
        <v>1</v>
      </c>
      <c r="AT267" s="57">
        <v>13</v>
      </c>
      <c r="AU267" s="57">
        <v>33</v>
      </c>
      <c r="AV267" s="57">
        <v>25</v>
      </c>
      <c r="AW267" s="57">
        <v>0</v>
      </c>
      <c r="AX267" s="40">
        <f t="shared" si="839"/>
        <v>71</v>
      </c>
      <c r="AY267" s="63">
        <v>199.78</v>
      </c>
      <c r="AZ267" s="63">
        <f t="shared" si="836"/>
        <v>2.8138028169014087</v>
      </c>
    </row>
    <row r="268" spans="1:52" s="52" customFormat="1">
      <c r="A268" s="53"/>
      <c r="B268" s="54" t="s">
        <v>3</v>
      </c>
      <c r="C268" s="30">
        <f t="shared" ref="C268:Q268" si="858">SUM(C266:C267)</f>
        <v>0</v>
      </c>
      <c r="D268" s="30">
        <f t="shared" si="858"/>
        <v>0</v>
      </c>
      <c r="E268" s="30">
        <f t="shared" si="858"/>
        <v>0</v>
      </c>
      <c r="F268" s="30">
        <f t="shared" si="858"/>
        <v>0</v>
      </c>
      <c r="G268" s="30">
        <f t="shared" si="858"/>
        <v>1</v>
      </c>
      <c r="H268" s="30">
        <f t="shared" si="858"/>
        <v>1</v>
      </c>
      <c r="I268" s="30">
        <f t="shared" si="858"/>
        <v>7</v>
      </c>
      <c r="J268" s="30">
        <f t="shared" si="858"/>
        <v>2</v>
      </c>
      <c r="K268" s="30">
        <f t="shared" si="858"/>
        <v>9</v>
      </c>
      <c r="L268" s="30">
        <f t="shared" si="858"/>
        <v>60</v>
      </c>
      <c r="M268" s="30">
        <f t="shared" si="858"/>
        <v>49</v>
      </c>
      <c r="N268" s="30">
        <f t="shared" si="858"/>
        <v>109</v>
      </c>
      <c r="O268" s="30">
        <f t="shared" si="858"/>
        <v>29</v>
      </c>
      <c r="P268" s="30">
        <f t="shared" si="858"/>
        <v>18</v>
      </c>
      <c r="Q268" s="30">
        <f t="shared" si="858"/>
        <v>47</v>
      </c>
      <c r="R268" s="30">
        <f t="shared" si="849"/>
        <v>96</v>
      </c>
      <c r="S268" s="30">
        <f t="shared" si="850"/>
        <v>70</v>
      </c>
      <c r="T268" s="30">
        <f t="shared" si="851"/>
        <v>166</v>
      </c>
      <c r="U268" s="51"/>
      <c r="V268" s="30">
        <f t="shared" ref="V268:AW268" si="859">SUM(V266:V267)</f>
        <v>0</v>
      </c>
      <c r="W268" s="30">
        <f t="shared" si="859"/>
        <v>0</v>
      </c>
      <c r="X268" s="30">
        <f t="shared" si="859"/>
        <v>0</v>
      </c>
      <c r="Y268" s="30">
        <f t="shared" si="859"/>
        <v>96</v>
      </c>
      <c r="Z268" s="30">
        <f t="shared" si="859"/>
        <v>70</v>
      </c>
      <c r="AA268" s="30">
        <f t="shared" si="859"/>
        <v>166</v>
      </c>
      <c r="AB268" s="30">
        <f t="shared" si="859"/>
        <v>0</v>
      </c>
      <c r="AC268" s="30">
        <f t="shared" si="859"/>
        <v>0</v>
      </c>
      <c r="AD268" s="30">
        <f t="shared" si="859"/>
        <v>0</v>
      </c>
      <c r="AE268" s="30">
        <f t="shared" si="859"/>
        <v>0</v>
      </c>
      <c r="AF268" s="30">
        <f t="shared" si="859"/>
        <v>0</v>
      </c>
      <c r="AG268" s="30">
        <f t="shared" si="859"/>
        <v>0</v>
      </c>
      <c r="AH268" s="30">
        <f t="shared" si="859"/>
        <v>0</v>
      </c>
      <c r="AI268" s="30">
        <f t="shared" si="859"/>
        <v>0</v>
      </c>
      <c r="AJ268" s="30">
        <f t="shared" si="859"/>
        <v>0</v>
      </c>
      <c r="AK268" s="30">
        <f t="shared" si="859"/>
        <v>6</v>
      </c>
      <c r="AL268" s="30">
        <f t="shared" si="859"/>
        <v>4</v>
      </c>
      <c r="AM268" s="30">
        <f t="shared" si="859"/>
        <v>10</v>
      </c>
      <c r="AN268" s="30">
        <f t="shared" si="859"/>
        <v>0</v>
      </c>
      <c r="AO268" s="30">
        <f t="shared" si="859"/>
        <v>1</v>
      </c>
      <c r="AP268" s="30">
        <f t="shared" si="859"/>
        <v>1</v>
      </c>
      <c r="AQ268" s="30">
        <f t="shared" si="859"/>
        <v>6</v>
      </c>
      <c r="AR268" s="30">
        <f t="shared" si="859"/>
        <v>5</v>
      </c>
      <c r="AS268" s="30">
        <f t="shared" si="859"/>
        <v>11</v>
      </c>
      <c r="AT268" s="30">
        <f t="shared" si="859"/>
        <v>25</v>
      </c>
      <c r="AU268" s="30">
        <f t="shared" si="859"/>
        <v>79</v>
      </c>
      <c r="AV268" s="30">
        <f t="shared" si="859"/>
        <v>55</v>
      </c>
      <c r="AW268" s="30">
        <f t="shared" si="859"/>
        <v>7</v>
      </c>
      <c r="AX268" s="30">
        <f t="shared" si="839"/>
        <v>166</v>
      </c>
      <c r="AY268" s="64">
        <f>SUM(AY266:AY267)</f>
        <v>478.71000000000004</v>
      </c>
      <c r="AZ268" s="64">
        <f t="shared" si="836"/>
        <v>2.8837951807228919</v>
      </c>
    </row>
    <row r="269" spans="1:52" s="52" customFormat="1">
      <c r="A269" s="49"/>
      <c r="B269" s="50" t="s">
        <v>2</v>
      </c>
      <c r="C269" s="31">
        <f t="shared" ref="C269:H269" si="860">C268</f>
        <v>0</v>
      </c>
      <c r="D269" s="31">
        <f t="shared" si="860"/>
        <v>0</v>
      </c>
      <c r="E269" s="30">
        <f t="shared" si="860"/>
        <v>0</v>
      </c>
      <c r="F269" s="31">
        <f t="shared" si="860"/>
        <v>0</v>
      </c>
      <c r="G269" s="31">
        <f t="shared" si="860"/>
        <v>1</v>
      </c>
      <c r="H269" s="30">
        <f t="shared" si="860"/>
        <v>1</v>
      </c>
      <c r="I269" s="30">
        <f t="shared" ref="I269:K269" si="861">I268</f>
        <v>7</v>
      </c>
      <c r="J269" s="30">
        <f t="shared" si="861"/>
        <v>2</v>
      </c>
      <c r="K269" s="30">
        <f t="shared" si="861"/>
        <v>9</v>
      </c>
      <c r="L269" s="31">
        <f t="shared" ref="L269:N269" si="862">L268</f>
        <v>60</v>
      </c>
      <c r="M269" s="31">
        <f t="shared" si="862"/>
        <v>49</v>
      </c>
      <c r="N269" s="30">
        <f t="shared" si="862"/>
        <v>109</v>
      </c>
      <c r="O269" s="31">
        <f t="shared" ref="O269:Q269" si="863">O268</f>
        <v>29</v>
      </c>
      <c r="P269" s="31">
        <f t="shared" si="863"/>
        <v>18</v>
      </c>
      <c r="Q269" s="30">
        <f t="shared" si="863"/>
        <v>47</v>
      </c>
      <c r="R269" s="30">
        <f>C269+L269+O269+F269+I269</f>
        <v>96</v>
      </c>
      <c r="S269" s="30">
        <f>D269+M269+P269+G269+J269</f>
        <v>70</v>
      </c>
      <c r="T269" s="30">
        <f t="shared" si="818"/>
        <v>166</v>
      </c>
      <c r="U269" s="51"/>
      <c r="V269" s="30">
        <f t="shared" ref="V269:AP269" si="864">V268</f>
        <v>0</v>
      </c>
      <c r="W269" s="30">
        <f t="shared" si="864"/>
        <v>0</v>
      </c>
      <c r="X269" s="30">
        <f t="shared" si="864"/>
        <v>0</v>
      </c>
      <c r="Y269" s="30">
        <f t="shared" si="864"/>
        <v>96</v>
      </c>
      <c r="Z269" s="30">
        <f t="shared" si="864"/>
        <v>70</v>
      </c>
      <c r="AA269" s="30">
        <f t="shared" si="864"/>
        <v>166</v>
      </c>
      <c r="AB269" s="30">
        <f t="shared" ref="AB269:AJ269" si="865">AB268</f>
        <v>0</v>
      </c>
      <c r="AC269" s="30">
        <f t="shared" si="865"/>
        <v>0</v>
      </c>
      <c r="AD269" s="30">
        <f t="shared" si="865"/>
        <v>0</v>
      </c>
      <c r="AE269" s="30">
        <f t="shared" ref="AE269:AG269" si="866">AE268</f>
        <v>0</v>
      </c>
      <c r="AF269" s="30">
        <f t="shared" si="866"/>
        <v>0</v>
      </c>
      <c r="AG269" s="30">
        <f t="shared" si="866"/>
        <v>0</v>
      </c>
      <c r="AH269" s="30">
        <f t="shared" si="865"/>
        <v>0</v>
      </c>
      <c r="AI269" s="30">
        <f t="shared" si="865"/>
        <v>0</v>
      </c>
      <c r="AJ269" s="30">
        <f t="shared" si="865"/>
        <v>0</v>
      </c>
      <c r="AK269" s="30">
        <f t="shared" si="864"/>
        <v>6</v>
      </c>
      <c r="AL269" s="30">
        <f t="shared" si="864"/>
        <v>4</v>
      </c>
      <c r="AM269" s="30">
        <f t="shared" si="864"/>
        <v>10</v>
      </c>
      <c r="AN269" s="30">
        <f t="shared" si="864"/>
        <v>0</v>
      </c>
      <c r="AO269" s="30">
        <f t="shared" si="864"/>
        <v>1</v>
      </c>
      <c r="AP269" s="30">
        <f t="shared" si="864"/>
        <v>1</v>
      </c>
      <c r="AQ269" s="30">
        <f t="shared" ref="AQ269:AY269" si="867">AQ268</f>
        <v>6</v>
      </c>
      <c r="AR269" s="30">
        <f t="shared" si="867"/>
        <v>5</v>
      </c>
      <c r="AS269" s="30">
        <f t="shared" si="867"/>
        <v>11</v>
      </c>
      <c r="AT269" s="30">
        <f t="shared" si="867"/>
        <v>25</v>
      </c>
      <c r="AU269" s="30">
        <f t="shared" si="867"/>
        <v>79</v>
      </c>
      <c r="AV269" s="30">
        <f t="shared" si="867"/>
        <v>55</v>
      </c>
      <c r="AW269" s="30">
        <f t="shared" si="867"/>
        <v>7</v>
      </c>
      <c r="AX269" s="30">
        <f t="shared" si="839"/>
        <v>166</v>
      </c>
      <c r="AY269" s="64">
        <f t="shared" si="867"/>
        <v>478.71000000000004</v>
      </c>
      <c r="AZ269" s="64">
        <f t="shared" si="836"/>
        <v>2.8837951807228919</v>
      </c>
    </row>
    <row r="270" spans="1:52">
      <c r="A270" s="7"/>
      <c r="B270" s="15" t="s">
        <v>13</v>
      </c>
      <c r="C270" s="37"/>
      <c r="D270" s="38"/>
      <c r="E270" s="34"/>
      <c r="F270" s="34"/>
      <c r="G270" s="34"/>
      <c r="H270" s="34"/>
      <c r="I270" s="34"/>
      <c r="J270" s="34"/>
      <c r="K270" s="34"/>
      <c r="L270" s="37"/>
      <c r="M270" s="38"/>
      <c r="N270" s="34"/>
      <c r="O270" s="37"/>
      <c r="P270" s="38"/>
      <c r="Q270" s="34"/>
      <c r="R270" s="36"/>
      <c r="S270" s="34"/>
      <c r="T270" s="34"/>
      <c r="V270" s="36"/>
      <c r="W270" s="34"/>
      <c r="X270" s="34"/>
      <c r="Y270" s="34"/>
      <c r="Z270" s="34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57"/>
      <c r="AO270" s="57"/>
      <c r="AP270" s="40"/>
      <c r="AQ270" s="57"/>
      <c r="AR270" s="57"/>
      <c r="AS270" s="40"/>
      <c r="AT270" s="57"/>
      <c r="AU270" s="57"/>
      <c r="AV270" s="57"/>
      <c r="AW270" s="57"/>
      <c r="AX270" s="40"/>
      <c r="AY270" s="63"/>
      <c r="AZ270" s="63"/>
    </row>
    <row r="271" spans="1:52">
      <c r="A271" s="7"/>
      <c r="B271" s="10" t="s">
        <v>12</v>
      </c>
      <c r="C271" s="41"/>
      <c r="D271" s="42"/>
      <c r="E271" s="34"/>
      <c r="F271" s="34"/>
      <c r="G271" s="34"/>
      <c r="H271" s="34"/>
      <c r="I271" s="34"/>
      <c r="J271" s="34"/>
      <c r="K271" s="34"/>
      <c r="L271" s="41"/>
      <c r="M271" s="42"/>
      <c r="N271" s="34"/>
      <c r="O271" s="41"/>
      <c r="P271" s="42"/>
      <c r="Q271" s="34"/>
      <c r="R271" s="36"/>
      <c r="S271" s="34"/>
      <c r="T271" s="34"/>
      <c r="V271" s="36"/>
      <c r="W271" s="34"/>
      <c r="X271" s="34"/>
      <c r="Y271" s="34"/>
      <c r="Z271" s="34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57"/>
      <c r="AO271" s="57"/>
      <c r="AP271" s="40"/>
      <c r="AQ271" s="57"/>
      <c r="AR271" s="57"/>
      <c r="AS271" s="40"/>
      <c r="AT271" s="57"/>
      <c r="AU271" s="57"/>
      <c r="AV271" s="57"/>
      <c r="AW271" s="57"/>
      <c r="AX271" s="40"/>
      <c r="AY271" s="63"/>
      <c r="AZ271" s="63"/>
    </row>
    <row r="272" spans="1:52">
      <c r="A272" s="7"/>
      <c r="B272" s="11" t="s">
        <v>11</v>
      </c>
      <c r="C272" s="43">
        <v>0</v>
      </c>
      <c r="D272" s="43">
        <v>0</v>
      </c>
      <c r="E272" s="40">
        <f>C272+D272</f>
        <v>0</v>
      </c>
      <c r="F272" s="43">
        <v>0</v>
      </c>
      <c r="G272" s="43">
        <v>0</v>
      </c>
      <c r="H272" s="40">
        <f>F272+G272</f>
        <v>0</v>
      </c>
      <c r="I272" s="40">
        <v>0</v>
      </c>
      <c r="J272" s="40">
        <v>1</v>
      </c>
      <c r="K272" s="40">
        <f>I272+J272</f>
        <v>1</v>
      </c>
      <c r="L272" s="43">
        <v>0</v>
      </c>
      <c r="M272" s="43">
        <v>0</v>
      </c>
      <c r="N272" s="40">
        <f>L272+M272</f>
        <v>0</v>
      </c>
      <c r="O272" s="43">
        <v>0</v>
      </c>
      <c r="P272" s="43">
        <v>0</v>
      </c>
      <c r="Q272" s="40">
        <f>O272+P272</f>
        <v>0</v>
      </c>
      <c r="R272" s="40">
        <f>C272+L272+O272+F272+I272</f>
        <v>0</v>
      </c>
      <c r="S272" s="40">
        <f>D272+M272+P272+G272+J272</f>
        <v>1</v>
      </c>
      <c r="T272" s="40">
        <f t="shared" si="818"/>
        <v>1</v>
      </c>
      <c r="U272" s="24">
        <v>2</v>
      </c>
      <c r="V272" s="40" t="str">
        <f>IF(U272=1,R272,"0")</f>
        <v>0</v>
      </c>
      <c r="W272" s="40" t="str">
        <f>IF(U272=1,S272,"0")</f>
        <v>0</v>
      </c>
      <c r="X272" s="40" t="str">
        <f>IF(U272=1,T272,"0")</f>
        <v>0</v>
      </c>
      <c r="Y272" s="40">
        <f>IF(U272=2,R272,"0")</f>
        <v>0</v>
      </c>
      <c r="Z272" s="40">
        <f>IF(U272=2,S272,"0")</f>
        <v>1</v>
      </c>
      <c r="AA272" s="40">
        <f>IF(U272=2,T272,"0")</f>
        <v>1</v>
      </c>
      <c r="AB272" s="40">
        <v>0</v>
      </c>
      <c r="AC272" s="40">
        <v>0</v>
      </c>
      <c r="AD272" s="40">
        <f t="shared" ref="AD272" si="868">AB272+AC272</f>
        <v>0</v>
      </c>
      <c r="AE272" s="40">
        <v>0</v>
      </c>
      <c r="AF272" s="40">
        <v>0</v>
      </c>
      <c r="AG272" s="40">
        <f t="shared" ref="AG272" si="869">AE272+AF272</f>
        <v>0</v>
      </c>
      <c r="AH272" s="40">
        <v>0</v>
      </c>
      <c r="AI272" s="40">
        <v>0</v>
      </c>
      <c r="AJ272" s="40">
        <f t="shared" ref="AJ272" si="870">AH272+AI272</f>
        <v>0</v>
      </c>
      <c r="AK272" s="40">
        <v>0</v>
      </c>
      <c r="AL272" s="40">
        <v>0</v>
      </c>
      <c r="AM272" s="40">
        <f t="shared" ref="AM272" si="871">AK272+AL272</f>
        <v>0</v>
      </c>
      <c r="AN272" s="57">
        <v>0</v>
      </c>
      <c r="AO272" s="57">
        <v>0</v>
      </c>
      <c r="AP272" s="40">
        <f t="shared" ref="AP272" si="872">AN272+AO272</f>
        <v>0</v>
      </c>
      <c r="AQ272" s="57">
        <f t="shared" ref="AQ272" si="873">AB272+AE272+AH272+AK272+AN272</f>
        <v>0</v>
      </c>
      <c r="AR272" s="57">
        <f t="shared" ref="AR272" si="874">AC272+AF272+AI272+AL272+AO272</f>
        <v>0</v>
      </c>
      <c r="AS272" s="40">
        <f t="shared" ref="AS272" si="875">AQ272+AR272</f>
        <v>0</v>
      </c>
      <c r="AT272" s="57">
        <v>0</v>
      </c>
      <c r="AU272" s="57">
        <v>1</v>
      </c>
      <c r="AV272" s="57">
        <v>0</v>
      </c>
      <c r="AW272" s="57">
        <v>0</v>
      </c>
      <c r="AX272" s="40">
        <f t="shared" si="839"/>
        <v>1</v>
      </c>
      <c r="AY272" s="63">
        <v>2.5099999999999998</v>
      </c>
      <c r="AZ272" s="63">
        <f t="shared" si="836"/>
        <v>2.5099999999999998</v>
      </c>
    </row>
    <row r="273" spans="1:52" s="52" customFormat="1">
      <c r="A273" s="53"/>
      <c r="B273" s="54" t="s">
        <v>3</v>
      </c>
      <c r="C273" s="30">
        <f t="shared" ref="C273" si="876">SUM(C272)</f>
        <v>0</v>
      </c>
      <c r="D273" s="30">
        <f t="shared" ref="D273:H273" si="877">SUM(D272)</f>
        <v>0</v>
      </c>
      <c r="E273" s="30">
        <f t="shared" si="877"/>
        <v>0</v>
      </c>
      <c r="F273" s="30">
        <f t="shared" ref="F273" si="878">SUM(F272)</f>
        <v>0</v>
      </c>
      <c r="G273" s="30">
        <f t="shared" si="877"/>
        <v>0</v>
      </c>
      <c r="H273" s="30">
        <f t="shared" si="877"/>
        <v>0</v>
      </c>
      <c r="I273" s="30">
        <f t="shared" ref="I273" si="879">SUM(I272)</f>
        <v>0</v>
      </c>
      <c r="J273" s="30">
        <f t="shared" ref="J273:K273" si="880">SUM(J272)</f>
        <v>1</v>
      </c>
      <c r="K273" s="30">
        <f t="shared" si="880"/>
        <v>1</v>
      </c>
      <c r="L273" s="30">
        <f t="shared" ref="L273" si="881">SUM(L272)</f>
        <v>0</v>
      </c>
      <c r="M273" s="30">
        <f t="shared" ref="M273:N273" si="882">SUM(M272)</f>
        <v>0</v>
      </c>
      <c r="N273" s="30">
        <f t="shared" si="882"/>
        <v>0</v>
      </c>
      <c r="O273" s="30">
        <f t="shared" ref="O273" si="883">SUM(O272)</f>
        <v>0</v>
      </c>
      <c r="P273" s="30">
        <f t="shared" ref="P273:Q273" si="884">SUM(P272)</f>
        <v>0</v>
      </c>
      <c r="Q273" s="30">
        <f t="shared" si="884"/>
        <v>0</v>
      </c>
      <c r="R273" s="30">
        <f t="shared" ref="R273:R274" si="885">C273+L273+O273+F273+I273</f>
        <v>0</v>
      </c>
      <c r="S273" s="30">
        <f t="shared" ref="S273:S274" si="886">D273+M273+P273+G273+J273</f>
        <v>1</v>
      </c>
      <c r="T273" s="30">
        <f t="shared" ref="T273:T274" si="887">R273+S273</f>
        <v>1</v>
      </c>
      <c r="U273" s="51"/>
      <c r="V273" s="30">
        <f t="shared" ref="V273:AA273" si="888">SUM(V272)</f>
        <v>0</v>
      </c>
      <c r="W273" s="30">
        <f t="shared" si="888"/>
        <v>0</v>
      </c>
      <c r="X273" s="30">
        <f t="shared" si="888"/>
        <v>0</v>
      </c>
      <c r="Y273" s="30">
        <f t="shared" si="888"/>
        <v>0</v>
      </c>
      <c r="Z273" s="30">
        <f t="shared" si="888"/>
        <v>1</v>
      </c>
      <c r="AA273" s="30">
        <f t="shared" si="888"/>
        <v>1</v>
      </c>
      <c r="AB273" s="30">
        <v>0</v>
      </c>
      <c r="AC273" s="30">
        <v>0</v>
      </c>
      <c r="AD273" s="30">
        <f t="shared" ref="AD273:AD274" si="889">AB273+AC273</f>
        <v>0</v>
      </c>
      <c r="AE273" s="30">
        <v>0</v>
      </c>
      <c r="AF273" s="30">
        <v>0</v>
      </c>
      <c r="AG273" s="30">
        <f t="shared" ref="AG273:AG274" si="890">AE273+AF273</f>
        <v>0</v>
      </c>
      <c r="AH273" s="30">
        <v>0</v>
      </c>
      <c r="AI273" s="30">
        <v>0</v>
      </c>
      <c r="AJ273" s="30">
        <f t="shared" ref="AJ273:AJ274" si="891">AH273+AI273</f>
        <v>0</v>
      </c>
      <c r="AK273" s="30">
        <v>0</v>
      </c>
      <c r="AL273" s="30">
        <v>0</v>
      </c>
      <c r="AM273" s="30">
        <f t="shared" ref="AM273:AM274" si="892">AK273+AL273</f>
        <v>0</v>
      </c>
      <c r="AN273" s="60">
        <v>0</v>
      </c>
      <c r="AO273" s="60">
        <v>0</v>
      </c>
      <c r="AP273" s="30">
        <f t="shared" ref="AP273:AP274" si="893">AN273+AO273</f>
        <v>0</v>
      </c>
      <c r="AQ273" s="60">
        <v>0</v>
      </c>
      <c r="AR273" s="60">
        <v>0</v>
      </c>
      <c r="AS273" s="30">
        <f t="shared" ref="AS273:AS274" si="894">AQ273+AR273</f>
        <v>0</v>
      </c>
      <c r="AT273" s="60">
        <v>0</v>
      </c>
      <c r="AU273" s="60">
        <v>1</v>
      </c>
      <c r="AV273" s="60">
        <v>0</v>
      </c>
      <c r="AW273" s="60">
        <v>0</v>
      </c>
      <c r="AX273" s="30">
        <f>SUM(AT273:AW273)</f>
        <v>1</v>
      </c>
      <c r="AY273" s="64">
        <v>5.15</v>
      </c>
      <c r="AZ273" s="64">
        <f t="shared" si="836"/>
        <v>5.15</v>
      </c>
    </row>
    <row r="274" spans="1:52" s="52" customFormat="1">
      <c r="A274" s="55"/>
      <c r="B274" s="50" t="s">
        <v>10</v>
      </c>
      <c r="C274" s="31">
        <f t="shared" ref="C274:H274" si="895">C273</f>
        <v>0</v>
      </c>
      <c r="D274" s="31">
        <f t="shared" si="895"/>
        <v>0</v>
      </c>
      <c r="E274" s="30">
        <f t="shared" si="895"/>
        <v>0</v>
      </c>
      <c r="F274" s="31">
        <f t="shared" si="895"/>
        <v>0</v>
      </c>
      <c r="G274" s="31">
        <f t="shared" si="895"/>
        <v>0</v>
      </c>
      <c r="H274" s="30">
        <f t="shared" si="895"/>
        <v>0</v>
      </c>
      <c r="I274" s="30">
        <f t="shared" ref="I274:K274" si="896">I273</f>
        <v>0</v>
      </c>
      <c r="J274" s="30">
        <f t="shared" si="896"/>
        <v>1</v>
      </c>
      <c r="K274" s="30">
        <f t="shared" si="896"/>
        <v>1</v>
      </c>
      <c r="L274" s="31">
        <f t="shared" ref="L274:N274" si="897">L273</f>
        <v>0</v>
      </c>
      <c r="M274" s="31">
        <f t="shared" si="897"/>
        <v>0</v>
      </c>
      <c r="N274" s="30">
        <f t="shared" si="897"/>
        <v>0</v>
      </c>
      <c r="O274" s="31">
        <f t="shared" ref="O274:Q274" si="898">O273</f>
        <v>0</v>
      </c>
      <c r="P274" s="31">
        <f t="shared" si="898"/>
        <v>0</v>
      </c>
      <c r="Q274" s="30">
        <f t="shared" si="898"/>
        <v>0</v>
      </c>
      <c r="R274" s="30">
        <f t="shared" si="885"/>
        <v>0</v>
      </c>
      <c r="S274" s="30">
        <f t="shared" si="886"/>
        <v>1</v>
      </c>
      <c r="T274" s="30">
        <f t="shared" si="887"/>
        <v>1</v>
      </c>
      <c r="U274" s="51"/>
      <c r="V274" s="30">
        <f t="shared" ref="V274:AA274" si="899">V273</f>
        <v>0</v>
      </c>
      <c r="W274" s="30">
        <f t="shared" si="899"/>
        <v>0</v>
      </c>
      <c r="X274" s="30">
        <f t="shared" si="899"/>
        <v>0</v>
      </c>
      <c r="Y274" s="30">
        <f t="shared" si="899"/>
        <v>0</v>
      </c>
      <c r="Z274" s="30">
        <f t="shared" si="899"/>
        <v>1</v>
      </c>
      <c r="AA274" s="30">
        <f t="shared" si="899"/>
        <v>1</v>
      </c>
      <c r="AB274" s="30">
        <v>0</v>
      </c>
      <c r="AC274" s="30">
        <v>0</v>
      </c>
      <c r="AD274" s="30">
        <f t="shared" si="889"/>
        <v>0</v>
      </c>
      <c r="AE274" s="30">
        <v>0</v>
      </c>
      <c r="AF274" s="30">
        <v>0</v>
      </c>
      <c r="AG274" s="30">
        <f t="shared" si="890"/>
        <v>0</v>
      </c>
      <c r="AH274" s="30">
        <v>0</v>
      </c>
      <c r="AI274" s="30">
        <v>0</v>
      </c>
      <c r="AJ274" s="30">
        <f t="shared" si="891"/>
        <v>0</v>
      </c>
      <c r="AK274" s="30">
        <v>0</v>
      </c>
      <c r="AL274" s="30">
        <v>0</v>
      </c>
      <c r="AM274" s="30">
        <f t="shared" si="892"/>
        <v>0</v>
      </c>
      <c r="AN274" s="60">
        <v>0</v>
      </c>
      <c r="AO274" s="60">
        <v>0</v>
      </c>
      <c r="AP274" s="30">
        <f t="shared" si="893"/>
        <v>0</v>
      </c>
      <c r="AQ274" s="60">
        <v>0</v>
      </c>
      <c r="AR274" s="60">
        <v>0</v>
      </c>
      <c r="AS274" s="30">
        <f t="shared" si="894"/>
        <v>0</v>
      </c>
      <c r="AT274" s="60">
        <v>0</v>
      </c>
      <c r="AU274" s="60">
        <v>1</v>
      </c>
      <c r="AV274" s="60">
        <v>0</v>
      </c>
      <c r="AW274" s="60">
        <v>0</v>
      </c>
      <c r="AX274" s="30">
        <f>SUM(AT274:AW274)</f>
        <v>1</v>
      </c>
      <c r="AY274" s="64">
        <v>5.15</v>
      </c>
      <c r="AZ274" s="64">
        <f t="shared" si="836"/>
        <v>5.15</v>
      </c>
    </row>
    <row r="275" spans="1:52" s="52" customFormat="1">
      <c r="A275" s="49"/>
      <c r="B275" s="50" t="s">
        <v>1</v>
      </c>
      <c r="C275" s="31">
        <f t="shared" ref="C275:H275" si="900">C269+C274</f>
        <v>0</v>
      </c>
      <c r="D275" s="31">
        <f t="shared" si="900"/>
        <v>0</v>
      </c>
      <c r="E275" s="30">
        <f t="shared" si="900"/>
        <v>0</v>
      </c>
      <c r="F275" s="31">
        <f t="shared" si="900"/>
        <v>0</v>
      </c>
      <c r="G275" s="31">
        <f t="shared" si="900"/>
        <v>1</v>
      </c>
      <c r="H275" s="30">
        <f t="shared" si="900"/>
        <v>1</v>
      </c>
      <c r="I275" s="30">
        <f t="shared" ref="I275:K275" si="901">I269+I274</f>
        <v>7</v>
      </c>
      <c r="J275" s="30">
        <f t="shared" si="901"/>
        <v>3</v>
      </c>
      <c r="K275" s="30">
        <f t="shared" si="901"/>
        <v>10</v>
      </c>
      <c r="L275" s="31">
        <f t="shared" ref="L275:N275" si="902">L269+L274</f>
        <v>60</v>
      </c>
      <c r="M275" s="31">
        <f t="shared" si="902"/>
        <v>49</v>
      </c>
      <c r="N275" s="30">
        <f t="shared" si="902"/>
        <v>109</v>
      </c>
      <c r="O275" s="31">
        <f t="shared" ref="O275:Q275" si="903">O269+O274</f>
        <v>29</v>
      </c>
      <c r="P275" s="31">
        <f t="shared" si="903"/>
        <v>18</v>
      </c>
      <c r="Q275" s="30">
        <f t="shared" si="903"/>
        <v>47</v>
      </c>
      <c r="R275" s="30">
        <f>C275+L275+O275+F275+I275</f>
        <v>96</v>
      </c>
      <c r="S275" s="30">
        <f>D275+M275+P275+G275+J275</f>
        <v>71</v>
      </c>
      <c r="T275" s="30">
        <f t="shared" si="818"/>
        <v>167</v>
      </c>
      <c r="U275" s="51"/>
      <c r="V275" s="30">
        <f t="shared" ref="V275:AY275" si="904">V269+V274</f>
        <v>0</v>
      </c>
      <c r="W275" s="30">
        <f t="shared" si="904"/>
        <v>0</v>
      </c>
      <c r="X275" s="30">
        <f t="shared" si="904"/>
        <v>0</v>
      </c>
      <c r="Y275" s="30">
        <f t="shared" si="904"/>
        <v>96</v>
      </c>
      <c r="Z275" s="30">
        <f t="shared" si="904"/>
        <v>71</v>
      </c>
      <c r="AA275" s="30">
        <f t="shared" si="904"/>
        <v>167</v>
      </c>
      <c r="AB275" s="30">
        <f t="shared" si="904"/>
        <v>0</v>
      </c>
      <c r="AC275" s="30">
        <f t="shared" si="904"/>
        <v>0</v>
      </c>
      <c r="AD275" s="30">
        <f t="shared" si="904"/>
        <v>0</v>
      </c>
      <c r="AE275" s="30">
        <f t="shared" ref="AE275:AG275" si="905">AE269+AE274</f>
        <v>0</v>
      </c>
      <c r="AF275" s="30">
        <f t="shared" si="905"/>
        <v>0</v>
      </c>
      <c r="AG275" s="30">
        <f t="shared" si="905"/>
        <v>0</v>
      </c>
      <c r="AH275" s="30">
        <f t="shared" si="904"/>
        <v>0</v>
      </c>
      <c r="AI275" s="30">
        <f t="shared" si="904"/>
        <v>0</v>
      </c>
      <c r="AJ275" s="30">
        <f t="shared" si="904"/>
        <v>0</v>
      </c>
      <c r="AK275" s="30">
        <f t="shared" ref="AK275:AP275" si="906">AK269+AK274</f>
        <v>6</v>
      </c>
      <c r="AL275" s="30">
        <f t="shared" si="906"/>
        <v>4</v>
      </c>
      <c r="AM275" s="30">
        <f t="shared" si="906"/>
        <v>10</v>
      </c>
      <c r="AN275" s="30">
        <f t="shared" si="906"/>
        <v>0</v>
      </c>
      <c r="AO275" s="30">
        <f t="shared" si="906"/>
        <v>1</v>
      </c>
      <c r="AP275" s="30">
        <f t="shared" si="906"/>
        <v>1</v>
      </c>
      <c r="AQ275" s="30">
        <f t="shared" si="904"/>
        <v>6</v>
      </c>
      <c r="AR275" s="30">
        <f t="shared" si="904"/>
        <v>5</v>
      </c>
      <c r="AS275" s="30">
        <f t="shared" si="904"/>
        <v>11</v>
      </c>
      <c r="AT275" s="30">
        <f t="shared" si="904"/>
        <v>25</v>
      </c>
      <c r="AU275" s="30">
        <f t="shared" si="904"/>
        <v>80</v>
      </c>
      <c r="AV275" s="30">
        <f t="shared" si="904"/>
        <v>55</v>
      </c>
      <c r="AW275" s="30">
        <f t="shared" si="904"/>
        <v>7</v>
      </c>
      <c r="AX275" s="30">
        <f>SUM(AT275:AW275)</f>
        <v>167</v>
      </c>
      <c r="AY275" s="64">
        <f t="shared" si="904"/>
        <v>483.86</v>
      </c>
      <c r="AZ275" s="64">
        <f t="shared" si="836"/>
        <v>2.8973652694610781</v>
      </c>
    </row>
    <row r="276" spans="1:52">
      <c r="A276" s="7" t="s">
        <v>9</v>
      </c>
      <c r="B276" s="6"/>
      <c r="C276" s="27"/>
      <c r="D276" s="28"/>
      <c r="E276" s="34"/>
      <c r="F276" s="34"/>
      <c r="G276" s="34"/>
      <c r="H276" s="34"/>
      <c r="I276" s="34"/>
      <c r="J276" s="34"/>
      <c r="K276" s="34"/>
      <c r="L276" s="27"/>
      <c r="M276" s="28"/>
      <c r="N276" s="34"/>
      <c r="O276" s="27"/>
      <c r="P276" s="28"/>
      <c r="Q276" s="34"/>
      <c r="R276" s="36"/>
      <c r="S276" s="34"/>
      <c r="T276" s="34"/>
      <c r="V276" s="36"/>
      <c r="W276" s="34"/>
      <c r="X276" s="34"/>
      <c r="Y276" s="34"/>
      <c r="Z276" s="34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57"/>
      <c r="AO276" s="57"/>
      <c r="AP276" s="40"/>
      <c r="AQ276" s="57"/>
      <c r="AR276" s="57"/>
      <c r="AS276" s="40"/>
      <c r="AT276" s="57"/>
      <c r="AU276" s="57"/>
      <c r="AV276" s="57"/>
      <c r="AW276" s="57"/>
      <c r="AX276" s="40"/>
      <c r="AY276" s="63"/>
      <c r="AZ276" s="63"/>
    </row>
    <row r="277" spans="1:52">
      <c r="A277" s="7"/>
      <c r="B277" s="14" t="s">
        <v>8</v>
      </c>
      <c r="C277" s="37"/>
      <c r="D277" s="38"/>
      <c r="E277" s="34"/>
      <c r="F277" s="34"/>
      <c r="G277" s="34"/>
      <c r="H277" s="34"/>
      <c r="I277" s="34"/>
      <c r="J277" s="34"/>
      <c r="K277" s="34"/>
      <c r="L277" s="37"/>
      <c r="M277" s="38"/>
      <c r="N277" s="34"/>
      <c r="O277" s="37"/>
      <c r="P277" s="38"/>
      <c r="Q277" s="34"/>
      <c r="R277" s="36"/>
      <c r="S277" s="34"/>
      <c r="T277" s="34"/>
      <c r="V277" s="36"/>
      <c r="W277" s="34"/>
      <c r="X277" s="34"/>
      <c r="Y277" s="34"/>
      <c r="Z277" s="34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57"/>
      <c r="AO277" s="57"/>
      <c r="AP277" s="40"/>
      <c r="AQ277" s="57"/>
      <c r="AR277" s="57"/>
      <c r="AS277" s="40"/>
      <c r="AT277" s="57"/>
      <c r="AU277" s="57"/>
      <c r="AV277" s="57"/>
      <c r="AW277" s="57"/>
      <c r="AX277" s="40"/>
      <c r="AY277" s="63"/>
      <c r="AZ277" s="63"/>
    </row>
    <row r="278" spans="1:52">
      <c r="A278" s="7"/>
      <c r="B278" s="13" t="s">
        <v>7</v>
      </c>
      <c r="C278" s="27"/>
      <c r="D278" s="28"/>
      <c r="E278" s="34"/>
      <c r="F278" s="34"/>
      <c r="G278" s="34"/>
      <c r="H278" s="34"/>
      <c r="I278" s="34"/>
      <c r="J278" s="34"/>
      <c r="K278" s="34"/>
      <c r="L278" s="27"/>
      <c r="M278" s="28"/>
      <c r="N278" s="34"/>
      <c r="O278" s="27"/>
      <c r="P278" s="28"/>
      <c r="Q278" s="34"/>
      <c r="R278" s="36"/>
      <c r="S278" s="34"/>
      <c r="T278" s="34"/>
      <c r="V278" s="36"/>
      <c r="W278" s="34"/>
      <c r="X278" s="34"/>
      <c r="Y278" s="34"/>
      <c r="Z278" s="34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57"/>
      <c r="AO278" s="57"/>
      <c r="AP278" s="40"/>
      <c r="AQ278" s="57"/>
      <c r="AR278" s="57"/>
      <c r="AS278" s="40"/>
      <c r="AT278" s="57"/>
      <c r="AU278" s="57"/>
      <c r="AV278" s="57"/>
      <c r="AW278" s="57"/>
      <c r="AX278" s="40"/>
      <c r="AY278" s="63"/>
      <c r="AZ278" s="63"/>
    </row>
    <row r="279" spans="1:52">
      <c r="A279" s="12"/>
      <c r="B279" s="11" t="s">
        <v>6</v>
      </c>
      <c r="C279" s="43">
        <v>0</v>
      </c>
      <c r="D279" s="43">
        <v>0</v>
      </c>
      <c r="E279" s="40">
        <f>C279+D279</f>
        <v>0</v>
      </c>
      <c r="F279" s="43">
        <v>0</v>
      </c>
      <c r="G279" s="43">
        <v>0</v>
      </c>
      <c r="H279" s="40">
        <f>F279+G279</f>
        <v>0</v>
      </c>
      <c r="I279" s="40">
        <v>0</v>
      </c>
      <c r="J279" s="40">
        <v>0</v>
      </c>
      <c r="K279" s="40">
        <f>I279+J279</f>
        <v>0</v>
      </c>
      <c r="L279" s="43">
        <v>5</v>
      </c>
      <c r="M279" s="43">
        <v>31</v>
      </c>
      <c r="N279" s="40">
        <f>L279+M279</f>
        <v>36</v>
      </c>
      <c r="O279" s="43">
        <v>0</v>
      </c>
      <c r="P279" s="43">
        <v>0</v>
      </c>
      <c r="Q279" s="40">
        <f>O279+P279</f>
        <v>0</v>
      </c>
      <c r="R279" s="40">
        <f>C279+L279+O279+F279+I279</f>
        <v>5</v>
      </c>
      <c r="S279" s="40">
        <f>D279+M279+P279+G279+J279</f>
        <v>31</v>
      </c>
      <c r="T279" s="40">
        <f t="shared" si="818"/>
        <v>36</v>
      </c>
      <c r="U279" s="24">
        <v>2</v>
      </c>
      <c r="V279" s="40" t="str">
        <f>IF(U279=1,R279,"0")</f>
        <v>0</v>
      </c>
      <c r="W279" s="40" t="str">
        <f>IF(U279=1,S279,"0")</f>
        <v>0</v>
      </c>
      <c r="X279" s="40" t="str">
        <f>IF(U279=1,T279,"0")</f>
        <v>0</v>
      </c>
      <c r="Y279" s="40">
        <f>IF(U279=2,R279,"0")</f>
        <v>5</v>
      </c>
      <c r="Z279" s="40">
        <f>IF(U279=2,S279,"0")</f>
        <v>31</v>
      </c>
      <c r="AA279" s="40">
        <f>IF(U279=2,T279,"0")</f>
        <v>36</v>
      </c>
      <c r="AB279" s="40">
        <v>0</v>
      </c>
      <c r="AC279" s="40">
        <v>0</v>
      </c>
      <c r="AD279" s="40">
        <f t="shared" ref="AD279" si="907">AB279+AC279</f>
        <v>0</v>
      </c>
      <c r="AE279" s="40">
        <v>0</v>
      </c>
      <c r="AF279" s="40">
        <v>0</v>
      </c>
      <c r="AG279" s="40">
        <f t="shared" ref="AG279" si="908">AE279+AF279</f>
        <v>0</v>
      </c>
      <c r="AH279" s="40">
        <v>0</v>
      </c>
      <c r="AI279" s="40">
        <v>0</v>
      </c>
      <c r="AJ279" s="40">
        <f t="shared" ref="AJ279" si="909">AH279+AI279</f>
        <v>0</v>
      </c>
      <c r="AK279" s="40">
        <v>7</v>
      </c>
      <c r="AL279" s="40">
        <v>4</v>
      </c>
      <c r="AM279" s="40">
        <f t="shared" ref="AM279" si="910">AK279+AL279</f>
        <v>11</v>
      </c>
      <c r="AN279" s="57">
        <v>0</v>
      </c>
      <c r="AO279" s="57">
        <v>0</v>
      </c>
      <c r="AP279" s="40">
        <f t="shared" ref="AP279" si="911">AN279+AO279</f>
        <v>0</v>
      </c>
      <c r="AQ279" s="57">
        <f t="shared" ref="AQ279" si="912">AB279+AE279+AH279+AK279+AN279</f>
        <v>7</v>
      </c>
      <c r="AR279" s="57">
        <f t="shared" ref="AR279" si="913">AC279+AF279+AI279+AL279+AO279</f>
        <v>4</v>
      </c>
      <c r="AS279" s="40">
        <f t="shared" ref="AS279" si="914">AQ279+AR279</f>
        <v>11</v>
      </c>
      <c r="AT279" s="57">
        <v>2</v>
      </c>
      <c r="AU279" s="57">
        <v>9</v>
      </c>
      <c r="AV279" s="57">
        <v>18</v>
      </c>
      <c r="AW279" s="57">
        <v>7</v>
      </c>
      <c r="AX279" s="40">
        <f t="shared" si="839"/>
        <v>36</v>
      </c>
      <c r="AY279" s="63">
        <v>115.16</v>
      </c>
      <c r="AZ279" s="63">
        <f t="shared" si="836"/>
        <v>3.1988888888888889</v>
      </c>
    </row>
    <row r="280" spans="1:52" s="52" customFormat="1">
      <c r="A280" s="55"/>
      <c r="B280" s="50" t="s">
        <v>3</v>
      </c>
      <c r="C280" s="31">
        <f t="shared" ref="C280:Q280" si="915">SUM(C279:C279)</f>
        <v>0</v>
      </c>
      <c r="D280" s="31">
        <f t="shared" si="915"/>
        <v>0</v>
      </c>
      <c r="E280" s="31">
        <f t="shared" si="915"/>
        <v>0</v>
      </c>
      <c r="F280" s="31">
        <f t="shared" si="915"/>
        <v>0</v>
      </c>
      <c r="G280" s="31">
        <f t="shared" si="915"/>
        <v>0</v>
      </c>
      <c r="H280" s="31">
        <f t="shared" si="915"/>
        <v>0</v>
      </c>
      <c r="I280" s="31">
        <f t="shared" si="915"/>
        <v>0</v>
      </c>
      <c r="J280" s="31">
        <f t="shared" si="915"/>
        <v>0</v>
      </c>
      <c r="K280" s="31">
        <f t="shared" si="915"/>
        <v>0</v>
      </c>
      <c r="L280" s="31">
        <f t="shared" si="915"/>
        <v>5</v>
      </c>
      <c r="M280" s="31">
        <f t="shared" si="915"/>
        <v>31</v>
      </c>
      <c r="N280" s="31">
        <f t="shared" si="915"/>
        <v>36</v>
      </c>
      <c r="O280" s="31">
        <f t="shared" si="915"/>
        <v>0</v>
      </c>
      <c r="P280" s="31">
        <f t="shared" si="915"/>
        <v>0</v>
      </c>
      <c r="Q280" s="31">
        <f t="shared" si="915"/>
        <v>0</v>
      </c>
      <c r="R280" s="30">
        <f t="shared" ref="R280" si="916">C280+L280+O280+F280+I280</f>
        <v>5</v>
      </c>
      <c r="S280" s="30">
        <f t="shared" ref="S280" si="917">D280+M280+P280+G280+J280</f>
        <v>31</v>
      </c>
      <c r="T280" s="30">
        <f t="shared" ref="T280" si="918">R280+S280</f>
        <v>36</v>
      </c>
      <c r="U280" s="51">
        <f t="shared" ref="U280:AW280" si="919">SUM(U279:U279)</f>
        <v>2</v>
      </c>
      <c r="V280" s="30">
        <f t="shared" si="919"/>
        <v>0</v>
      </c>
      <c r="W280" s="30">
        <f t="shared" si="919"/>
        <v>0</v>
      </c>
      <c r="X280" s="30">
        <f t="shared" si="919"/>
        <v>0</v>
      </c>
      <c r="Y280" s="30">
        <f t="shared" si="919"/>
        <v>5</v>
      </c>
      <c r="Z280" s="30">
        <f t="shared" si="919"/>
        <v>31</v>
      </c>
      <c r="AA280" s="30">
        <f t="shared" si="919"/>
        <v>36</v>
      </c>
      <c r="AB280" s="30">
        <f t="shared" si="919"/>
        <v>0</v>
      </c>
      <c r="AC280" s="30">
        <f t="shared" si="919"/>
        <v>0</v>
      </c>
      <c r="AD280" s="30">
        <f t="shared" si="919"/>
        <v>0</v>
      </c>
      <c r="AE280" s="30">
        <f t="shared" si="919"/>
        <v>0</v>
      </c>
      <c r="AF280" s="30">
        <f t="shared" si="919"/>
        <v>0</v>
      </c>
      <c r="AG280" s="30">
        <f t="shared" si="919"/>
        <v>0</v>
      </c>
      <c r="AH280" s="30">
        <f t="shared" si="919"/>
        <v>0</v>
      </c>
      <c r="AI280" s="30">
        <f t="shared" si="919"/>
        <v>0</v>
      </c>
      <c r="AJ280" s="30">
        <f t="shared" si="919"/>
        <v>0</v>
      </c>
      <c r="AK280" s="30">
        <f t="shared" si="919"/>
        <v>7</v>
      </c>
      <c r="AL280" s="30">
        <f t="shared" si="919"/>
        <v>4</v>
      </c>
      <c r="AM280" s="30">
        <f t="shared" si="919"/>
        <v>11</v>
      </c>
      <c r="AN280" s="30">
        <f t="shared" si="919"/>
        <v>0</v>
      </c>
      <c r="AO280" s="30">
        <f t="shared" si="919"/>
        <v>0</v>
      </c>
      <c r="AP280" s="30">
        <f t="shared" si="919"/>
        <v>0</v>
      </c>
      <c r="AQ280" s="30">
        <f t="shared" si="919"/>
        <v>7</v>
      </c>
      <c r="AR280" s="30">
        <f t="shared" si="919"/>
        <v>4</v>
      </c>
      <c r="AS280" s="30">
        <f t="shared" si="919"/>
        <v>11</v>
      </c>
      <c r="AT280" s="30">
        <f t="shared" si="919"/>
        <v>2</v>
      </c>
      <c r="AU280" s="30">
        <f t="shared" si="919"/>
        <v>9</v>
      </c>
      <c r="AV280" s="30">
        <f t="shared" si="919"/>
        <v>18</v>
      </c>
      <c r="AW280" s="30">
        <f t="shared" si="919"/>
        <v>7</v>
      </c>
      <c r="AX280" s="30">
        <f t="shared" si="839"/>
        <v>36</v>
      </c>
      <c r="AY280" s="64">
        <f>SUM(AY279:AY279)</f>
        <v>115.16</v>
      </c>
      <c r="AZ280" s="64">
        <f t="shared" si="836"/>
        <v>3.1988888888888889</v>
      </c>
    </row>
    <row r="281" spans="1:52">
      <c r="A281" s="9"/>
      <c r="B281" s="10" t="s">
        <v>5</v>
      </c>
      <c r="C281" s="41"/>
      <c r="D281" s="42"/>
      <c r="E281" s="34"/>
      <c r="F281" s="34"/>
      <c r="G281" s="34"/>
      <c r="H281" s="34"/>
      <c r="I281" s="34"/>
      <c r="J281" s="34"/>
      <c r="K281" s="34"/>
      <c r="L281" s="41"/>
      <c r="M281" s="42"/>
      <c r="N281" s="34"/>
      <c r="O281" s="41"/>
      <c r="P281" s="42"/>
      <c r="Q281" s="34"/>
      <c r="R281" s="36"/>
      <c r="S281" s="34"/>
      <c r="T281" s="34"/>
      <c r="V281" s="36"/>
      <c r="W281" s="34"/>
      <c r="X281" s="34"/>
      <c r="Y281" s="34"/>
      <c r="Z281" s="34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57"/>
      <c r="AO281" s="57"/>
      <c r="AP281" s="40"/>
      <c r="AQ281" s="57"/>
      <c r="AR281" s="57"/>
      <c r="AS281" s="40"/>
      <c r="AT281" s="57"/>
      <c r="AU281" s="57"/>
      <c r="AV281" s="57"/>
      <c r="AW281" s="57"/>
      <c r="AX281" s="40"/>
      <c r="AY281" s="63"/>
      <c r="AZ281" s="63"/>
    </row>
    <row r="282" spans="1:52">
      <c r="A282" s="9"/>
      <c r="B282" s="8" t="s">
        <v>170</v>
      </c>
      <c r="C282" s="40">
        <v>0</v>
      </c>
      <c r="D282" s="40">
        <v>0</v>
      </c>
      <c r="E282" s="40">
        <f>C282+D282</f>
        <v>0</v>
      </c>
      <c r="F282" s="40">
        <v>0</v>
      </c>
      <c r="G282" s="40">
        <v>0</v>
      </c>
      <c r="H282" s="40">
        <f>F282+G282</f>
        <v>0</v>
      </c>
      <c r="I282" s="40">
        <v>0</v>
      </c>
      <c r="J282" s="40">
        <v>0</v>
      </c>
      <c r="K282" s="40">
        <f>I282+J282</f>
        <v>0</v>
      </c>
      <c r="L282" s="40">
        <v>2</v>
      </c>
      <c r="M282" s="40">
        <v>23</v>
      </c>
      <c r="N282" s="40">
        <f>L282+M282</f>
        <v>25</v>
      </c>
      <c r="O282" s="40">
        <v>0</v>
      </c>
      <c r="P282" s="40">
        <v>1</v>
      </c>
      <c r="Q282" s="40">
        <f>O282+P282</f>
        <v>1</v>
      </c>
      <c r="R282" s="40">
        <f t="shared" ref="R282" si="920">C282+L282+O282+F282+I282</f>
        <v>2</v>
      </c>
      <c r="S282" s="40">
        <f t="shared" ref="S282" si="921">D282+M282+P282+G282+J282</f>
        <v>24</v>
      </c>
      <c r="T282" s="40">
        <f t="shared" ref="T282" si="922">R282+S282</f>
        <v>26</v>
      </c>
      <c r="U282" s="24">
        <v>2</v>
      </c>
      <c r="V282" s="40" t="str">
        <f>IF(U282=1,R282,"0")</f>
        <v>0</v>
      </c>
      <c r="W282" s="40" t="str">
        <f>IF(U282=1,S282,"0")</f>
        <v>0</v>
      </c>
      <c r="X282" s="40" t="str">
        <f>IF(U282=1,T282,"0")</f>
        <v>0</v>
      </c>
      <c r="Y282" s="40">
        <f>IF(U282=2,R282,"0")</f>
        <v>2</v>
      </c>
      <c r="Z282" s="40">
        <f>IF(U282=2,S282,"0")</f>
        <v>24</v>
      </c>
      <c r="AA282" s="40">
        <f>IF(U282=2,T282,"0")</f>
        <v>26</v>
      </c>
      <c r="AB282" s="40">
        <v>0</v>
      </c>
      <c r="AC282" s="40">
        <v>0</v>
      </c>
      <c r="AD282" s="40">
        <f t="shared" ref="AD282:AD283" si="923">SUM(AB282:AC282)</f>
        <v>0</v>
      </c>
      <c r="AE282" s="40">
        <v>0</v>
      </c>
      <c r="AF282" s="40">
        <v>0</v>
      </c>
      <c r="AG282" s="40">
        <f t="shared" ref="AG282:AG283" si="924">SUM(AE282:AF282)</f>
        <v>0</v>
      </c>
      <c r="AH282" s="40">
        <v>0</v>
      </c>
      <c r="AI282" s="40">
        <v>0</v>
      </c>
      <c r="AJ282" s="40">
        <f t="shared" ref="AJ282:AJ283" si="925">SUM(AH282:AI282)</f>
        <v>0</v>
      </c>
      <c r="AK282" s="40">
        <v>1</v>
      </c>
      <c r="AL282" s="40">
        <v>3</v>
      </c>
      <c r="AM282" s="40">
        <f>SUM(AK282:AL282)</f>
        <v>4</v>
      </c>
      <c r="AN282" s="57">
        <v>0</v>
      </c>
      <c r="AO282" s="57">
        <v>0</v>
      </c>
      <c r="AP282" s="40">
        <f t="shared" ref="AP282:AP283" si="926">SUM(AN282:AO282)</f>
        <v>0</v>
      </c>
      <c r="AQ282" s="57">
        <f t="shared" ref="AQ282:AQ283" si="927">AB282+AE282+AH282+AK282+AN282</f>
        <v>1</v>
      </c>
      <c r="AR282" s="57">
        <f t="shared" ref="AR282:AR283" si="928">AC282+AF282+AI282+AL282+AO282</f>
        <v>3</v>
      </c>
      <c r="AS282" s="40">
        <f t="shared" ref="AS282:AS283" si="929">AQ282+AR282</f>
        <v>4</v>
      </c>
      <c r="AT282" s="57">
        <v>5</v>
      </c>
      <c r="AU282" s="57">
        <v>13</v>
      </c>
      <c r="AV282" s="57">
        <v>7</v>
      </c>
      <c r="AW282" s="57">
        <v>1</v>
      </c>
      <c r="AX282" s="40">
        <f t="shared" ref="AX282:AX283" si="930">SUM(AT282:AW282)</f>
        <v>26</v>
      </c>
      <c r="AY282" s="63">
        <v>75</v>
      </c>
      <c r="AZ282" s="63">
        <f t="shared" si="836"/>
        <v>2.8846153846153846</v>
      </c>
    </row>
    <row r="283" spans="1:52">
      <c r="A283" s="9"/>
      <c r="B283" s="8" t="s">
        <v>4</v>
      </c>
      <c r="C283" s="40">
        <v>0</v>
      </c>
      <c r="D283" s="40">
        <v>0</v>
      </c>
      <c r="E283" s="40">
        <f>C283+D283</f>
        <v>0</v>
      </c>
      <c r="F283" s="40">
        <v>0</v>
      </c>
      <c r="G283" s="40">
        <v>0</v>
      </c>
      <c r="H283" s="40">
        <f>F283+G283</f>
        <v>0</v>
      </c>
      <c r="I283" s="40">
        <v>0</v>
      </c>
      <c r="J283" s="40">
        <v>0</v>
      </c>
      <c r="K283" s="40">
        <f>I283+J283</f>
        <v>0</v>
      </c>
      <c r="L283" s="40">
        <v>0</v>
      </c>
      <c r="M283" s="40">
        <v>1</v>
      </c>
      <c r="N283" s="40">
        <f>L283+M283</f>
        <v>1</v>
      </c>
      <c r="O283" s="40">
        <v>0</v>
      </c>
      <c r="P283" s="40">
        <v>0</v>
      </c>
      <c r="Q283" s="40">
        <f>O283+P283</f>
        <v>0</v>
      </c>
      <c r="R283" s="40">
        <f t="shared" ref="R283:S285" si="931">C283+L283+O283+F283+I283</f>
        <v>0</v>
      </c>
      <c r="S283" s="40">
        <f t="shared" si="931"/>
        <v>1</v>
      </c>
      <c r="T283" s="40">
        <f t="shared" si="818"/>
        <v>1</v>
      </c>
      <c r="U283" s="24">
        <v>2</v>
      </c>
      <c r="V283" s="40" t="str">
        <f>IF(U283=1,R283,"0")</f>
        <v>0</v>
      </c>
      <c r="W283" s="40" t="str">
        <f>IF(U283=1,S283,"0")</f>
        <v>0</v>
      </c>
      <c r="X283" s="40" t="str">
        <f>IF(U283=1,T283,"0")</f>
        <v>0</v>
      </c>
      <c r="Y283" s="40">
        <f>IF(U283=2,R283,"0")</f>
        <v>0</v>
      </c>
      <c r="Z283" s="40">
        <f>IF(U283=2,S283,"0")</f>
        <v>1</v>
      </c>
      <c r="AA283" s="40">
        <f>IF(U283=2,T283,"0")</f>
        <v>1</v>
      </c>
      <c r="AB283" s="40">
        <v>0</v>
      </c>
      <c r="AC283" s="40">
        <v>0</v>
      </c>
      <c r="AD283" s="40">
        <f t="shared" si="923"/>
        <v>0</v>
      </c>
      <c r="AE283" s="40">
        <v>0</v>
      </c>
      <c r="AF283" s="40">
        <v>0</v>
      </c>
      <c r="AG283" s="40">
        <f t="shared" si="924"/>
        <v>0</v>
      </c>
      <c r="AH283" s="40">
        <v>0</v>
      </c>
      <c r="AI283" s="40">
        <v>0</v>
      </c>
      <c r="AJ283" s="40">
        <f t="shared" si="925"/>
        <v>0</v>
      </c>
      <c r="AK283" s="40">
        <v>0</v>
      </c>
      <c r="AL283" s="40">
        <v>0</v>
      </c>
      <c r="AM283" s="40">
        <f>SUM(AK283:AL283)</f>
        <v>0</v>
      </c>
      <c r="AN283" s="57">
        <v>0</v>
      </c>
      <c r="AO283" s="57">
        <v>0</v>
      </c>
      <c r="AP283" s="40">
        <f t="shared" si="926"/>
        <v>0</v>
      </c>
      <c r="AQ283" s="57">
        <f t="shared" si="927"/>
        <v>0</v>
      </c>
      <c r="AR283" s="57">
        <f t="shared" si="928"/>
        <v>0</v>
      </c>
      <c r="AS283" s="40">
        <f t="shared" si="929"/>
        <v>0</v>
      </c>
      <c r="AT283" s="57">
        <v>0</v>
      </c>
      <c r="AU283" s="57">
        <v>0</v>
      </c>
      <c r="AV283" s="57">
        <v>1</v>
      </c>
      <c r="AW283" s="57">
        <v>0</v>
      </c>
      <c r="AX283" s="40">
        <f t="shared" si="930"/>
        <v>1</v>
      </c>
      <c r="AY283" s="63">
        <v>3.17</v>
      </c>
      <c r="AZ283" s="63">
        <f t="shared" si="836"/>
        <v>3.17</v>
      </c>
    </row>
    <row r="284" spans="1:52" s="52" customFormat="1">
      <c r="A284" s="53"/>
      <c r="B284" s="54" t="s">
        <v>3</v>
      </c>
      <c r="C284" s="30">
        <f>SUM(C282:C283)</f>
        <v>0</v>
      </c>
      <c r="D284" s="30">
        <f t="shared" ref="D284:T284" si="932">SUM(D282:D283)</f>
        <v>0</v>
      </c>
      <c r="E284" s="30">
        <f t="shared" si="932"/>
        <v>0</v>
      </c>
      <c r="F284" s="30">
        <f t="shared" si="932"/>
        <v>0</v>
      </c>
      <c r="G284" s="30">
        <f t="shared" si="932"/>
        <v>0</v>
      </c>
      <c r="H284" s="30">
        <f t="shared" si="932"/>
        <v>0</v>
      </c>
      <c r="I284" s="30">
        <f t="shared" si="932"/>
        <v>0</v>
      </c>
      <c r="J284" s="30">
        <f t="shared" si="932"/>
        <v>0</v>
      </c>
      <c r="K284" s="30">
        <f t="shared" si="932"/>
        <v>0</v>
      </c>
      <c r="L284" s="30">
        <f t="shared" si="932"/>
        <v>2</v>
      </c>
      <c r="M284" s="30">
        <f t="shared" si="932"/>
        <v>24</v>
      </c>
      <c r="N284" s="30">
        <f t="shared" si="932"/>
        <v>26</v>
      </c>
      <c r="O284" s="30">
        <f t="shared" si="932"/>
        <v>0</v>
      </c>
      <c r="P284" s="30">
        <f t="shared" si="932"/>
        <v>1</v>
      </c>
      <c r="Q284" s="30">
        <f t="shared" si="932"/>
        <v>1</v>
      </c>
      <c r="R284" s="30">
        <f t="shared" si="932"/>
        <v>2</v>
      </c>
      <c r="S284" s="30">
        <f t="shared" si="932"/>
        <v>25</v>
      </c>
      <c r="T284" s="30">
        <f t="shared" si="932"/>
        <v>27</v>
      </c>
      <c r="U284" s="51"/>
      <c r="V284" s="30" t="str">
        <f t="shared" ref="V284:X284" si="933">V283</f>
        <v>0</v>
      </c>
      <c r="W284" s="30" t="str">
        <f t="shared" si="933"/>
        <v>0</v>
      </c>
      <c r="X284" s="30" t="str">
        <f t="shared" si="933"/>
        <v>0</v>
      </c>
      <c r="Y284" s="30">
        <f>SUM(Y282:Y283)</f>
        <v>2</v>
      </c>
      <c r="Z284" s="30">
        <f>SUM(Z282:Z283)</f>
        <v>25</v>
      </c>
      <c r="AA284" s="30">
        <f>SUM(AA282:AA283)</f>
        <v>27</v>
      </c>
      <c r="AB284" s="30">
        <f t="shared" ref="AB284:AJ284" si="934">AB283</f>
        <v>0</v>
      </c>
      <c r="AC284" s="30">
        <f t="shared" si="934"/>
        <v>0</v>
      </c>
      <c r="AD284" s="30">
        <f t="shared" si="934"/>
        <v>0</v>
      </c>
      <c r="AE284" s="30">
        <f t="shared" ref="AE284:AG284" si="935">AE283</f>
        <v>0</v>
      </c>
      <c r="AF284" s="30">
        <f t="shared" si="935"/>
        <v>0</v>
      </c>
      <c r="AG284" s="30">
        <f t="shared" si="935"/>
        <v>0</v>
      </c>
      <c r="AH284" s="30">
        <f t="shared" si="934"/>
        <v>0</v>
      </c>
      <c r="AI284" s="30">
        <f t="shared" si="934"/>
        <v>0</v>
      </c>
      <c r="AJ284" s="30">
        <f t="shared" si="934"/>
        <v>0</v>
      </c>
      <c r="AK284" s="30">
        <f>SUM(AK282:AK283)</f>
        <v>1</v>
      </c>
      <c r="AL284" s="30">
        <f t="shared" ref="AL284:AM284" si="936">SUM(AL282:AL283)</f>
        <v>3</v>
      </c>
      <c r="AM284" s="30">
        <f t="shared" si="936"/>
        <v>4</v>
      </c>
      <c r="AN284" s="30">
        <f t="shared" ref="AN284:AP284" si="937">AN283</f>
        <v>0</v>
      </c>
      <c r="AO284" s="30">
        <f t="shared" si="937"/>
        <v>0</v>
      </c>
      <c r="AP284" s="30">
        <f t="shared" si="937"/>
        <v>0</v>
      </c>
      <c r="AQ284" s="30">
        <f t="shared" ref="AQ284:AW284" si="938">SUM(AQ282:AQ283)</f>
        <v>1</v>
      </c>
      <c r="AR284" s="30">
        <f t="shared" si="938"/>
        <v>3</v>
      </c>
      <c r="AS284" s="30">
        <f t="shared" si="938"/>
        <v>4</v>
      </c>
      <c r="AT284" s="30">
        <f t="shared" si="938"/>
        <v>5</v>
      </c>
      <c r="AU284" s="30">
        <f t="shared" si="938"/>
        <v>13</v>
      </c>
      <c r="AV284" s="30">
        <f t="shared" si="938"/>
        <v>8</v>
      </c>
      <c r="AW284" s="30">
        <f t="shared" si="938"/>
        <v>1</v>
      </c>
      <c r="AX284" s="30">
        <f t="shared" si="839"/>
        <v>27</v>
      </c>
      <c r="AY284" s="64">
        <f t="shared" ref="AY284" si="939">AY283</f>
        <v>3.17</v>
      </c>
      <c r="AZ284" s="64">
        <f t="shared" si="836"/>
        <v>0.1174074074074074</v>
      </c>
    </row>
    <row r="285" spans="1:52" s="52" customFormat="1">
      <c r="A285" s="49"/>
      <c r="B285" s="50" t="s">
        <v>2</v>
      </c>
      <c r="C285" s="31">
        <f t="shared" ref="C285:H285" si="940">C280+C284</f>
        <v>0</v>
      </c>
      <c r="D285" s="31">
        <f t="shared" si="940"/>
        <v>0</v>
      </c>
      <c r="E285" s="30">
        <f t="shared" si="940"/>
        <v>0</v>
      </c>
      <c r="F285" s="31">
        <f t="shared" si="940"/>
        <v>0</v>
      </c>
      <c r="G285" s="31">
        <f t="shared" si="940"/>
        <v>0</v>
      </c>
      <c r="H285" s="30">
        <f t="shared" si="940"/>
        <v>0</v>
      </c>
      <c r="I285" s="30">
        <f t="shared" ref="I285:K285" si="941">I280+I284</f>
        <v>0</v>
      </c>
      <c r="J285" s="30">
        <f t="shared" si="941"/>
        <v>0</v>
      </c>
      <c r="K285" s="30">
        <f t="shared" si="941"/>
        <v>0</v>
      </c>
      <c r="L285" s="31">
        <f t="shared" ref="L285:N285" si="942">L280+L284</f>
        <v>7</v>
      </c>
      <c r="M285" s="31">
        <f t="shared" si="942"/>
        <v>55</v>
      </c>
      <c r="N285" s="30">
        <f t="shared" si="942"/>
        <v>62</v>
      </c>
      <c r="O285" s="31">
        <f t="shared" ref="O285:Q285" si="943">O280+O284</f>
        <v>0</v>
      </c>
      <c r="P285" s="31">
        <f t="shared" si="943"/>
        <v>1</v>
      </c>
      <c r="Q285" s="30">
        <f t="shared" si="943"/>
        <v>1</v>
      </c>
      <c r="R285" s="30">
        <f t="shared" si="931"/>
        <v>7</v>
      </c>
      <c r="S285" s="30">
        <f t="shared" si="931"/>
        <v>56</v>
      </c>
      <c r="T285" s="30">
        <f t="shared" si="818"/>
        <v>63</v>
      </c>
      <c r="U285" s="51"/>
      <c r="V285" s="30">
        <f t="shared" ref="V285:AP285" si="944">V280+V284</f>
        <v>0</v>
      </c>
      <c r="W285" s="30">
        <f t="shared" si="944"/>
        <v>0</v>
      </c>
      <c r="X285" s="30">
        <f t="shared" si="944"/>
        <v>0</v>
      </c>
      <c r="Y285" s="30">
        <f t="shared" si="944"/>
        <v>7</v>
      </c>
      <c r="Z285" s="30">
        <f t="shared" si="944"/>
        <v>56</v>
      </c>
      <c r="AA285" s="30">
        <f t="shared" si="944"/>
        <v>63</v>
      </c>
      <c r="AB285" s="30">
        <f t="shared" ref="AB285:AJ285" si="945">AB280+AB284</f>
        <v>0</v>
      </c>
      <c r="AC285" s="30">
        <f t="shared" si="945"/>
        <v>0</v>
      </c>
      <c r="AD285" s="30">
        <f t="shared" si="945"/>
        <v>0</v>
      </c>
      <c r="AE285" s="30">
        <f t="shared" ref="AE285:AG285" si="946">AE280+AE284</f>
        <v>0</v>
      </c>
      <c r="AF285" s="30">
        <f t="shared" si="946"/>
        <v>0</v>
      </c>
      <c r="AG285" s="30">
        <f t="shared" si="946"/>
        <v>0</v>
      </c>
      <c r="AH285" s="30">
        <f t="shared" si="945"/>
        <v>0</v>
      </c>
      <c r="AI285" s="30">
        <f t="shared" si="945"/>
        <v>0</v>
      </c>
      <c r="AJ285" s="30">
        <f t="shared" si="945"/>
        <v>0</v>
      </c>
      <c r="AK285" s="30">
        <f t="shared" si="944"/>
        <v>8</v>
      </c>
      <c r="AL285" s="30">
        <f t="shared" si="944"/>
        <v>7</v>
      </c>
      <c r="AM285" s="30">
        <f t="shared" si="944"/>
        <v>15</v>
      </c>
      <c r="AN285" s="30">
        <f t="shared" si="944"/>
        <v>0</v>
      </c>
      <c r="AO285" s="30">
        <f t="shared" si="944"/>
        <v>0</v>
      </c>
      <c r="AP285" s="30">
        <f t="shared" si="944"/>
        <v>0</v>
      </c>
      <c r="AQ285" s="30">
        <f t="shared" ref="AQ285:AY285" si="947">AQ280+AQ284</f>
        <v>8</v>
      </c>
      <c r="AR285" s="30">
        <f t="shared" si="947"/>
        <v>7</v>
      </c>
      <c r="AS285" s="30">
        <f t="shared" si="947"/>
        <v>15</v>
      </c>
      <c r="AT285" s="30">
        <f t="shared" si="947"/>
        <v>7</v>
      </c>
      <c r="AU285" s="30">
        <f t="shared" si="947"/>
        <v>22</v>
      </c>
      <c r="AV285" s="30">
        <f t="shared" si="947"/>
        <v>26</v>
      </c>
      <c r="AW285" s="30">
        <f t="shared" si="947"/>
        <v>8</v>
      </c>
      <c r="AX285" s="30">
        <f>SUM(AT285:AW285)</f>
        <v>63</v>
      </c>
      <c r="AY285" s="64">
        <f t="shared" si="947"/>
        <v>118.33</v>
      </c>
      <c r="AZ285" s="64">
        <f t="shared" si="836"/>
        <v>1.8782539682539683</v>
      </c>
    </row>
    <row r="286" spans="1:52" s="52" customFormat="1">
      <c r="A286" s="49"/>
      <c r="B286" s="50" t="s">
        <v>1</v>
      </c>
      <c r="C286" s="31">
        <f t="shared" ref="C286:H286" si="948">C285</f>
        <v>0</v>
      </c>
      <c r="D286" s="31">
        <f t="shared" si="948"/>
        <v>0</v>
      </c>
      <c r="E286" s="30">
        <f t="shared" si="948"/>
        <v>0</v>
      </c>
      <c r="F286" s="31">
        <f t="shared" si="948"/>
        <v>0</v>
      </c>
      <c r="G286" s="31">
        <f t="shared" si="948"/>
        <v>0</v>
      </c>
      <c r="H286" s="30">
        <f t="shared" si="948"/>
        <v>0</v>
      </c>
      <c r="I286" s="30">
        <f t="shared" ref="I286:K286" si="949">I285</f>
        <v>0</v>
      </c>
      <c r="J286" s="30">
        <f t="shared" si="949"/>
        <v>0</v>
      </c>
      <c r="K286" s="30">
        <f t="shared" si="949"/>
        <v>0</v>
      </c>
      <c r="L286" s="31">
        <f t="shared" ref="L286:N286" si="950">L285</f>
        <v>7</v>
      </c>
      <c r="M286" s="31">
        <f t="shared" si="950"/>
        <v>55</v>
      </c>
      <c r="N286" s="30">
        <f t="shared" si="950"/>
        <v>62</v>
      </c>
      <c r="O286" s="31">
        <f t="shared" ref="O286:Q286" si="951">O285</f>
        <v>0</v>
      </c>
      <c r="P286" s="31">
        <f t="shared" si="951"/>
        <v>1</v>
      </c>
      <c r="Q286" s="30">
        <f t="shared" si="951"/>
        <v>1</v>
      </c>
      <c r="R286" s="30">
        <f>C286+L286+O286+F286+I286</f>
        <v>7</v>
      </c>
      <c r="S286" s="30">
        <f t="shared" ref="S286" si="952">D286+M286+P286</f>
        <v>56</v>
      </c>
      <c r="T286" s="30">
        <f t="shared" si="818"/>
        <v>63</v>
      </c>
      <c r="U286" s="51"/>
      <c r="V286" s="30">
        <f t="shared" ref="V286:AP286" si="953">V285</f>
        <v>0</v>
      </c>
      <c r="W286" s="30">
        <f t="shared" si="953"/>
        <v>0</v>
      </c>
      <c r="X286" s="30">
        <f t="shared" si="953"/>
        <v>0</v>
      </c>
      <c r="Y286" s="30">
        <f t="shared" si="953"/>
        <v>7</v>
      </c>
      <c r="Z286" s="30">
        <f t="shared" si="953"/>
        <v>56</v>
      </c>
      <c r="AA286" s="30">
        <f t="shared" si="953"/>
        <v>63</v>
      </c>
      <c r="AB286" s="30">
        <f t="shared" ref="AB286:AJ286" si="954">AB285</f>
        <v>0</v>
      </c>
      <c r="AC286" s="30">
        <f t="shared" si="954"/>
        <v>0</v>
      </c>
      <c r="AD286" s="30">
        <f t="shared" si="954"/>
        <v>0</v>
      </c>
      <c r="AE286" s="30">
        <f t="shared" ref="AE286:AG286" si="955">AE285</f>
        <v>0</v>
      </c>
      <c r="AF286" s="30">
        <f t="shared" si="955"/>
        <v>0</v>
      </c>
      <c r="AG286" s="30">
        <f t="shared" si="955"/>
        <v>0</v>
      </c>
      <c r="AH286" s="30">
        <f t="shared" si="954"/>
        <v>0</v>
      </c>
      <c r="AI286" s="30">
        <f t="shared" si="954"/>
        <v>0</v>
      </c>
      <c r="AJ286" s="30">
        <f t="shared" si="954"/>
        <v>0</v>
      </c>
      <c r="AK286" s="30">
        <f t="shared" si="953"/>
        <v>8</v>
      </c>
      <c r="AL286" s="30">
        <f t="shared" si="953"/>
        <v>7</v>
      </c>
      <c r="AM286" s="30">
        <f t="shared" si="953"/>
        <v>15</v>
      </c>
      <c r="AN286" s="30">
        <f t="shared" si="953"/>
        <v>0</v>
      </c>
      <c r="AO286" s="30">
        <f t="shared" si="953"/>
        <v>0</v>
      </c>
      <c r="AP286" s="30">
        <f t="shared" si="953"/>
        <v>0</v>
      </c>
      <c r="AQ286" s="30">
        <f t="shared" ref="AQ286:AY286" si="956">AQ285</f>
        <v>8</v>
      </c>
      <c r="AR286" s="30">
        <f t="shared" si="956"/>
        <v>7</v>
      </c>
      <c r="AS286" s="30">
        <f t="shared" si="956"/>
        <v>15</v>
      </c>
      <c r="AT286" s="30">
        <f t="shared" si="956"/>
        <v>7</v>
      </c>
      <c r="AU286" s="30">
        <f t="shared" si="956"/>
        <v>22</v>
      </c>
      <c r="AV286" s="30">
        <f t="shared" si="956"/>
        <v>26</v>
      </c>
      <c r="AW286" s="30">
        <f t="shared" si="956"/>
        <v>8</v>
      </c>
      <c r="AX286" s="30">
        <f t="shared" si="839"/>
        <v>63</v>
      </c>
      <c r="AY286" s="64">
        <f t="shared" si="956"/>
        <v>118.33</v>
      </c>
      <c r="AZ286" s="64">
        <f t="shared" si="836"/>
        <v>1.8782539682539683</v>
      </c>
    </row>
    <row r="287" spans="1:52" s="52" customFormat="1">
      <c r="A287" s="53"/>
      <c r="B287" s="54" t="s">
        <v>0</v>
      </c>
      <c r="C287" s="30" t="e">
        <f>C14+C42+C55+C116+C172+C191+C215+C243+C262+C275+C286</f>
        <v>#REF!</v>
      </c>
      <c r="D287" s="30" t="e">
        <f>D14+D42+D55+D116+D172+D191+D215+D243+D262+D275+D286</f>
        <v>#REF!</v>
      </c>
      <c r="E287" s="30" t="e">
        <f>E14+E42+E55+E116+E172+E191+E215+E243+E262+E275+E286</f>
        <v>#REF!</v>
      </c>
      <c r="F287" s="30" t="e">
        <f>F14+F42+F55+F116+F172+F191+F215+F243+F262+F275+F286</f>
        <v>#REF!</v>
      </c>
      <c r="G287" s="30">
        <f>G14+G42+G55+G116+G172+G191+G215+G243+G262+G275+G286</f>
        <v>9</v>
      </c>
      <c r="H287" s="30">
        <f t="shared" ref="H287:AA287" si="957">H14+H42+H55+H116+H172+H191+H215+H243+H262+H275+H286</f>
        <v>36</v>
      </c>
      <c r="I287" s="30">
        <f t="shared" si="957"/>
        <v>768</v>
      </c>
      <c r="J287" s="30">
        <f t="shared" si="957"/>
        <v>1307</v>
      </c>
      <c r="K287" s="30">
        <f t="shared" si="957"/>
        <v>2075</v>
      </c>
      <c r="L287" s="30">
        <f t="shared" si="957"/>
        <v>999</v>
      </c>
      <c r="M287" s="30">
        <f t="shared" si="957"/>
        <v>1265</v>
      </c>
      <c r="N287" s="30">
        <f t="shared" si="957"/>
        <v>2264</v>
      </c>
      <c r="O287" s="30">
        <f t="shared" si="957"/>
        <v>576</v>
      </c>
      <c r="P287" s="30">
        <f t="shared" si="957"/>
        <v>457</v>
      </c>
      <c r="Q287" s="30">
        <f t="shared" si="957"/>
        <v>1033</v>
      </c>
      <c r="R287" s="30">
        <f t="shared" si="957"/>
        <v>2433</v>
      </c>
      <c r="S287" s="30">
        <f t="shared" si="957"/>
        <v>3058</v>
      </c>
      <c r="T287" s="30">
        <f t="shared" si="957"/>
        <v>5491</v>
      </c>
      <c r="U287" s="30"/>
      <c r="V287" s="30">
        <f t="shared" si="957"/>
        <v>187</v>
      </c>
      <c r="W287" s="30">
        <f t="shared" si="957"/>
        <v>804</v>
      </c>
      <c r="X287" s="30">
        <f t="shared" si="957"/>
        <v>991</v>
      </c>
      <c r="Y287" s="30">
        <f t="shared" si="957"/>
        <v>2246</v>
      </c>
      <c r="Z287" s="30">
        <f t="shared" si="957"/>
        <v>2254</v>
      </c>
      <c r="AA287" s="30">
        <f t="shared" si="957"/>
        <v>4500</v>
      </c>
      <c r="AB287" s="30" t="e">
        <f t="shared" ref="AB287:AW287" si="958">AB14+AB42+AB55+AB116+AB172+AB191+AB215+AB243+AB262+AB275+AB286</f>
        <v>#REF!</v>
      </c>
      <c r="AC287" s="30" t="e">
        <f t="shared" si="958"/>
        <v>#REF!</v>
      </c>
      <c r="AD287" s="30" t="e">
        <f t="shared" si="958"/>
        <v>#REF!</v>
      </c>
      <c r="AE287" s="30" t="e">
        <f t="shared" si="958"/>
        <v>#REF!</v>
      </c>
      <c r="AF287" s="30" t="e">
        <f t="shared" si="958"/>
        <v>#REF!</v>
      </c>
      <c r="AG287" s="30" t="e">
        <f t="shared" si="958"/>
        <v>#REF!</v>
      </c>
      <c r="AH287" s="30" t="e">
        <f t="shared" si="958"/>
        <v>#REF!</v>
      </c>
      <c r="AI287" s="30" t="e">
        <f t="shared" si="958"/>
        <v>#REF!</v>
      </c>
      <c r="AJ287" s="30" t="e">
        <f t="shared" si="958"/>
        <v>#REF!</v>
      </c>
      <c r="AK287" s="30" t="e">
        <f t="shared" si="958"/>
        <v>#REF!</v>
      </c>
      <c r="AL287" s="30" t="e">
        <f t="shared" si="958"/>
        <v>#REF!</v>
      </c>
      <c r="AM287" s="30" t="e">
        <f t="shared" si="958"/>
        <v>#REF!</v>
      </c>
      <c r="AN287" s="30" t="e">
        <f t="shared" si="958"/>
        <v>#REF!</v>
      </c>
      <c r="AO287" s="30" t="e">
        <f t="shared" si="958"/>
        <v>#REF!</v>
      </c>
      <c r="AP287" s="30" t="e">
        <f t="shared" si="958"/>
        <v>#REF!</v>
      </c>
      <c r="AQ287" s="30" t="e">
        <f t="shared" si="958"/>
        <v>#REF!</v>
      </c>
      <c r="AR287" s="30" t="e">
        <f t="shared" si="958"/>
        <v>#REF!</v>
      </c>
      <c r="AS287" s="30" t="e">
        <f t="shared" si="958"/>
        <v>#REF!</v>
      </c>
      <c r="AT287" s="30" t="e">
        <f t="shared" si="958"/>
        <v>#REF!</v>
      </c>
      <c r="AU287" s="30" t="e">
        <f t="shared" si="958"/>
        <v>#REF!</v>
      </c>
      <c r="AV287" s="30" t="e">
        <f t="shared" si="958"/>
        <v>#REF!</v>
      </c>
      <c r="AW287" s="30" t="e">
        <f t="shared" si="958"/>
        <v>#REF!</v>
      </c>
      <c r="AX287" s="30" t="e">
        <f t="shared" si="839"/>
        <v>#REF!</v>
      </c>
      <c r="AY287" s="64" t="e">
        <f>AY14+AY42+AY55+AY116+AY172+AY191+AY215+AY243+AY262+AY275+AY286</f>
        <v>#REF!</v>
      </c>
      <c r="AZ287" s="64" t="e">
        <f t="shared" si="836"/>
        <v>#REF!</v>
      </c>
    </row>
    <row r="288" spans="1:52" ht="33" customHeight="1">
      <c r="B288" s="2" t="s">
        <v>181</v>
      </c>
      <c r="X288" s="26"/>
    </row>
    <row r="289" spans="1:52"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  <c r="AA289" s="91"/>
      <c r="AB289" s="91"/>
      <c r="AC289" s="91"/>
      <c r="AD289" s="91"/>
      <c r="AE289" s="91"/>
      <c r="AF289" s="91"/>
      <c r="AG289" s="91"/>
      <c r="AH289" s="91"/>
      <c r="AI289" s="91"/>
      <c r="AJ289" s="91"/>
      <c r="AK289" s="91"/>
      <c r="AL289" s="91"/>
      <c r="AM289" s="91"/>
      <c r="AN289" s="91"/>
      <c r="AO289" s="91"/>
      <c r="AP289" s="91"/>
      <c r="AQ289" s="91"/>
    </row>
    <row r="290" spans="1:52" s="79" customFormat="1">
      <c r="A290" s="80"/>
      <c r="B290" s="92"/>
      <c r="C290" s="92"/>
      <c r="D290" s="92"/>
      <c r="E290" s="92"/>
      <c r="F290" s="92"/>
      <c r="G290" s="92"/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2"/>
      <c r="AA290" s="92"/>
      <c r="AB290" s="92"/>
      <c r="AC290" s="92"/>
      <c r="AD290" s="92"/>
      <c r="AE290" s="92"/>
      <c r="AF290" s="92"/>
      <c r="AG290" s="92"/>
      <c r="AH290" s="92"/>
      <c r="AI290" s="92"/>
      <c r="AJ290" s="92"/>
      <c r="AK290" s="92"/>
      <c r="AL290" s="92"/>
      <c r="AM290" s="92"/>
      <c r="AN290" s="92"/>
      <c r="AO290" s="92"/>
      <c r="AP290" s="92"/>
      <c r="AQ290" s="92"/>
      <c r="AR290" s="81"/>
      <c r="AS290" s="81"/>
      <c r="AT290" s="81"/>
      <c r="AU290" s="81"/>
      <c r="AV290" s="81"/>
      <c r="AW290" s="81"/>
      <c r="AX290" s="81"/>
      <c r="AY290" s="82"/>
      <c r="AZ290" s="82"/>
    </row>
    <row r="291" spans="1:52" s="79" customFormat="1">
      <c r="A291" s="80"/>
      <c r="B291" s="83"/>
      <c r="C291" s="84"/>
      <c r="D291" s="84"/>
      <c r="E291" s="85"/>
      <c r="F291" s="85"/>
      <c r="G291" s="85"/>
      <c r="H291" s="85"/>
      <c r="I291" s="85"/>
      <c r="J291" s="85"/>
      <c r="K291" s="85"/>
      <c r="L291" s="84"/>
      <c r="M291" s="84"/>
      <c r="N291" s="85"/>
      <c r="O291" s="84"/>
      <c r="P291" s="84"/>
      <c r="Q291" s="85"/>
      <c r="R291" s="84"/>
      <c r="S291" s="84"/>
      <c r="T291" s="85"/>
      <c r="U291" s="72"/>
      <c r="V291" s="84"/>
      <c r="W291" s="84"/>
      <c r="X291" s="86"/>
      <c r="Y291" s="84"/>
      <c r="Z291" s="84"/>
      <c r="AA291" s="84"/>
      <c r="AB291" s="84"/>
      <c r="AC291" s="84"/>
      <c r="AD291" s="84"/>
      <c r="AE291" s="84"/>
      <c r="AF291" s="84"/>
      <c r="AG291" s="84"/>
      <c r="AH291" s="84"/>
      <c r="AI291" s="84"/>
      <c r="AJ291" s="84"/>
      <c r="AK291" s="84"/>
      <c r="AL291" s="84"/>
      <c r="AM291" s="84"/>
      <c r="AN291" s="81"/>
      <c r="AO291" s="81"/>
      <c r="AP291" s="81"/>
      <c r="AQ291" s="81"/>
      <c r="AR291" s="81"/>
      <c r="AS291" s="81"/>
      <c r="AT291" s="81"/>
      <c r="AU291" s="81"/>
      <c r="AV291" s="81"/>
      <c r="AW291" s="81"/>
      <c r="AX291" s="81"/>
      <c r="AY291" s="82"/>
      <c r="AZ291" s="82"/>
    </row>
  </sheetData>
  <mergeCells count="31">
    <mergeCell ref="AT2:AZ3"/>
    <mergeCell ref="AE2:AG2"/>
    <mergeCell ref="AE3:AG3"/>
    <mergeCell ref="AN2:AP2"/>
    <mergeCell ref="Y3:AA3"/>
    <mergeCell ref="AQ3:AS3"/>
    <mergeCell ref="O3:Q3"/>
    <mergeCell ref="B289:AQ289"/>
    <mergeCell ref="F2:H2"/>
    <mergeCell ref="F3:H3"/>
    <mergeCell ref="I3:K3"/>
    <mergeCell ref="I2:K2"/>
    <mergeCell ref="AQ2:AS2"/>
    <mergeCell ref="AK2:AM2"/>
    <mergeCell ref="AN3:AP3"/>
    <mergeCell ref="A1:AP1"/>
    <mergeCell ref="B290:AQ290"/>
    <mergeCell ref="C2:E2"/>
    <mergeCell ref="L2:N2"/>
    <mergeCell ref="O2:Q2"/>
    <mergeCell ref="R2:AA2"/>
    <mergeCell ref="A2:B4"/>
    <mergeCell ref="R3:T3"/>
    <mergeCell ref="C3:E3"/>
    <mergeCell ref="L3:N3"/>
    <mergeCell ref="AH2:AJ2"/>
    <mergeCell ref="AB2:AD2"/>
    <mergeCell ref="AB3:AD3"/>
    <mergeCell ref="AH3:AJ3"/>
    <mergeCell ref="AK3:AM3"/>
    <mergeCell ref="V3:X3"/>
  </mergeCells>
  <pageMargins left="0.43307086614173229" right="0.19685039370078741" top="0.31" bottom="0.47" header="0.24" footer="0.22"/>
  <pageSetup paperSize="9" scale="85" orientation="landscape" r:id="rId1"/>
  <headerFooter>
    <oddFooter>&amp;Lข้อมูล ณ วันที่ 6 สิงหาคม 2556 สำนักส่งเสริมวิชาการและงานทะเบียน  มหาวิทยาลัยเทคโนโลยีราชมงคลธัญบุรี&amp;Rหน้าที่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2556</vt:lpstr>
      <vt:lpstr>'2556'!Print_Titles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ew</cp:lastModifiedBy>
  <cp:lastPrinted>2015-08-03T02:51:07Z</cp:lastPrinted>
  <dcterms:created xsi:type="dcterms:W3CDTF">2013-06-26T10:38:37Z</dcterms:created>
  <dcterms:modified xsi:type="dcterms:W3CDTF">2015-11-27T07:43:22Z</dcterms:modified>
</cp:coreProperties>
</file>