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7500" windowHeight="11640"/>
  </bookViews>
  <sheets>
    <sheet name="ตารางสรุป" sheetId="2" r:id="rId1"/>
    <sheet name="กราฟ" sheetId="3" r:id="rId2"/>
    <sheet name="data" sheetId="1" r:id="rId3"/>
  </sheets>
  <definedNames>
    <definedName name="_xlnm.Print_Area" localSheetId="2">data!$A$1:$AW$229</definedName>
    <definedName name="_xlnm.Print_Area" localSheetId="1">กราฟ!$A$1:$J$304</definedName>
    <definedName name="_xlnm.Print_Area" localSheetId="0">ตารางสรุป!$A$1:$J$18</definedName>
    <definedName name="_xlnm.Print_Titles" localSheetId="2">data!$1:$4</definedName>
  </definedNames>
  <calcPr calcId="124519"/>
</workbook>
</file>

<file path=xl/calcChain.xml><?xml version="1.0" encoding="utf-8"?>
<calcChain xmlns="http://schemas.openxmlformats.org/spreadsheetml/2006/main">
  <c r="AC135" i="1"/>
  <c r="AD68"/>
  <c r="AD45"/>
  <c r="AV35"/>
  <c r="AT35"/>
  <c r="AR35"/>
  <c r="AV34"/>
  <c r="AT34"/>
  <c r="AR34"/>
  <c r="AV33"/>
  <c r="AT33"/>
  <c r="AR33"/>
  <c r="AM35"/>
  <c r="AK35"/>
  <c r="AI35"/>
  <c r="AM34"/>
  <c r="AK34"/>
  <c r="AI34"/>
  <c r="AM33"/>
  <c r="AK33"/>
  <c r="AI33"/>
  <c r="U35"/>
  <c r="S35"/>
  <c r="Q35"/>
  <c r="U34"/>
  <c r="S34"/>
  <c r="Q34"/>
  <c r="U33"/>
  <c r="S33"/>
  <c r="Q33"/>
  <c r="Z33"/>
  <c r="AB33"/>
  <c r="AD33"/>
  <c r="Z34"/>
  <c r="AB34"/>
  <c r="AD34"/>
  <c r="Z35"/>
  <c r="AB35"/>
  <c r="AD35"/>
  <c r="Z36"/>
  <c r="AB36"/>
  <c r="AD36"/>
  <c r="AO48"/>
  <c r="AO37"/>
  <c r="S16" i="2"/>
  <c r="R16"/>
  <c r="Q16"/>
  <c r="P16"/>
  <c r="O16"/>
  <c r="J16"/>
  <c r="I16"/>
  <c r="H16"/>
  <c r="G16"/>
  <c r="F16"/>
  <c r="E16"/>
  <c r="D16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AL6"/>
  <c r="S6"/>
  <c r="R6"/>
  <c r="Q6"/>
  <c r="P6"/>
  <c r="O6"/>
  <c r="J6"/>
  <c r="I6"/>
  <c r="H6"/>
  <c r="G6"/>
  <c r="F6"/>
  <c r="E6"/>
  <c r="D6"/>
  <c r="C15"/>
  <c r="C14"/>
  <c r="C13"/>
  <c r="C12"/>
  <c r="C11"/>
  <c r="C10"/>
  <c r="C9"/>
  <c r="C8"/>
  <c r="C7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B15"/>
  <c r="B14"/>
  <c r="B13"/>
  <c r="B12"/>
  <c r="B11"/>
  <c r="B10"/>
  <c r="B9"/>
  <c r="B8"/>
  <c r="B7"/>
  <c r="B5"/>
  <c r="Q116" i="1"/>
  <c r="S116"/>
  <c r="U116"/>
  <c r="Z116"/>
  <c r="AB116"/>
  <c r="AD116"/>
  <c r="AI116"/>
  <c r="AK116"/>
  <c r="AM116"/>
  <c r="AR116"/>
  <c r="AT116"/>
  <c r="AV116"/>
  <c r="AV225"/>
  <c r="AV223"/>
  <c r="AV221"/>
  <c r="AV220"/>
  <c r="AV217"/>
  <c r="AV216"/>
  <c r="AV215"/>
  <c r="AV214"/>
  <c r="AV211"/>
  <c r="AV210"/>
  <c r="AV209"/>
  <c r="AV208"/>
  <c r="AV207"/>
  <c r="AV206"/>
  <c r="AV205"/>
  <c r="AV204"/>
  <c r="AV203"/>
  <c r="AV202"/>
  <c r="AV198"/>
  <c r="AV197"/>
  <c r="AV196"/>
  <c r="AV195"/>
  <c r="AV194"/>
  <c r="AV193"/>
  <c r="AV191"/>
  <c r="AV190"/>
  <c r="AV189"/>
  <c r="AV188"/>
  <c r="AV187"/>
  <c r="AV186"/>
  <c r="AV185"/>
  <c r="AV184"/>
  <c r="AV183"/>
  <c r="AV182"/>
  <c r="AV181"/>
  <c r="AV180"/>
  <c r="AV176"/>
  <c r="AV175"/>
  <c r="AV174"/>
  <c r="AV173"/>
  <c r="AV172"/>
  <c r="AV171"/>
  <c r="AV170"/>
  <c r="AV169"/>
  <c r="AV167"/>
  <c r="AV166"/>
  <c r="AV165"/>
  <c r="AV164"/>
  <c r="AV163"/>
  <c r="AV162"/>
  <c r="AV161"/>
  <c r="AV160"/>
  <c r="AV159"/>
  <c r="AV158"/>
  <c r="AV157"/>
  <c r="AV156"/>
  <c r="AV155"/>
  <c r="AV151"/>
  <c r="AV149"/>
  <c r="AV148"/>
  <c r="AV147"/>
  <c r="AV146"/>
  <c r="AV144"/>
  <c r="AV143"/>
  <c r="AV142"/>
  <c r="AV141"/>
  <c r="AV140"/>
  <c r="AV139"/>
  <c r="AV138"/>
  <c r="AV134"/>
  <c r="AV133"/>
  <c r="AV131"/>
  <c r="AV129"/>
  <c r="AV128"/>
  <c r="AV126"/>
  <c r="AV125"/>
  <c r="AV124"/>
  <c r="AV123"/>
  <c r="AV122"/>
  <c r="AV121"/>
  <c r="AV120"/>
  <c r="AV119"/>
  <c r="AV118"/>
  <c r="AV117"/>
  <c r="AV114"/>
  <c r="AV113"/>
  <c r="AV112"/>
  <c r="AV111"/>
  <c r="AV110"/>
  <c r="AV109"/>
  <c r="AV108"/>
  <c r="AV107"/>
  <c r="AV106"/>
  <c r="AV104"/>
  <c r="AV103"/>
  <c r="AV102"/>
  <c r="AV101"/>
  <c r="AV97"/>
  <c r="AV96"/>
  <c r="AV95"/>
  <c r="AV94"/>
  <c r="AV93"/>
  <c r="AV92"/>
  <c r="AV91"/>
  <c r="AV90"/>
  <c r="AV89"/>
  <c r="AV88"/>
  <c r="AV87"/>
  <c r="AV86"/>
  <c r="AV85"/>
  <c r="AV84"/>
  <c r="AV83"/>
  <c r="AV82"/>
  <c r="AV81"/>
  <c r="AV80"/>
  <c r="AV79"/>
  <c r="AV78"/>
  <c r="AV76"/>
  <c r="AV75"/>
  <c r="AV74"/>
  <c r="AV73"/>
  <c r="AV72"/>
  <c r="AV71"/>
  <c r="AV70"/>
  <c r="AV69"/>
  <c r="AV68"/>
  <c r="AV67"/>
  <c r="AV66"/>
  <c r="AV65"/>
  <c r="AV64"/>
  <c r="AV63"/>
  <c r="AV62"/>
  <c r="AV61"/>
  <c r="AV60"/>
  <c r="AV59"/>
  <c r="AV58"/>
  <c r="AV57"/>
  <c r="AV56"/>
  <c r="AV55"/>
  <c r="AV54"/>
  <c r="AV53"/>
  <c r="AV52"/>
  <c r="AV51"/>
  <c r="AV48"/>
  <c r="AV47"/>
  <c r="AV46"/>
  <c r="AV45"/>
  <c r="AV44"/>
  <c r="AV43"/>
  <c r="AV42"/>
  <c r="AV41"/>
  <c r="AV40"/>
  <c r="AV36"/>
  <c r="AV31"/>
  <c r="AV29"/>
  <c r="AV28"/>
  <c r="AV27"/>
  <c r="AV26"/>
  <c r="AV24"/>
  <c r="AV22"/>
  <c r="AV20"/>
  <c r="AV19"/>
  <c r="AV18"/>
  <c r="AV17"/>
  <c r="AV16"/>
  <c r="AV15"/>
  <c r="AV14"/>
  <c r="AV11"/>
  <c r="AV10"/>
  <c r="AV9"/>
  <c r="AV8"/>
  <c r="AT225"/>
  <c r="AT223"/>
  <c r="AT221"/>
  <c r="AT220"/>
  <c r="AT217"/>
  <c r="AT216"/>
  <c r="AT215"/>
  <c r="AT214"/>
  <c r="AT211"/>
  <c r="AT210"/>
  <c r="AT209"/>
  <c r="AT208"/>
  <c r="AT207"/>
  <c r="AT206"/>
  <c r="AT205"/>
  <c r="AT204"/>
  <c r="AT203"/>
  <c r="AT202"/>
  <c r="AT198"/>
  <c r="AT197"/>
  <c r="AT196"/>
  <c r="AT195"/>
  <c r="AT194"/>
  <c r="AT193"/>
  <c r="AT191"/>
  <c r="AT190"/>
  <c r="AT189"/>
  <c r="AT188"/>
  <c r="AT187"/>
  <c r="AT186"/>
  <c r="AT185"/>
  <c r="AT184"/>
  <c r="AT183"/>
  <c r="AT182"/>
  <c r="AT181"/>
  <c r="AT180"/>
  <c r="AT176"/>
  <c r="AT175"/>
  <c r="AT174"/>
  <c r="AT173"/>
  <c r="AT172"/>
  <c r="AT171"/>
  <c r="AT170"/>
  <c r="AT169"/>
  <c r="AT167"/>
  <c r="AT166"/>
  <c r="AT165"/>
  <c r="AT164"/>
  <c r="AT163"/>
  <c r="AT162"/>
  <c r="AT161"/>
  <c r="AT160"/>
  <c r="AT159"/>
  <c r="AT158"/>
  <c r="AT157"/>
  <c r="AT156"/>
  <c r="AT155"/>
  <c r="AT151"/>
  <c r="AT149"/>
  <c r="AT148"/>
  <c r="AT147"/>
  <c r="AT146"/>
  <c r="AT144"/>
  <c r="AT143"/>
  <c r="AT142"/>
  <c r="AT141"/>
  <c r="AT140"/>
  <c r="AT139"/>
  <c r="AT138"/>
  <c r="AT134"/>
  <c r="AT133"/>
  <c r="AT131"/>
  <c r="AT129"/>
  <c r="AT128"/>
  <c r="AT126"/>
  <c r="AT125"/>
  <c r="AT124"/>
  <c r="AT123"/>
  <c r="AT122"/>
  <c r="AT121"/>
  <c r="AT120"/>
  <c r="AT119"/>
  <c r="AT118"/>
  <c r="AT117"/>
  <c r="AT114"/>
  <c r="AT113"/>
  <c r="AT112"/>
  <c r="AT111"/>
  <c r="AT110"/>
  <c r="AT109"/>
  <c r="AT108"/>
  <c r="AT107"/>
  <c r="AT106"/>
  <c r="AT104"/>
  <c r="AT103"/>
  <c r="AT102"/>
  <c r="AT101"/>
  <c r="AT97"/>
  <c r="AT96"/>
  <c r="AT95"/>
  <c r="AT94"/>
  <c r="AT93"/>
  <c r="AT92"/>
  <c r="AT91"/>
  <c r="AT90"/>
  <c r="AT89"/>
  <c r="AT88"/>
  <c r="AT87"/>
  <c r="AT86"/>
  <c r="AT85"/>
  <c r="AT84"/>
  <c r="AT83"/>
  <c r="AT82"/>
  <c r="AT81"/>
  <c r="AT80"/>
  <c r="AT79"/>
  <c r="AT78"/>
  <c r="AT76"/>
  <c r="AT75"/>
  <c r="AT74"/>
  <c r="AT73"/>
  <c r="AT72"/>
  <c r="AT71"/>
  <c r="AT70"/>
  <c r="AT69"/>
  <c r="AT68"/>
  <c r="AT67"/>
  <c r="AT66"/>
  <c r="AT65"/>
  <c r="AT64"/>
  <c r="AT63"/>
  <c r="AT62"/>
  <c r="AT61"/>
  <c r="AT60"/>
  <c r="AT59"/>
  <c r="AT58"/>
  <c r="AT57"/>
  <c r="AT56"/>
  <c r="AT55"/>
  <c r="AT54"/>
  <c r="AT53"/>
  <c r="AT52"/>
  <c r="AT51"/>
  <c r="AT48"/>
  <c r="AT47"/>
  <c r="AT46"/>
  <c r="AT45"/>
  <c r="AT44"/>
  <c r="AT43"/>
  <c r="AT42"/>
  <c r="AT41"/>
  <c r="AT40"/>
  <c r="AT36"/>
  <c r="AT31"/>
  <c r="AT29"/>
  <c r="AT28"/>
  <c r="AT27"/>
  <c r="AT26"/>
  <c r="AT24"/>
  <c r="AT22"/>
  <c r="AT20"/>
  <c r="AT19"/>
  <c r="AT18"/>
  <c r="AT17"/>
  <c r="AT16"/>
  <c r="AT15"/>
  <c r="AT14"/>
  <c r="AT11"/>
  <c r="AT10"/>
  <c r="AT9"/>
  <c r="AT8"/>
  <c r="AR225"/>
  <c r="AR223"/>
  <c r="AR221"/>
  <c r="AR220"/>
  <c r="AR217"/>
  <c r="AR216"/>
  <c r="AR215"/>
  <c r="AR214"/>
  <c r="AR211"/>
  <c r="AR210"/>
  <c r="AR209"/>
  <c r="AR208"/>
  <c r="AR207"/>
  <c r="AR206"/>
  <c r="AR205"/>
  <c r="AR204"/>
  <c r="AR203"/>
  <c r="AR202"/>
  <c r="AR198"/>
  <c r="AR197"/>
  <c r="AR196"/>
  <c r="AR195"/>
  <c r="AR194"/>
  <c r="AR193"/>
  <c r="AR191"/>
  <c r="AR190"/>
  <c r="AR189"/>
  <c r="AR188"/>
  <c r="AR187"/>
  <c r="AR186"/>
  <c r="AR185"/>
  <c r="AR184"/>
  <c r="AR183"/>
  <c r="AR182"/>
  <c r="AR181"/>
  <c r="AR180"/>
  <c r="AR176"/>
  <c r="AR175"/>
  <c r="AR174"/>
  <c r="AR173"/>
  <c r="AR172"/>
  <c r="AR171"/>
  <c r="AR170"/>
  <c r="AR169"/>
  <c r="AR167"/>
  <c r="AR166"/>
  <c r="AR165"/>
  <c r="AR164"/>
  <c r="AR163"/>
  <c r="AR162"/>
  <c r="AR161"/>
  <c r="AR160"/>
  <c r="AR159"/>
  <c r="AR158"/>
  <c r="AR157"/>
  <c r="AR156"/>
  <c r="AR155"/>
  <c r="AR151"/>
  <c r="AR149"/>
  <c r="AR148"/>
  <c r="AR147"/>
  <c r="AR146"/>
  <c r="AR144"/>
  <c r="AR143"/>
  <c r="AR142"/>
  <c r="AR141"/>
  <c r="AR140"/>
  <c r="AR139"/>
  <c r="AR138"/>
  <c r="AR134"/>
  <c r="AR133"/>
  <c r="AR131"/>
  <c r="AR129"/>
  <c r="AR128"/>
  <c r="AR126"/>
  <c r="AR125"/>
  <c r="AR124"/>
  <c r="AR123"/>
  <c r="AR122"/>
  <c r="AR121"/>
  <c r="AR120"/>
  <c r="AR119"/>
  <c r="AR118"/>
  <c r="AR117"/>
  <c r="AR114"/>
  <c r="AR113"/>
  <c r="AR112"/>
  <c r="AR111"/>
  <c r="AR110"/>
  <c r="AR109"/>
  <c r="AR108"/>
  <c r="AR107"/>
  <c r="AR106"/>
  <c r="AR104"/>
  <c r="AR103"/>
  <c r="AR102"/>
  <c r="AR101"/>
  <c r="AR97"/>
  <c r="AR96"/>
  <c r="AR95"/>
  <c r="AR94"/>
  <c r="AR93"/>
  <c r="AR92"/>
  <c r="AR91"/>
  <c r="AR90"/>
  <c r="AR89"/>
  <c r="AR88"/>
  <c r="AR87"/>
  <c r="AR86"/>
  <c r="AR85"/>
  <c r="AR84"/>
  <c r="AR83"/>
  <c r="AR82"/>
  <c r="AR81"/>
  <c r="AR80"/>
  <c r="AR79"/>
  <c r="AR78"/>
  <c r="AR76"/>
  <c r="AR75"/>
  <c r="AR74"/>
  <c r="AR73"/>
  <c r="AR72"/>
  <c r="AR71"/>
  <c r="AR70"/>
  <c r="AR69"/>
  <c r="AR68"/>
  <c r="AR67"/>
  <c r="AR66"/>
  <c r="AR65"/>
  <c r="AR64"/>
  <c r="AR63"/>
  <c r="AR62"/>
  <c r="AR61"/>
  <c r="AR60"/>
  <c r="AR59"/>
  <c r="AR58"/>
  <c r="AR57"/>
  <c r="AR56"/>
  <c r="AR55"/>
  <c r="AR54"/>
  <c r="AR53"/>
  <c r="AR52"/>
  <c r="AR51"/>
  <c r="AR48"/>
  <c r="AR47"/>
  <c r="AR46"/>
  <c r="AR45"/>
  <c r="AR44"/>
  <c r="AR43"/>
  <c r="AR42"/>
  <c r="AR41"/>
  <c r="AR40"/>
  <c r="AR36"/>
  <c r="AR31"/>
  <c r="AR29"/>
  <c r="AR28"/>
  <c r="AR27"/>
  <c r="AR26"/>
  <c r="AR24"/>
  <c r="AR22"/>
  <c r="AR20"/>
  <c r="AR19"/>
  <c r="AR18"/>
  <c r="AR17"/>
  <c r="AR16"/>
  <c r="AR15"/>
  <c r="AR14"/>
  <c r="AR11"/>
  <c r="AR10"/>
  <c r="AR9"/>
  <c r="AR8"/>
  <c r="AM225"/>
  <c r="AM223"/>
  <c r="AM221"/>
  <c r="AM220"/>
  <c r="AM217"/>
  <c r="AM216"/>
  <c r="AM215"/>
  <c r="AM214"/>
  <c r="AM211"/>
  <c r="AM210"/>
  <c r="AM209"/>
  <c r="AM208"/>
  <c r="AM207"/>
  <c r="AM206"/>
  <c r="AM205"/>
  <c r="AM204"/>
  <c r="AM203"/>
  <c r="AM202"/>
  <c r="AM198"/>
  <c r="AM197"/>
  <c r="AM196"/>
  <c r="AM195"/>
  <c r="AM194"/>
  <c r="AM193"/>
  <c r="AM191"/>
  <c r="AM190"/>
  <c r="AM189"/>
  <c r="AM188"/>
  <c r="AM187"/>
  <c r="AM186"/>
  <c r="AM185"/>
  <c r="AM184"/>
  <c r="AM183"/>
  <c r="AM182"/>
  <c r="AM181"/>
  <c r="AM180"/>
  <c r="AM176"/>
  <c r="AM175"/>
  <c r="AM174"/>
  <c r="AM173"/>
  <c r="AM172"/>
  <c r="AM171"/>
  <c r="AM170"/>
  <c r="AM169"/>
  <c r="AM167"/>
  <c r="AM166"/>
  <c r="AM165"/>
  <c r="AM164"/>
  <c r="AM163"/>
  <c r="AM162"/>
  <c r="AM161"/>
  <c r="AM160"/>
  <c r="AM159"/>
  <c r="AM158"/>
  <c r="AM157"/>
  <c r="AM156"/>
  <c r="AM155"/>
  <c r="AM151"/>
  <c r="AM149"/>
  <c r="AM148"/>
  <c r="AM147"/>
  <c r="AM146"/>
  <c r="AM144"/>
  <c r="AM143"/>
  <c r="AM142"/>
  <c r="AM141"/>
  <c r="AM140"/>
  <c r="AM139"/>
  <c r="AM138"/>
  <c r="AM134"/>
  <c r="AM133"/>
  <c r="AM131"/>
  <c r="AM129"/>
  <c r="AM128"/>
  <c r="AM126"/>
  <c r="AM125"/>
  <c r="AM124"/>
  <c r="AM123"/>
  <c r="AM122"/>
  <c r="AM121"/>
  <c r="AM120"/>
  <c r="AM119"/>
  <c r="AM118"/>
  <c r="AM117"/>
  <c r="AM114"/>
  <c r="AM113"/>
  <c r="AM112"/>
  <c r="AM111"/>
  <c r="AM110"/>
  <c r="AM109"/>
  <c r="AM108"/>
  <c r="AM107"/>
  <c r="AM106"/>
  <c r="AM104"/>
  <c r="AM103"/>
  <c r="AM102"/>
  <c r="AM101"/>
  <c r="AM97"/>
  <c r="AM96"/>
  <c r="AM95"/>
  <c r="AM94"/>
  <c r="AM93"/>
  <c r="AM92"/>
  <c r="AM91"/>
  <c r="AM90"/>
  <c r="AM89"/>
  <c r="AM88"/>
  <c r="AM87"/>
  <c r="AM86"/>
  <c r="AM85"/>
  <c r="AM84"/>
  <c r="AM83"/>
  <c r="AM82"/>
  <c r="AM81"/>
  <c r="AM80"/>
  <c r="AM79"/>
  <c r="AM78"/>
  <c r="AM76"/>
  <c r="AM75"/>
  <c r="AM74"/>
  <c r="AM73"/>
  <c r="AM72"/>
  <c r="AM71"/>
  <c r="AM70"/>
  <c r="AM69"/>
  <c r="AM68"/>
  <c r="AM67"/>
  <c r="AM66"/>
  <c r="AM65"/>
  <c r="AM64"/>
  <c r="AM63"/>
  <c r="AM62"/>
  <c r="AM61"/>
  <c r="AM60"/>
  <c r="AM59"/>
  <c r="AM58"/>
  <c r="AM57"/>
  <c r="AM56"/>
  <c r="AM55"/>
  <c r="AM54"/>
  <c r="AM53"/>
  <c r="AM52"/>
  <c r="AM51"/>
  <c r="AM48"/>
  <c r="AM47"/>
  <c r="AM46"/>
  <c r="AM45"/>
  <c r="AM44"/>
  <c r="AM43"/>
  <c r="AM42"/>
  <c r="AM41"/>
  <c r="AM40"/>
  <c r="AM36"/>
  <c r="AM31"/>
  <c r="AM29"/>
  <c r="AM28"/>
  <c r="AM27"/>
  <c r="AM26"/>
  <c r="AM24"/>
  <c r="AM22"/>
  <c r="AM20"/>
  <c r="AM19"/>
  <c r="AM18"/>
  <c r="AM17"/>
  <c r="AM16"/>
  <c r="AM15"/>
  <c r="AM14"/>
  <c r="AM11"/>
  <c r="AM10"/>
  <c r="AM9"/>
  <c r="AM8"/>
  <c r="AK225"/>
  <c r="AK223"/>
  <c r="AK221"/>
  <c r="AK220"/>
  <c r="AK217"/>
  <c r="AK216"/>
  <c r="AK215"/>
  <c r="AK214"/>
  <c r="AK211"/>
  <c r="AK210"/>
  <c r="AK209"/>
  <c r="AK208"/>
  <c r="AK207"/>
  <c r="AK206"/>
  <c r="AK205"/>
  <c r="AK204"/>
  <c r="AK203"/>
  <c r="AK202"/>
  <c r="AK198"/>
  <c r="AK197"/>
  <c r="AK196"/>
  <c r="AK195"/>
  <c r="AK194"/>
  <c r="AK193"/>
  <c r="AK191"/>
  <c r="AK190"/>
  <c r="AK189"/>
  <c r="AK188"/>
  <c r="AK187"/>
  <c r="AK186"/>
  <c r="AK185"/>
  <c r="AK184"/>
  <c r="AK183"/>
  <c r="AK182"/>
  <c r="AK181"/>
  <c r="AK180"/>
  <c r="AK176"/>
  <c r="AK175"/>
  <c r="AK174"/>
  <c r="AK173"/>
  <c r="AK172"/>
  <c r="AK171"/>
  <c r="AK170"/>
  <c r="AK169"/>
  <c r="AK167"/>
  <c r="AK166"/>
  <c r="AK165"/>
  <c r="AK164"/>
  <c r="AK163"/>
  <c r="AK162"/>
  <c r="AK161"/>
  <c r="AK160"/>
  <c r="AK159"/>
  <c r="AK158"/>
  <c r="AK157"/>
  <c r="AK156"/>
  <c r="AK155"/>
  <c r="AK151"/>
  <c r="AK149"/>
  <c r="AK148"/>
  <c r="AK147"/>
  <c r="AK146"/>
  <c r="AK144"/>
  <c r="AK143"/>
  <c r="AK142"/>
  <c r="AK141"/>
  <c r="AK140"/>
  <c r="AK139"/>
  <c r="AK138"/>
  <c r="AK134"/>
  <c r="AK133"/>
  <c r="AK131"/>
  <c r="AK129"/>
  <c r="AK128"/>
  <c r="AK126"/>
  <c r="AK125"/>
  <c r="AK124"/>
  <c r="AK123"/>
  <c r="AK122"/>
  <c r="AK121"/>
  <c r="AK120"/>
  <c r="AK119"/>
  <c r="AK118"/>
  <c r="AK117"/>
  <c r="AK114"/>
  <c r="AK113"/>
  <c r="AK112"/>
  <c r="AK111"/>
  <c r="AK110"/>
  <c r="AK109"/>
  <c r="AK108"/>
  <c r="AK107"/>
  <c r="AK106"/>
  <c r="AK104"/>
  <c r="AK103"/>
  <c r="AK102"/>
  <c r="AK101"/>
  <c r="AK97"/>
  <c r="AK96"/>
  <c r="AK95"/>
  <c r="AK94"/>
  <c r="AK93"/>
  <c r="AK92"/>
  <c r="AK91"/>
  <c r="AK90"/>
  <c r="AK89"/>
  <c r="AK88"/>
  <c r="AK87"/>
  <c r="AK86"/>
  <c r="AK85"/>
  <c r="AK84"/>
  <c r="AK83"/>
  <c r="AK82"/>
  <c r="AK81"/>
  <c r="AK80"/>
  <c r="AK79"/>
  <c r="AK78"/>
  <c r="AK76"/>
  <c r="AK75"/>
  <c r="AK74"/>
  <c r="AK73"/>
  <c r="AK72"/>
  <c r="AK71"/>
  <c r="AK70"/>
  <c r="AK69"/>
  <c r="AK68"/>
  <c r="AK67"/>
  <c r="AK66"/>
  <c r="AK65"/>
  <c r="AK64"/>
  <c r="AK63"/>
  <c r="AK62"/>
  <c r="AK61"/>
  <c r="AK60"/>
  <c r="AK59"/>
  <c r="AK58"/>
  <c r="AK57"/>
  <c r="AK56"/>
  <c r="AK55"/>
  <c r="AK54"/>
  <c r="AK53"/>
  <c r="AK52"/>
  <c r="AK51"/>
  <c r="AK48"/>
  <c r="AK47"/>
  <c r="AK46"/>
  <c r="AK45"/>
  <c r="AK44"/>
  <c r="AK43"/>
  <c r="AK42"/>
  <c r="AK41"/>
  <c r="AK40"/>
  <c r="AK36"/>
  <c r="AK31"/>
  <c r="AK29"/>
  <c r="AK28"/>
  <c r="AK27"/>
  <c r="AK26"/>
  <c r="AK24"/>
  <c r="AK22"/>
  <c r="AK20"/>
  <c r="AK19"/>
  <c r="AK18"/>
  <c r="AK17"/>
  <c r="AK16"/>
  <c r="AK15"/>
  <c r="AK14"/>
  <c r="AK11"/>
  <c r="AK10"/>
  <c r="AK9"/>
  <c r="AK8"/>
  <c r="AI225"/>
  <c r="AI223"/>
  <c r="AI221"/>
  <c r="AI220"/>
  <c r="AI217"/>
  <c r="AI216"/>
  <c r="AI215"/>
  <c r="AI214"/>
  <c r="AI211"/>
  <c r="AI210"/>
  <c r="AI209"/>
  <c r="AI208"/>
  <c r="AI207"/>
  <c r="AI206"/>
  <c r="AI205"/>
  <c r="AI204"/>
  <c r="AI203"/>
  <c r="AI202"/>
  <c r="AI198"/>
  <c r="AI197"/>
  <c r="AI196"/>
  <c r="AI195"/>
  <c r="AI194"/>
  <c r="AI193"/>
  <c r="AI191"/>
  <c r="AI190"/>
  <c r="AI189"/>
  <c r="AI188"/>
  <c r="AI187"/>
  <c r="AI186"/>
  <c r="AI185"/>
  <c r="AI184"/>
  <c r="AI183"/>
  <c r="AI182"/>
  <c r="AI181"/>
  <c r="AI180"/>
  <c r="AI176"/>
  <c r="AI175"/>
  <c r="AI174"/>
  <c r="AI173"/>
  <c r="AI172"/>
  <c r="AI171"/>
  <c r="AI170"/>
  <c r="AI169"/>
  <c r="AI167"/>
  <c r="AI166"/>
  <c r="AI165"/>
  <c r="AI164"/>
  <c r="AI163"/>
  <c r="AI162"/>
  <c r="AI161"/>
  <c r="AI160"/>
  <c r="AI159"/>
  <c r="AI158"/>
  <c r="AI157"/>
  <c r="AI156"/>
  <c r="AI155"/>
  <c r="AI151"/>
  <c r="AI149"/>
  <c r="AI148"/>
  <c r="AI147"/>
  <c r="AI146"/>
  <c r="AI144"/>
  <c r="AI143"/>
  <c r="AI142"/>
  <c r="AI141"/>
  <c r="AI140"/>
  <c r="AI139"/>
  <c r="AI138"/>
  <c r="AI134"/>
  <c r="AI133"/>
  <c r="AI131"/>
  <c r="AI129"/>
  <c r="AI128"/>
  <c r="AI126"/>
  <c r="AI125"/>
  <c r="AI124"/>
  <c r="AI123"/>
  <c r="AI122"/>
  <c r="AI121"/>
  <c r="AI120"/>
  <c r="AI119"/>
  <c r="AI118"/>
  <c r="AI117"/>
  <c r="AI114"/>
  <c r="AI113"/>
  <c r="AI112"/>
  <c r="AI111"/>
  <c r="AI110"/>
  <c r="AI109"/>
  <c r="AI108"/>
  <c r="AI107"/>
  <c r="AI106"/>
  <c r="AI104"/>
  <c r="AI103"/>
  <c r="AI102"/>
  <c r="AI101"/>
  <c r="AI97"/>
  <c r="AI96"/>
  <c r="AI95"/>
  <c r="AI94"/>
  <c r="AI93"/>
  <c r="AI92"/>
  <c r="AI91"/>
  <c r="AI90"/>
  <c r="AI89"/>
  <c r="AI88"/>
  <c r="AI87"/>
  <c r="AI86"/>
  <c r="AI85"/>
  <c r="AI84"/>
  <c r="AI83"/>
  <c r="AI82"/>
  <c r="AI81"/>
  <c r="AI80"/>
  <c r="AI79"/>
  <c r="AI78"/>
  <c r="AI76"/>
  <c r="AI75"/>
  <c r="AI74"/>
  <c r="AI73"/>
  <c r="AI72"/>
  <c r="AI71"/>
  <c r="AI70"/>
  <c r="AI69"/>
  <c r="AI68"/>
  <c r="AI67"/>
  <c r="AI66"/>
  <c r="AI65"/>
  <c r="AI64"/>
  <c r="AI63"/>
  <c r="AI62"/>
  <c r="AI61"/>
  <c r="AI60"/>
  <c r="AI59"/>
  <c r="AI58"/>
  <c r="AI57"/>
  <c r="AI56"/>
  <c r="AI55"/>
  <c r="AI54"/>
  <c r="AI53"/>
  <c r="AI52"/>
  <c r="AI51"/>
  <c r="AI48"/>
  <c r="AI47"/>
  <c r="AI46"/>
  <c r="AI45"/>
  <c r="AI44"/>
  <c r="AI43"/>
  <c r="AI42"/>
  <c r="AI41"/>
  <c r="AI40"/>
  <c r="AI36"/>
  <c r="AI31"/>
  <c r="AI29"/>
  <c r="AI28"/>
  <c r="AI27"/>
  <c r="AI26"/>
  <c r="AI24"/>
  <c r="AI22"/>
  <c r="AI20"/>
  <c r="AI19"/>
  <c r="AI18"/>
  <c r="AI17"/>
  <c r="AI16"/>
  <c r="AI15"/>
  <c r="AI14"/>
  <c r="AI11"/>
  <c r="AI10"/>
  <c r="AI9"/>
  <c r="AI8"/>
  <c r="AD225"/>
  <c r="AD223"/>
  <c r="AD221"/>
  <c r="AD220"/>
  <c r="AD217"/>
  <c r="AD216"/>
  <c r="AD215"/>
  <c r="AD214"/>
  <c r="AD211"/>
  <c r="AD210"/>
  <c r="AD209"/>
  <c r="AD208"/>
  <c r="AD207"/>
  <c r="AD206"/>
  <c r="AD205"/>
  <c r="AD204"/>
  <c r="AD203"/>
  <c r="AD202"/>
  <c r="AD198"/>
  <c r="AD197"/>
  <c r="AD196"/>
  <c r="AD195"/>
  <c r="AD194"/>
  <c r="AD193"/>
  <c r="AD191"/>
  <c r="AD190"/>
  <c r="AD189"/>
  <c r="AD188"/>
  <c r="AD187"/>
  <c r="AD186"/>
  <c r="AD185"/>
  <c r="AD184"/>
  <c r="AD183"/>
  <c r="AD182"/>
  <c r="AD181"/>
  <c r="AD180"/>
  <c r="AD176"/>
  <c r="AD175"/>
  <c r="AD174"/>
  <c r="AD173"/>
  <c r="AD172"/>
  <c r="AD171"/>
  <c r="AD170"/>
  <c r="AD169"/>
  <c r="AD167"/>
  <c r="AD166"/>
  <c r="AD165"/>
  <c r="AD164"/>
  <c r="AD163"/>
  <c r="AD162"/>
  <c r="AD161"/>
  <c r="AD160"/>
  <c r="AD159"/>
  <c r="AD158"/>
  <c r="AD157"/>
  <c r="AD156"/>
  <c r="AD155"/>
  <c r="AD151"/>
  <c r="AD149"/>
  <c r="AD148"/>
  <c r="AD147"/>
  <c r="AD146"/>
  <c r="AD144"/>
  <c r="AD143"/>
  <c r="AD142"/>
  <c r="AD141"/>
  <c r="AD140"/>
  <c r="AD139"/>
  <c r="AD138"/>
  <c r="AD134"/>
  <c r="AD133"/>
  <c r="AD131"/>
  <c r="AD129"/>
  <c r="AD128"/>
  <c r="AD126"/>
  <c r="AD125"/>
  <c r="AD124"/>
  <c r="AD123"/>
  <c r="AD122"/>
  <c r="AD121"/>
  <c r="AD120"/>
  <c r="AD119"/>
  <c r="AD118"/>
  <c r="AD117"/>
  <c r="AD114"/>
  <c r="AD113"/>
  <c r="AD112"/>
  <c r="AD111"/>
  <c r="AD110"/>
  <c r="AD109"/>
  <c r="AD108"/>
  <c r="AD107"/>
  <c r="AD106"/>
  <c r="AD104"/>
  <c r="AD103"/>
  <c r="AD102"/>
  <c r="AD101"/>
  <c r="AD97"/>
  <c r="AD96"/>
  <c r="AD95"/>
  <c r="AD94"/>
  <c r="AD93"/>
  <c r="AD92"/>
  <c r="AD91"/>
  <c r="AD90"/>
  <c r="AD89"/>
  <c r="AD88"/>
  <c r="AD87"/>
  <c r="AD86"/>
  <c r="AD85"/>
  <c r="AD84"/>
  <c r="AD83"/>
  <c r="AD82"/>
  <c r="AD81"/>
  <c r="AD80"/>
  <c r="AD79"/>
  <c r="AD78"/>
  <c r="AD76"/>
  <c r="AD75"/>
  <c r="AD74"/>
  <c r="AD73"/>
  <c r="AD72"/>
  <c r="AD71"/>
  <c r="AD70"/>
  <c r="AD69"/>
  <c r="AD67"/>
  <c r="AD66"/>
  <c r="AD65"/>
  <c r="AD64"/>
  <c r="AD63"/>
  <c r="AD62"/>
  <c r="AD61"/>
  <c r="AD60"/>
  <c r="AD59"/>
  <c r="AD58"/>
  <c r="AD57"/>
  <c r="AD56"/>
  <c r="AD55"/>
  <c r="AD54"/>
  <c r="AD53"/>
  <c r="AD52"/>
  <c r="AD51"/>
  <c r="AD47"/>
  <c r="AD46"/>
  <c r="AD44"/>
  <c r="AD43"/>
  <c r="AD42"/>
  <c r="AD41"/>
  <c r="AD40"/>
  <c r="AD31"/>
  <c r="AD29"/>
  <c r="AD28"/>
  <c r="AD27"/>
  <c r="AD26"/>
  <c r="AD24"/>
  <c r="AD22"/>
  <c r="AD20"/>
  <c r="AD19"/>
  <c r="AD18"/>
  <c r="AD17"/>
  <c r="AD16"/>
  <c r="AD15"/>
  <c r="AD14"/>
  <c r="AD11"/>
  <c r="AD10"/>
  <c r="AD9"/>
  <c r="AD8"/>
  <c r="AB225"/>
  <c r="AB223"/>
  <c r="AB221"/>
  <c r="AB220"/>
  <c r="AB217"/>
  <c r="AB216"/>
  <c r="AB215"/>
  <c r="AB214"/>
  <c r="AB211"/>
  <c r="AB210"/>
  <c r="AB209"/>
  <c r="AB208"/>
  <c r="AB207"/>
  <c r="AB206"/>
  <c r="AB205"/>
  <c r="AB204"/>
  <c r="AB203"/>
  <c r="AB202"/>
  <c r="AB198"/>
  <c r="AB197"/>
  <c r="AB196"/>
  <c r="AB195"/>
  <c r="AB194"/>
  <c r="AB193"/>
  <c r="AB191"/>
  <c r="AB190"/>
  <c r="AB189"/>
  <c r="AB188"/>
  <c r="AB187"/>
  <c r="AB186"/>
  <c r="AB185"/>
  <c r="AB184"/>
  <c r="AB183"/>
  <c r="AB182"/>
  <c r="AB181"/>
  <c r="AB180"/>
  <c r="AB176"/>
  <c r="AB175"/>
  <c r="AB174"/>
  <c r="AB173"/>
  <c r="AB172"/>
  <c r="AB171"/>
  <c r="AB170"/>
  <c r="AB169"/>
  <c r="AB167"/>
  <c r="AB166"/>
  <c r="AB165"/>
  <c r="AB164"/>
  <c r="AB163"/>
  <c r="AB162"/>
  <c r="AB161"/>
  <c r="AB160"/>
  <c r="AB159"/>
  <c r="AB158"/>
  <c r="AB157"/>
  <c r="AB156"/>
  <c r="AB155"/>
  <c r="AB151"/>
  <c r="AB149"/>
  <c r="AB148"/>
  <c r="AB147"/>
  <c r="AB146"/>
  <c r="AB144"/>
  <c r="AB143"/>
  <c r="AB142"/>
  <c r="AB141"/>
  <c r="AB140"/>
  <c r="AB139"/>
  <c r="AB138"/>
  <c r="AB134"/>
  <c r="AB133"/>
  <c r="AB131"/>
  <c r="AB129"/>
  <c r="AB128"/>
  <c r="AB126"/>
  <c r="AB125"/>
  <c r="AB124"/>
  <c r="AB123"/>
  <c r="AB122"/>
  <c r="AB121"/>
  <c r="AB120"/>
  <c r="AB119"/>
  <c r="AB118"/>
  <c r="AB117"/>
  <c r="AB114"/>
  <c r="AB113"/>
  <c r="AB112"/>
  <c r="AB111"/>
  <c r="AB110"/>
  <c r="AB109"/>
  <c r="AB108"/>
  <c r="AB107"/>
  <c r="AB106"/>
  <c r="AB104"/>
  <c r="AB103"/>
  <c r="AB102"/>
  <c r="AB101"/>
  <c r="AB97"/>
  <c r="AB96"/>
  <c r="AB95"/>
  <c r="AB94"/>
  <c r="AB93"/>
  <c r="AB92"/>
  <c r="AB91"/>
  <c r="AB90"/>
  <c r="AB89"/>
  <c r="AB88"/>
  <c r="AB87"/>
  <c r="AB86"/>
  <c r="AB85"/>
  <c r="AB84"/>
  <c r="AB83"/>
  <c r="AB82"/>
  <c r="AB81"/>
  <c r="AB80"/>
  <c r="AB79"/>
  <c r="AB78"/>
  <c r="AB76"/>
  <c r="AB75"/>
  <c r="AB74"/>
  <c r="AB73"/>
  <c r="AB72"/>
  <c r="AB71"/>
  <c r="AB70"/>
  <c r="AB69"/>
  <c r="AB68"/>
  <c r="AB67"/>
  <c r="AB66"/>
  <c r="AB65"/>
  <c r="AB64"/>
  <c r="AB63"/>
  <c r="AB62"/>
  <c r="AB61"/>
  <c r="AB60"/>
  <c r="AB59"/>
  <c r="AB58"/>
  <c r="AB57"/>
  <c r="AB56"/>
  <c r="AB55"/>
  <c r="AB54"/>
  <c r="AB53"/>
  <c r="AB52"/>
  <c r="AB51"/>
  <c r="AB48"/>
  <c r="AB47"/>
  <c r="AB46"/>
  <c r="AB45"/>
  <c r="AB44"/>
  <c r="AB43"/>
  <c r="AB42"/>
  <c r="AB41"/>
  <c r="AB40"/>
  <c r="AB31"/>
  <c r="AB29"/>
  <c r="AB28"/>
  <c r="AB27"/>
  <c r="AB26"/>
  <c r="AB24"/>
  <c r="AB22"/>
  <c r="AB20"/>
  <c r="AB19"/>
  <c r="AB18"/>
  <c r="AB17"/>
  <c r="AB16"/>
  <c r="AB15"/>
  <c r="AB14"/>
  <c r="AB11"/>
  <c r="AB10"/>
  <c r="AB9"/>
  <c r="AB8"/>
  <c r="Z225"/>
  <c r="Z223"/>
  <c r="Z221"/>
  <c r="Z220"/>
  <c r="Z217"/>
  <c r="Z216"/>
  <c r="Z215"/>
  <c r="Z214"/>
  <c r="Z211"/>
  <c r="Z210"/>
  <c r="Z209"/>
  <c r="Z208"/>
  <c r="Z207"/>
  <c r="Z206"/>
  <c r="Z205"/>
  <c r="Z204"/>
  <c r="Z203"/>
  <c r="Z202"/>
  <c r="Z198"/>
  <c r="Z197"/>
  <c r="Z196"/>
  <c r="Z195"/>
  <c r="Z194"/>
  <c r="Z193"/>
  <c r="Z191"/>
  <c r="Z190"/>
  <c r="Z189"/>
  <c r="Z188"/>
  <c r="Z187"/>
  <c r="Z186"/>
  <c r="Z185"/>
  <c r="Z184"/>
  <c r="Z183"/>
  <c r="Z182"/>
  <c r="Z181"/>
  <c r="Z180"/>
  <c r="Z176"/>
  <c r="Z175"/>
  <c r="Z174"/>
  <c r="Z173"/>
  <c r="Z172"/>
  <c r="Z171"/>
  <c r="Z170"/>
  <c r="Z169"/>
  <c r="Z167"/>
  <c r="Z166"/>
  <c r="Z165"/>
  <c r="Z164"/>
  <c r="Z163"/>
  <c r="Z162"/>
  <c r="Z161"/>
  <c r="Z160"/>
  <c r="Z159"/>
  <c r="Z158"/>
  <c r="Z157"/>
  <c r="Z156"/>
  <c r="Z155"/>
  <c r="Z151"/>
  <c r="Z149"/>
  <c r="Z148"/>
  <c r="Z147"/>
  <c r="Z146"/>
  <c r="Z144"/>
  <c r="Z143"/>
  <c r="Z142"/>
  <c r="Z141"/>
  <c r="Z140"/>
  <c r="Z139"/>
  <c r="Z138"/>
  <c r="Z134"/>
  <c r="Z133"/>
  <c r="Z131"/>
  <c r="Z129"/>
  <c r="Z128"/>
  <c r="Z126"/>
  <c r="Z125"/>
  <c r="Z124"/>
  <c r="Z123"/>
  <c r="Z122"/>
  <c r="Z121"/>
  <c r="Z120"/>
  <c r="Z119"/>
  <c r="Z118"/>
  <c r="Z117"/>
  <c r="Z114"/>
  <c r="Z113"/>
  <c r="Z112"/>
  <c r="Z111"/>
  <c r="Z110"/>
  <c r="Z109"/>
  <c r="Z108"/>
  <c r="Z107"/>
  <c r="Z106"/>
  <c r="Z104"/>
  <c r="Z103"/>
  <c r="Z102"/>
  <c r="Z101"/>
  <c r="Z97"/>
  <c r="Z96"/>
  <c r="Z95"/>
  <c r="Z94"/>
  <c r="Z93"/>
  <c r="Z92"/>
  <c r="Z91"/>
  <c r="Z90"/>
  <c r="Z89"/>
  <c r="Z88"/>
  <c r="Z87"/>
  <c r="Z86"/>
  <c r="Z85"/>
  <c r="Z84"/>
  <c r="Z83"/>
  <c r="Z82"/>
  <c r="Z81"/>
  <c r="Z80"/>
  <c r="Z79"/>
  <c r="Z78"/>
  <c r="Z76"/>
  <c r="Z75"/>
  <c r="Z74"/>
  <c r="Z73"/>
  <c r="Z72"/>
  <c r="Z71"/>
  <c r="Z70"/>
  <c r="Z69"/>
  <c r="Z68"/>
  <c r="Z67"/>
  <c r="Z66"/>
  <c r="Z65"/>
  <c r="Z64"/>
  <c r="Z63"/>
  <c r="Z62"/>
  <c r="Z61"/>
  <c r="Z60"/>
  <c r="Z59"/>
  <c r="Z58"/>
  <c r="Z57"/>
  <c r="Z56"/>
  <c r="Z55"/>
  <c r="Z54"/>
  <c r="Z53"/>
  <c r="Z52"/>
  <c r="Z51"/>
  <c r="Z48"/>
  <c r="Z47"/>
  <c r="Z46"/>
  <c r="Z45"/>
  <c r="Z44"/>
  <c r="Z43"/>
  <c r="Z42"/>
  <c r="Z41"/>
  <c r="Z40"/>
  <c r="Z31"/>
  <c r="Z29"/>
  <c r="Z28"/>
  <c r="Z27"/>
  <c r="Z26"/>
  <c r="Z24"/>
  <c r="Z22"/>
  <c r="Z20"/>
  <c r="Z19"/>
  <c r="Z18"/>
  <c r="Z17"/>
  <c r="Z16"/>
  <c r="Z15"/>
  <c r="Z14"/>
  <c r="Z11"/>
  <c r="Z10"/>
  <c r="Z9"/>
  <c r="Z8"/>
  <c r="U227"/>
  <c r="S227"/>
  <c r="U226"/>
  <c r="S226"/>
  <c r="U225"/>
  <c r="S225"/>
  <c r="Q225"/>
  <c r="U223"/>
  <c r="S223"/>
  <c r="Q223"/>
  <c r="U221"/>
  <c r="S221"/>
  <c r="Q221"/>
  <c r="U220"/>
  <c r="S220"/>
  <c r="Q220"/>
  <c r="U217"/>
  <c r="S217"/>
  <c r="Q217"/>
  <c r="U216"/>
  <c r="S216"/>
  <c r="Q216"/>
  <c r="U215"/>
  <c r="S215"/>
  <c r="Q215"/>
  <c r="U214"/>
  <c r="S214"/>
  <c r="Q214"/>
  <c r="U211"/>
  <c r="S211"/>
  <c r="Q211"/>
  <c r="U210"/>
  <c r="S210"/>
  <c r="Q210"/>
  <c r="U209"/>
  <c r="S209"/>
  <c r="Q209"/>
  <c r="U208"/>
  <c r="S208"/>
  <c r="Q208"/>
  <c r="U207"/>
  <c r="S207"/>
  <c r="Q207"/>
  <c r="U206"/>
  <c r="S206"/>
  <c r="Q206"/>
  <c r="U205"/>
  <c r="S205"/>
  <c r="Q205"/>
  <c r="U204"/>
  <c r="S204"/>
  <c r="Q204"/>
  <c r="U203"/>
  <c r="S203"/>
  <c r="Q203"/>
  <c r="U202"/>
  <c r="S202"/>
  <c r="Q202"/>
  <c r="U199"/>
  <c r="S199"/>
  <c r="U198"/>
  <c r="S198"/>
  <c r="Q198"/>
  <c r="U197"/>
  <c r="S197"/>
  <c r="Q197"/>
  <c r="U196"/>
  <c r="S196"/>
  <c r="Q196"/>
  <c r="U195"/>
  <c r="S195"/>
  <c r="Q195"/>
  <c r="U194"/>
  <c r="S194"/>
  <c r="Q194"/>
  <c r="U193"/>
  <c r="S193"/>
  <c r="Q193"/>
  <c r="U191"/>
  <c r="S191"/>
  <c r="Q191"/>
  <c r="U190"/>
  <c r="S190"/>
  <c r="Q190"/>
  <c r="U189"/>
  <c r="S189"/>
  <c r="Q189"/>
  <c r="U188"/>
  <c r="S188"/>
  <c r="Q188"/>
  <c r="U187"/>
  <c r="S187"/>
  <c r="Q187"/>
  <c r="U186"/>
  <c r="S186"/>
  <c r="Q186"/>
  <c r="U185"/>
  <c r="S185"/>
  <c r="Q185"/>
  <c r="U184"/>
  <c r="S184"/>
  <c r="Q184"/>
  <c r="U183"/>
  <c r="S183"/>
  <c r="Q183"/>
  <c r="U182"/>
  <c r="S182"/>
  <c r="Q182"/>
  <c r="U181"/>
  <c r="S181"/>
  <c r="Q181"/>
  <c r="U180"/>
  <c r="S180"/>
  <c r="Q180"/>
  <c r="U177"/>
  <c r="S177"/>
  <c r="U176"/>
  <c r="S176"/>
  <c r="Q176"/>
  <c r="U175"/>
  <c r="S175"/>
  <c r="Q175"/>
  <c r="U174"/>
  <c r="S174"/>
  <c r="Q174"/>
  <c r="U173"/>
  <c r="S173"/>
  <c r="Q173"/>
  <c r="U172"/>
  <c r="S172"/>
  <c r="Q172"/>
  <c r="U171"/>
  <c r="S171"/>
  <c r="Q171"/>
  <c r="U170"/>
  <c r="S170"/>
  <c r="Q170"/>
  <c r="U169"/>
  <c r="S169"/>
  <c r="Q169"/>
  <c r="U167"/>
  <c r="S167"/>
  <c r="Q167"/>
  <c r="U166"/>
  <c r="S166"/>
  <c r="Q166"/>
  <c r="U165"/>
  <c r="S165"/>
  <c r="Q165"/>
  <c r="U164"/>
  <c r="S164"/>
  <c r="Q164"/>
  <c r="U163"/>
  <c r="S163"/>
  <c r="Q163"/>
  <c r="U162"/>
  <c r="S162"/>
  <c r="Q162"/>
  <c r="U161"/>
  <c r="S161"/>
  <c r="Q161"/>
  <c r="U160"/>
  <c r="S160"/>
  <c r="Q160"/>
  <c r="U159"/>
  <c r="S159"/>
  <c r="Q159"/>
  <c r="U158"/>
  <c r="S158"/>
  <c r="Q158"/>
  <c r="U157"/>
  <c r="S157"/>
  <c r="Q157"/>
  <c r="U156"/>
  <c r="S156"/>
  <c r="Q156"/>
  <c r="U155"/>
  <c r="S155"/>
  <c r="Q155"/>
  <c r="U152"/>
  <c r="S152"/>
  <c r="U151"/>
  <c r="S151"/>
  <c r="Q151"/>
  <c r="U149"/>
  <c r="S149"/>
  <c r="Q149"/>
  <c r="U148"/>
  <c r="S148"/>
  <c r="Q148"/>
  <c r="U147"/>
  <c r="S147"/>
  <c r="Q147"/>
  <c r="U146"/>
  <c r="S146"/>
  <c r="Q146"/>
  <c r="U144"/>
  <c r="S144"/>
  <c r="Q144"/>
  <c r="U143"/>
  <c r="S143"/>
  <c r="Q143"/>
  <c r="U142"/>
  <c r="S142"/>
  <c r="Q142"/>
  <c r="U141"/>
  <c r="S141"/>
  <c r="Q141"/>
  <c r="U140"/>
  <c r="S140"/>
  <c r="Q140"/>
  <c r="U139"/>
  <c r="S139"/>
  <c r="Q139"/>
  <c r="U138"/>
  <c r="S138"/>
  <c r="Q138"/>
  <c r="U135"/>
  <c r="S135"/>
  <c r="U134"/>
  <c r="S134"/>
  <c r="Q134"/>
  <c r="U133"/>
  <c r="S133"/>
  <c r="Q133"/>
  <c r="U131"/>
  <c r="S131"/>
  <c r="Q131"/>
  <c r="U129"/>
  <c r="S129"/>
  <c r="Q129"/>
  <c r="U128"/>
  <c r="S128"/>
  <c r="Q128"/>
  <c r="U126"/>
  <c r="S126"/>
  <c r="Q126"/>
  <c r="U125"/>
  <c r="S125"/>
  <c r="Q125"/>
  <c r="U124"/>
  <c r="S124"/>
  <c r="Q124"/>
  <c r="U123"/>
  <c r="S123"/>
  <c r="Q123"/>
  <c r="U122"/>
  <c r="S122"/>
  <c r="Q122"/>
  <c r="U121"/>
  <c r="S121"/>
  <c r="Q121"/>
  <c r="U120"/>
  <c r="S120"/>
  <c r="Q120"/>
  <c r="U119"/>
  <c r="S119"/>
  <c r="Q119"/>
  <c r="U118"/>
  <c r="S118"/>
  <c r="Q118"/>
  <c r="U117"/>
  <c r="S117"/>
  <c r="Q117"/>
  <c r="U114"/>
  <c r="S114"/>
  <c r="Q114"/>
  <c r="U113"/>
  <c r="S113"/>
  <c r="Q113"/>
  <c r="U112"/>
  <c r="S112"/>
  <c r="Q112"/>
  <c r="U111"/>
  <c r="S111"/>
  <c r="Q111"/>
  <c r="U110"/>
  <c r="S110"/>
  <c r="Q110"/>
  <c r="U109"/>
  <c r="S109"/>
  <c r="Q109"/>
  <c r="U108"/>
  <c r="S108"/>
  <c r="Q108"/>
  <c r="U107"/>
  <c r="S107"/>
  <c r="Q107"/>
  <c r="U106"/>
  <c r="S106"/>
  <c r="Q106"/>
  <c r="U104"/>
  <c r="S104"/>
  <c r="Q104"/>
  <c r="U103"/>
  <c r="S103"/>
  <c r="Q103"/>
  <c r="U102"/>
  <c r="S102"/>
  <c r="Q102"/>
  <c r="U101"/>
  <c r="S101"/>
  <c r="Q101"/>
  <c r="U98"/>
  <c r="S98"/>
  <c r="U97"/>
  <c r="S97"/>
  <c r="Q97"/>
  <c r="U96"/>
  <c r="S96"/>
  <c r="Q96"/>
  <c r="U95"/>
  <c r="S95"/>
  <c r="Q95"/>
  <c r="U94"/>
  <c r="S94"/>
  <c r="Q94"/>
  <c r="U93"/>
  <c r="S93"/>
  <c r="Q93"/>
  <c r="U92"/>
  <c r="S92"/>
  <c r="Q92"/>
  <c r="U91"/>
  <c r="S91"/>
  <c r="Q91"/>
  <c r="U90"/>
  <c r="S90"/>
  <c r="Q90"/>
  <c r="U89"/>
  <c r="S89"/>
  <c r="Q89"/>
  <c r="U88"/>
  <c r="S88"/>
  <c r="Q88"/>
  <c r="U87"/>
  <c r="S87"/>
  <c r="Q87"/>
  <c r="U86"/>
  <c r="S86"/>
  <c r="Q86"/>
  <c r="U85"/>
  <c r="S85"/>
  <c r="Q85"/>
  <c r="U84"/>
  <c r="S84"/>
  <c r="Q84"/>
  <c r="U83"/>
  <c r="S83"/>
  <c r="Q83"/>
  <c r="U82"/>
  <c r="S82"/>
  <c r="Q82"/>
  <c r="U81"/>
  <c r="S81"/>
  <c r="Q81"/>
  <c r="U80"/>
  <c r="S80"/>
  <c r="Q80"/>
  <c r="U79"/>
  <c r="S79"/>
  <c r="Q79"/>
  <c r="U78"/>
  <c r="S78"/>
  <c r="Q78"/>
  <c r="U76"/>
  <c r="S76"/>
  <c r="Q76"/>
  <c r="U75"/>
  <c r="S75"/>
  <c r="Q75"/>
  <c r="U74"/>
  <c r="S74"/>
  <c r="Q74"/>
  <c r="U73"/>
  <c r="S73"/>
  <c r="Q73"/>
  <c r="U72"/>
  <c r="S72"/>
  <c r="Q72"/>
  <c r="U71"/>
  <c r="S71"/>
  <c r="Q71"/>
  <c r="U70"/>
  <c r="S70"/>
  <c r="Q70"/>
  <c r="U69"/>
  <c r="S69"/>
  <c r="Q69"/>
  <c r="U68"/>
  <c r="S68"/>
  <c r="Q68"/>
  <c r="U67"/>
  <c r="S67"/>
  <c r="Q67"/>
  <c r="U66"/>
  <c r="S66"/>
  <c r="Q66"/>
  <c r="U65"/>
  <c r="S65"/>
  <c r="Q65"/>
  <c r="U64"/>
  <c r="S64"/>
  <c r="Q64"/>
  <c r="U63"/>
  <c r="S63"/>
  <c r="Q63"/>
  <c r="U62"/>
  <c r="S62"/>
  <c r="Q62"/>
  <c r="U61"/>
  <c r="S61"/>
  <c r="Q61"/>
  <c r="U60"/>
  <c r="S60"/>
  <c r="Q60"/>
  <c r="U59"/>
  <c r="S59"/>
  <c r="Q59"/>
  <c r="U58"/>
  <c r="S58"/>
  <c r="Q58"/>
  <c r="U57"/>
  <c r="S57"/>
  <c r="Q57"/>
  <c r="U56"/>
  <c r="S56"/>
  <c r="Q56"/>
  <c r="U55"/>
  <c r="S55"/>
  <c r="Q55"/>
  <c r="U54"/>
  <c r="S54"/>
  <c r="Q54"/>
  <c r="U53"/>
  <c r="S53"/>
  <c r="Q53"/>
  <c r="U52"/>
  <c r="S52"/>
  <c r="Q52"/>
  <c r="U51"/>
  <c r="S51"/>
  <c r="Q51"/>
  <c r="U48"/>
  <c r="S48"/>
  <c r="Q48"/>
  <c r="U47"/>
  <c r="S47"/>
  <c r="Q47"/>
  <c r="U46"/>
  <c r="S46"/>
  <c r="Q46"/>
  <c r="U45"/>
  <c r="S45"/>
  <c r="Q45"/>
  <c r="U44"/>
  <c r="S44"/>
  <c r="Q44"/>
  <c r="U43"/>
  <c r="S43"/>
  <c r="Q43"/>
  <c r="U42"/>
  <c r="S42"/>
  <c r="Q42"/>
  <c r="U41"/>
  <c r="S41"/>
  <c r="Q41"/>
  <c r="U40"/>
  <c r="S40"/>
  <c r="Q40"/>
  <c r="U37"/>
  <c r="S37"/>
  <c r="U36"/>
  <c r="S36"/>
  <c r="Q36"/>
  <c r="U31"/>
  <c r="S31"/>
  <c r="Q31"/>
  <c r="U29"/>
  <c r="S29"/>
  <c r="Q29"/>
  <c r="U28"/>
  <c r="S28"/>
  <c r="Q28"/>
  <c r="U27"/>
  <c r="S27"/>
  <c r="Q27"/>
  <c r="U26"/>
  <c r="S26"/>
  <c r="Q26"/>
  <c r="U24"/>
  <c r="S24"/>
  <c r="Q24"/>
  <c r="U22"/>
  <c r="S22"/>
  <c r="Q22"/>
  <c r="U20"/>
  <c r="S20"/>
  <c r="Q20"/>
  <c r="U19"/>
  <c r="S19"/>
  <c r="Q19"/>
  <c r="U18"/>
  <c r="S18"/>
  <c r="Q18"/>
  <c r="U17"/>
  <c r="S17"/>
  <c r="Q17"/>
  <c r="U16"/>
  <c r="S16"/>
  <c r="Q16"/>
  <c r="U15"/>
  <c r="S15"/>
  <c r="Q15"/>
  <c r="U14"/>
  <c r="S14"/>
  <c r="Q14"/>
  <c r="U11"/>
  <c r="S11"/>
  <c r="Q11"/>
  <c r="U10"/>
  <c r="S10"/>
  <c r="Q10"/>
  <c r="U9"/>
  <c r="S9"/>
  <c r="Q9"/>
  <c r="U8"/>
  <c r="S8"/>
  <c r="Q8"/>
  <c r="O11"/>
  <c r="P11"/>
  <c r="O37"/>
  <c r="L6" i="2" s="1"/>
  <c r="P37" i="1"/>
  <c r="M6" i="2" s="1"/>
  <c r="O48" i="1"/>
  <c r="P48"/>
  <c r="O98"/>
  <c r="P98"/>
  <c r="Q98" s="1"/>
  <c r="O135"/>
  <c r="P135"/>
  <c r="O152"/>
  <c r="P152"/>
  <c r="O177"/>
  <c r="P177"/>
  <c r="Q177" s="1"/>
  <c r="O199"/>
  <c r="P199"/>
  <c r="Q199" s="1"/>
  <c r="O211"/>
  <c r="P211"/>
  <c r="O217"/>
  <c r="P217"/>
  <c r="O226"/>
  <c r="P226"/>
  <c r="O227"/>
  <c r="L16" i="2" s="1"/>
  <c r="P227" i="1"/>
  <c r="M16" i="2" s="1"/>
  <c r="AW226" i="1"/>
  <c r="AU226"/>
  <c r="AS226"/>
  <c r="AQ226"/>
  <c r="AP226"/>
  <c r="AO226"/>
  <c r="AN226"/>
  <c r="AL226"/>
  <c r="AJ226"/>
  <c r="AH226"/>
  <c r="AG226"/>
  <c r="AF226"/>
  <c r="AE226"/>
  <c r="AC226"/>
  <c r="AD226" s="1"/>
  <c r="AA226"/>
  <c r="AB226" s="1"/>
  <c r="Y226"/>
  <c r="X226"/>
  <c r="W226"/>
  <c r="N226"/>
  <c r="F226"/>
  <c r="E226"/>
  <c r="AW217"/>
  <c r="AU217"/>
  <c r="AS217"/>
  <c r="AQ217"/>
  <c r="AP217"/>
  <c r="AO217"/>
  <c r="AN217"/>
  <c r="AL217"/>
  <c r="AJ217"/>
  <c r="AH217"/>
  <c r="AG217"/>
  <c r="AF217"/>
  <c r="AE217"/>
  <c r="AC217"/>
  <c r="AA217"/>
  <c r="Y217"/>
  <c r="X217"/>
  <c r="W217"/>
  <c r="N217"/>
  <c r="F217"/>
  <c r="E217"/>
  <c r="AW211"/>
  <c r="AU211"/>
  <c r="AS211"/>
  <c r="AQ211"/>
  <c r="AP211"/>
  <c r="AO211"/>
  <c r="AN211"/>
  <c r="AL211"/>
  <c r="AJ211"/>
  <c r="AH211"/>
  <c r="AG211"/>
  <c r="AF211"/>
  <c r="AE211"/>
  <c r="AC211"/>
  <c r="AA211"/>
  <c r="Y211"/>
  <c r="X211"/>
  <c r="W211"/>
  <c r="N211"/>
  <c r="F211"/>
  <c r="E211"/>
  <c r="AW199"/>
  <c r="AU199"/>
  <c r="AV199" s="1"/>
  <c r="AS199"/>
  <c r="AT199" s="1"/>
  <c r="AQ199"/>
  <c r="AR199" s="1"/>
  <c r="AP199"/>
  <c r="AO199"/>
  <c r="AN199"/>
  <c r="AL199"/>
  <c r="AM199" s="1"/>
  <c r="AJ199"/>
  <c r="AK199" s="1"/>
  <c r="AH199"/>
  <c r="AI199" s="1"/>
  <c r="AG199"/>
  <c r="AF199"/>
  <c r="AE199"/>
  <c r="AC199"/>
  <c r="AD199" s="1"/>
  <c r="AA199"/>
  <c r="AB199" s="1"/>
  <c r="Y199"/>
  <c r="Z199" s="1"/>
  <c r="X199"/>
  <c r="W199"/>
  <c r="N199"/>
  <c r="F199"/>
  <c r="E199"/>
  <c r="AW177"/>
  <c r="AU177"/>
  <c r="AV177" s="1"/>
  <c r="AS177"/>
  <c r="AT177" s="1"/>
  <c r="AQ177"/>
  <c r="AR177" s="1"/>
  <c r="AP177"/>
  <c r="AO177"/>
  <c r="AN177"/>
  <c r="AL177"/>
  <c r="AM177" s="1"/>
  <c r="AJ177"/>
  <c r="AK177" s="1"/>
  <c r="AH177"/>
  <c r="AI177" s="1"/>
  <c r="AG177"/>
  <c r="AF177"/>
  <c r="AE177"/>
  <c r="AC177"/>
  <c r="AD177" s="1"/>
  <c r="AA177"/>
  <c r="AB177" s="1"/>
  <c r="Y177"/>
  <c r="Z177" s="1"/>
  <c r="X177"/>
  <c r="W177"/>
  <c r="N177"/>
  <c r="F177"/>
  <c r="E177"/>
  <c r="AW152"/>
  <c r="AU152"/>
  <c r="AS152"/>
  <c r="AQ152"/>
  <c r="AP152"/>
  <c r="AO152"/>
  <c r="AN152"/>
  <c r="AL152"/>
  <c r="AJ152"/>
  <c r="AH152"/>
  <c r="AG152"/>
  <c r="AF152"/>
  <c r="AE152"/>
  <c r="AC152"/>
  <c r="AD152" s="1"/>
  <c r="AA152"/>
  <c r="AB152" s="1"/>
  <c r="Y152"/>
  <c r="X152"/>
  <c r="W152"/>
  <c r="N152"/>
  <c r="F152"/>
  <c r="E152"/>
  <c r="AW135"/>
  <c r="AU135"/>
  <c r="AS135"/>
  <c r="AQ135"/>
  <c r="AP135"/>
  <c r="AO135"/>
  <c r="AN135"/>
  <c r="AL135"/>
  <c r="AJ135"/>
  <c r="AH135"/>
  <c r="AG135"/>
  <c r="AF135"/>
  <c r="AE135"/>
  <c r="AB9" i="2" s="1"/>
  <c r="AD135" i="1"/>
  <c r="AA9" i="2" s="1"/>
  <c r="AA135" i="1"/>
  <c r="AB135" s="1"/>
  <c r="Y135"/>
  <c r="X135"/>
  <c r="W135"/>
  <c r="N135"/>
  <c r="F135"/>
  <c r="E135"/>
  <c r="AW98"/>
  <c r="AU98"/>
  <c r="AV98" s="1"/>
  <c r="AS98"/>
  <c r="AT98" s="1"/>
  <c r="AQ98"/>
  <c r="AR98" s="1"/>
  <c r="AP98"/>
  <c r="AO98"/>
  <c r="AN98"/>
  <c r="AL98"/>
  <c r="AM98" s="1"/>
  <c r="AJ98"/>
  <c r="AK98" s="1"/>
  <c r="AH98"/>
  <c r="AI98" s="1"/>
  <c r="AG98"/>
  <c r="AF98"/>
  <c r="AE98"/>
  <c r="AB8" i="2" s="1"/>
  <c r="AC98" i="1"/>
  <c r="AD98" s="1"/>
  <c r="AA8" i="2" s="1"/>
  <c r="AA98" i="1"/>
  <c r="AB98" s="1"/>
  <c r="Y98"/>
  <c r="Z98" s="1"/>
  <c r="X98"/>
  <c r="W98"/>
  <c r="N98"/>
  <c r="F98"/>
  <c r="E98"/>
  <c r="F48"/>
  <c r="N48"/>
  <c r="W48"/>
  <c r="X48"/>
  <c r="Y48"/>
  <c r="AA48"/>
  <c r="AC48"/>
  <c r="Z7" i="2" s="1"/>
  <c r="AE48" i="1"/>
  <c r="AB7" i="2" s="1"/>
  <c r="AF48" i="1"/>
  <c r="AG48"/>
  <c r="AH48"/>
  <c r="AJ48"/>
  <c r="AL48"/>
  <c r="AN48"/>
  <c r="AP48"/>
  <c r="AQ48"/>
  <c r="AS48"/>
  <c r="AU48"/>
  <c r="AW48"/>
  <c r="E48"/>
  <c r="F37"/>
  <c r="F227" s="1"/>
  <c r="C16" i="2" s="1"/>
  <c r="N37" i="1"/>
  <c r="N227" s="1"/>
  <c r="K16" i="2" s="1"/>
  <c r="W37" i="1"/>
  <c r="W227" s="1"/>
  <c r="T16" i="2" s="1"/>
  <c r="X37" i="1"/>
  <c r="X227" s="1"/>
  <c r="U16" i="2" s="1"/>
  <c r="Y37" i="1"/>
  <c r="Y227" s="1"/>
  <c r="V16" i="2" s="1"/>
  <c r="AA37" i="1"/>
  <c r="AB37" s="1"/>
  <c r="Y6" i="2" s="1"/>
  <c r="AC37" i="1"/>
  <c r="AC227" s="1"/>
  <c r="Z16" i="2" s="1"/>
  <c r="AE37" i="1"/>
  <c r="AE227" s="1"/>
  <c r="AB16" i="2" s="1"/>
  <c r="AF37" i="1"/>
  <c r="AF227" s="1"/>
  <c r="AC16" i="2" s="1"/>
  <c r="AG37" i="1"/>
  <c r="AG227" s="1"/>
  <c r="AD16" i="2" s="1"/>
  <c r="AH37" i="1"/>
  <c r="AH227" s="1"/>
  <c r="AI227" s="1"/>
  <c r="AF16" i="2" s="1"/>
  <c r="AJ37" i="1"/>
  <c r="AG6" i="2" s="1"/>
  <c r="AL37" i="1"/>
  <c r="AL227" s="1"/>
  <c r="AI16" i="2" s="1"/>
  <c r="AN37" i="1"/>
  <c r="AN227" s="1"/>
  <c r="AK16" i="2" s="1"/>
  <c r="AO227" i="1"/>
  <c r="AL16" i="2" s="1"/>
  <c r="AP37" i="1"/>
  <c r="AP227" s="1"/>
  <c r="AM16" i="2" s="1"/>
  <c r="AQ37" i="1"/>
  <c r="AQ227" s="1"/>
  <c r="AR227" s="1"/>
  <c r="AO16" i="2" s="1"/>
  <c r="AS37" i="1"/>
  <c r="AP6" i="2" s="1"/>
  <c r="AU37" i="1"/>
  <c r="AU227" s="1"/>
  <c r="AR16" i="2" s="1"/>
  <c r="AW37" i="1"/>
  <c r="AW227" s="1"/>
  <c r="AT16" i="2" s="1"/>
  <c r="E37" i="1"/>
  <c r="E227" s="1"/>
  <c r="B16" i="2" s="1"/>
  <c r="N11" i="1"/>
  <c r="E11"/>
  <c r="AN24"/>
  <c r="AN20"/>
  <c r="AN19"/>
  <c r="AN18"/>
  <c r="AN17"/>
  <c r="AN15"/>
  <c r="AN14"/>
  <c r="AW11"/>
  <c r="AU11"/>
  <c r="AS11"/>
  <c r="AQ11"/>
  <c r="AP11"/>
  <c r="AO11"/>
  <c r="AN11"/>
  <c r="AL11"/>
  <c r="AJ11"/>
  <c r="AH11"/>
  <c r="AG11"/>
  <c r="AF11"/>
  <c r="AA11"/>
  <c r="Y11"/>
  <c r="X11"/>
  <c r="W11"/>
  <c r="F11"/>
  <c r="AV7"/>
  <c r="AT7"/>
  <c r="AR7"/>
  <c r="AM7"/>
  <c r="AK7"/>
  <c r="AI7"/>
  <c r="AD7"/>
  <c r="AB7"/>
  <c r="Z7"/>
  <c r="U7"/>
  <c r="S7"/>
  <c r="Q7"/>
  <c r="Z9" i="2" l="1"/>
  <c r="Z8"/>
  <c r="AD48" i="1"/>
  <c r="AA7" i="2" s="1"/>
  <c r="AM6"/>
  <c r="AT6"/>
  <c r="AN16"/>
  <c r="AN6"/>
  <c r="AR6"/>
  <c r="AT37" i="1"/>
  <c r="AQ6" i="2" s="1"/>
  <c r="AC6"/>
  <c r="AE6"/>
  <c r="AI6"/>
  <c r="AE16"/>
  <c r="AD6"/>
  <c r="AK6"/>
  <c r="K6"/>
  <c r="B6"/>
  <c r="C6"/>
  <c r="AK37" i="1"/>
  <c r="AH6" i="2" s="1"/>
  <c r="U6"/>
  <c r="T6"/>
  <c r="V6"/>
  <c r="X6"/>
  <c r="AB6"/>
  <c r="Z6"/>
  <c r="AK226" i="1"/>
  <c r="AT226"/>
  <c r="Z226"/>
  <c r="AI226"/>
  <c r="AM226"/>
  <c r="AR226"/>
  <c r="AV226"/>
  <c r="Q226"/>
  <c r="Z152"/>
  <c r="AI152"/>
  <c r="AM152"/>
  <c r="AR152"/>
  <c r="AV152"/>
  <c r="AK152"/>
  <c r="AT152"/>
  <c r="Q152"/>
  <c r="Z227"/>
  <c r="W16" i="2" s="1"/>
  <c r="AK135" i="1"/>
  <c r="AT135"/>
  <c r="Z135"/>
  <c r="AI135"/>
  <c r="AM135"/>
  <c r="AR135"/>
  <c r="AV135"/>
  <c r="Q135"/>
  <c r="Q37"/>
  <c r="N6" i="2" s="1"/>
  <c r="AD227" i="1"/>
  <c r="AA16" i="2" s="1"/>
  <c r="Q227" i="1"/>
  <c r="N16" i="2" s="1"/>
  <c r="AA227" i="1"/>
  <c r="AJ227"/>
  <c r="AS227"/>
  <c r="Z37"/>
  <c r="W6" i="2" s="1"/>
  <c r="AD37" i="1"/>
  <c r="AA6" i="2" s="1"/>
  <c r="AI37" i="1"/>
  <c r="AF6" i="2" s="1"/>
  <c r="AM37" i="1"/>
  <c r="AJ6" i="2" s="1"/>
  <c r="AR37" i="1"/>
  <c r="AO6" i="2" s="1"/>
  <c r="AV37" i="1"/>
  <c r="AS6" i="2" s="1"/>
  <c r="AT227" i="1" l="1"/>
  <c r="AQ16" i="2" s="1"/>
  <c r="AP16"/>
  <c r="AK227" i="1"/>
  <c r="AH16" i="2" s="1"/>
  <c r="AG16"/>
  <c r="AB227" i="1"/>
  <c r="Y16" i="2" s="1"/>
  <c r="X16"/>
  <c r="AV227" i="1"/>
  <c r="AS16" i="2" s="1"/>
  <c r="AM227" i="1"/>
  <c r="AJ16" i="2" s="1"/>
</calcChain>
</file>

<file path=xl/sharedStrings.xml><?xml version="1.0" encoding="utf-8"?>
<sst xmlns="http://schemas.openxmlformats.org/spreadsheetml/2006/main" count="613" uniqueCount="199">
  <si>
    <t>การท่องเที่ยว</t>
  </si>
  <si>
    <t>การโรงแรม</t>
  </si>
  <si>
    <t>วิศวกรรมเมคคาทรอนิกส์</t>
  </si>
  <si>
    <t>เทคโนโลยีและสื่อสารการศึกษา</t>
  </si>
  <si>
    <t>เทคโนโลยีสารสนเทศการศึกษา</t>
  </si>
  <si>
    <t>อุตสาหกรรมการผลิต</t>
  </si>
  <si>
    <t>วิศวกรรมคอมพิวเตอร์</t>
  </si>
  <si>
    <t>วิศวกรรมเครื่องกล</t>
  </si>
  <si>
    <t>วิศวกรรมไฟฟ้า</t>
  </si>
  <si>
    <t>วิศวกรรมโยธา</t>
  </si>
  <si>
    <t>วิศวกรรมอิเล็กทรอนิกส์และโทรคมนาคม-โทรคมนาคม</t>
  </si>
  <si>
    <t>วิศวกรรมอุตสาหการ</t>
  </si>
  <si>
    <t>คอมพิวเตอร์ศึกษา</t>
  </si>
  <si>
    <t>การผลิตพืช</t>
  </si>
  <si>
    <t>เทคโนโลยีภูมิทัศน์</t>
  </si>
  <si>
    <t>ประมง</t>
  </si>
  <si>
    <t>วิทยาศาสตร์และเทคโนโลยีการอาหาร</t>
  </si>
  <si>
    <t>วิทยาศาสตร์สุขภาพสัตว์</t>
  </si>
  <si>
    <t>วิศวกรรมแปรรูปผลิตผลเกษตร</t>
  </si>
  <si>
    <t>สัตวศาสตร์</t>
  </si>
  <si>
    <t>วิศวกรรมเกษตร-วิศวกรรมเครื่องจักรกลเกษตร</t>
  </si>
  <si>
    <t>วิศวกรรมเคมี</t>
  </si>
  <si>
    <t>วิศวกรรมเครื่องนุ่งห่ม</t>
  </si>
  <si>
    <t>วิศวกรรมพลาสติก</t>
  </si>
  <si>
    <t>วิศวกรรมพอลิเมอร์</t>
  </si>
  <si>
    <t>วิศวกรรมสำรวจ</t>
  </si>
  <si>
    <t>วิศวกรรมสิ่งทอ</t>
  </si>
  <si>
    <t>วิศวกรรมสิ่งแวดล้อม</t>
  </si>
  <si>
    <t>วิศวกรรมอาหาร</t>
  </si>
  <si>
    <t>วิศวกรรมอิเล็กทรอนิกส์และโทรคมนาคม-อิเล็กทรอนิกส์</t>
  </si>
  <si>
    <t>วิศวกรรมอุตสาหการ-การจัดการวิศวกรรม</t>
  </si>
  <si>
    <t>วิศวกรรมอุตสาหการ-วิศวกรรมกระบวนการผลิต</t>
  </si>
  <si>
    <t>Bachelor of Business Administration</t>
  </si>
  <si>
    <t>Business Computer</t>
  </si>
  <si>
    <t>Business English</t>
  </si>
  <si>
    <t>International Business Administration</t>
  </si>
  <si>
    <t>Marketing</t>
  </si>
  <si>
    <t>การเงิน</t>
  </si>
  <si>
    <t>การจัดการ-การจัดการทรัพยากรมนุษย์</t>
  </si>
  <si>
    <t>การจัดการ-การจัดการทั่วไป</t>
  </si>
  <si>
    <t>การจัดการ-การจัดการสำนักงาน</t>
  </si>
  <si>
    <t>การตลาด</t>
  </si>
  <si>
    <t>การบริหารธุรกิจระหว่างประเทศ</t>
  </si>
  <si>
    <t>คอมพิวเตอร์ธุรกิจ</t>
  </si>
  <si>
    <t>เศรษฐศาสตร์-เศรษฐศาสตร์ธุรกิจ</t>
  </si>
  <si>
    <t>เศรษฐศาสตร์-เศรษฐศาสตร์ระหว่างประเทศ</t>
  </si>
  <si>
    <t>การจัดการ-การจัดการอุตสาหกรรม</t>
  </si>
  <si>
    <t>การจัดการ-การจัดการอุตสาหกรรม 2</t>
  </si>
  <si>
    <t>เทคโนโลยีงานประดิษฐ์สร้างสรรค์</t>
  </si>
  <si>
    <t>สิ่งทอและเครื่องนุ่งห่ม</t>
  </si>
  <si>
    <t>ออกแบบแฟชั่นและการจัดการสินค้า</t>
  </si>
  <si>
    <t>อาหารและโภชนาการ</t>
  </si>
  <si>
    <t>อุตสาหกรรมงานอาหาร</t>
  </si>
  <si>
    <t>การศึกษาปฐมวัย</t>
  </si>
  <si>
    <t>การออกแบบแฟชั่นและศิลปะสิ่งทอ</t>
  </si>
  <si>
    <t>เครื่องปั้นดินเผา</t>
  </si>
  <si>
    <t>เครื่องหนัง</t>
  </si>
  <si>
    <t>จิตรกรรม</t>
  </si>
  <si>
    <t>ดนตรีสากล</t>
  </si>
  <si>
    <t>ประติมากรรม</t>
  </si>
  <si>
    <t>ศิลปะไทย</t>
  </si>
  <si>
    <t>ศิลปะภาพพิมพ์</t>
  </si>
  <si>
    <t>หัตถกรรม</t>
  </si>
  <si>
    <t>ออกแบบนิเทศศิลป์</t>
  </si>
  <si>
    <t>ออกแบบผลิตภัณฑ์</t>
  </si>
  <si>
    <t>ออกแบบภายใน</t>
  </si>
  <si>
    <t>คีตศิลป์ไทย</t>
  </si>
  <si>
    <t>ดุริยางค์ไทย</t>
  </si>
  <si>
    <t>ดุริยางค์สากล</t>
  </si>
  <si>
    <t>เทคโนโลยีการโฆษณาและประชาสัมพันธ์</t>
  </si>
  <si>
    <t>เทคโนโลยีการถ่ายภาพและภาพยนตร์</t>
  </si>
  <si>
    <t>เทคโนโลยีการโทรทัศน์และวิทยุกระจายเสียง</t>
  </si>
  <si>
    <t>เทคโนโลยีการพิมพ์</t>
  </si>
  <si>
    <t>เทคโนโลยีมัลติมีเดีย</t>
  </si>
  <si>
    <t>คณิตศาสตร์</t>
  </si>
  <si>
    <t>เคมี</t>
  </si>
  <si>
    <t>ชีววิทยา</t>
  </si>
  <si>
    <t>เทคโนโลยีสารสนเทศ</t>
  </si>
  <si>
    <t>ฟิสิกส์ประยุกต์</t>
  </si>
  <si>
    <t>วิทยาการคอมพิวเตอร์</t>
  </si>
  <si>
    <t>สถิติ</t>
  </si>
  <si>
    <t>สถาปัตยกรรม</t>
  </si>
  <si>
    <t>สถาปัตยกรรมภายใน</t>
  </si>
  <si>
    <t>การแพทย์แผนไทยประยุกต์บัณฑิต</t>
  </si>
  <si>
    <t>สุขภาพความงามและสปา</t>
  </si>
  <si>
    <t>คณะศิลปศาสตร์</t>
  </si>
  <si>
    <t>ภาษาอังกฤษเพื่อการสือสาร</t>
  </si>
  <si>
    <t>จำนวน น.ศ.</t>
  </si>
  <si>
    <t>ร้อยละ เพื่ม/ลด</t>
  </si>
  <si>
    <t>ชั้นปีที่ 1</t>
  </si>
  <si>
    <t>ปีการศึกษา 2555</t>
  </si>
  <si>
    <t>ชั้นปีที่ 2</t>
  </si>
  <si>
    <t>ชั้นปีที่ 3</t>
  </si>
  <si>
    <t>ชั้นปีที่ 4</t>
  </si>
  <si>
    <t>รวม</t>
  </si>
  <si>
    <t>คณะครุศาสตร์อุตสาหกรรม</t>
  </si>
  <si>
    <t>ภาค</t>
  </si>
  <si>
    <t>คณะ/วิทยาลัย  หลักสูตร สาขาวิชา</t>
  </si>
  <si>
    <t>ปกติ</t>
  </si>
  <si>
    <t>หลักสูตรครุศาสตร์อุตสาหกรรมบัณฑิต 5 ปี</t>
  </si>
  <si>
    <t>หลักสูตรวิศวกรรมศาสตรบัณฑิต 4 ปี</t>
  </si>
  <si>
    <t>หลักสูตรศึกษาศาสตรบัณฑิต 4 ปี</t>
  </si>
  <si>
    <t>หลักสูตรศึกษาศาสตรบัณฑิต 5 ปี</t>
  </si>
  <si>
    <t>พิเศษ</t>
  </si>
  <si>
    <t>คณะเทคโนโลยีการเกษตร</t>
  </si>
  <si>
    <t>วิศวกรรมเกษตร-วิศกรรมดินและน้ำ</t>
  </si>
  <si>
    <t>วิศวกรรมเคมีสิ่งทอ-การผลิตเส้นใยสังเคราะห์</t>
  </si>
  <si>
    <t>วิศวกรรมเคมีสิ่งทอ-เคมีสิ่งทอ</t>
  </si>
  <si>
    <t>คณะวิศวกรรมศาสตร์</t>
  </si>
  <si>
    <t>หลักสูตรวิทยาศาสตรบัณฑิต 4 ปี</t>
  </si>
  <si>
    <t>หลักสูตรวิศวกรรมศาสตรบัณฑิต เทียบโอน</t>
  </si>
  <si>
    <t>คณะบริหารธุรกิจ</t>
  </si>
  <si>
    <t>หลักสูตรบริหารธุรกิจบัณฑิต 4 ปี</t>
  </si>
  <si>
    <t>หลักสูตรบริหารธุรกิจบัณฑิต เทียบโอน</t>
  </si>
  <si>
    <t>(หลักสูตรบัญชีบัณฑิต)</t>
  </si>
  <si>
    <t>หลักสูตรบัญชีบัณฑิต 4 ปี</t>
  </si>
  <si>
    <t>หลักสูตรบัญชีบัณฑิต เทียบโอน</t>
  </si>
  <si>
    <t>คณะเทคโนโลยีคหกรรมศาสตร์</t>
  </si>
  <si>
    <t>หลักสูตรคหกรรมศาสตรบัณฑิต 4 ปี</t>
  </si>
  <si>
    <t>หลักสูตรเศรษฐศาสตรบัณฑิต 4 ปี</t>
  </si>
  <si>
    <t>หลักสูตรอุตสาหกรรมศาสตรบัณฑิต 4 ปี</t>
  </si>
  <si>
    <t>หลักสูตรศิลปศาสตรบัณฑิต 4 ปี</t>
  </si>
  <si>
    <t>หลักสูตรคหกรรมศาสตรบัณฑิต เทียบโอน</t>
  </si>
  <si>
    <t>คณะศิลปกรรมศาสตร์</t>
  </si>
  <si>
    <t>หลักสูตรศิลปบัณฑิต 4 ปี</t>
  </si>
  <si>
    <t>นาฎศิลป์ไทย</t>
  </si>
  <si>
    <t>นาฎศิลป์สากล</t>
  </si>
  <si>
    <t>คณะเทคโนโลยีสื่อสารมวลชน</t>
  </si>
  <si>
    <t>หลักสูตรเทคโนโลยีบัณฑิต 4 ปี</t>
  </si>
  <si>
    <t>หลักสูตรเทคโนโลยีบัณฑิต เทียบโอน</t>
  </si>
  <si>
    <t>คณะวิทยาศาสตร์และเทคโนโลยี</t>
  </si>
  <si>
    <t>คณะสถาปัตยกรรมศาสตร์</t>
  </si>
  <si>
    <t>หลักสูตรสถาปัตยกรรมศาสตรบัณฑิต 5 ปี</t>
  </si>
  <si>
    <t>วิทยาลัยการแพทย์แผนไทย</t>
  </si>
  <si>
    <t>วิทยาศาสตรบัณฑิต 4 ปี</t>
  </si>
  <si>
    <t>หลักสูตรแพทย์แผนไทยประยุกต์บัณฑิต 4 ปี</t>
  </si>
  <si>
    <t>รวมทุกคณะ/วิทยาลัย</t>
  </si>
  <si>
    <t>ดนตรีคีตศิลป์ไทยศึกษา</t>
  </si>
  <si>
    <t>ดนตรีคีตศิลป์สากลศึกษา</t>
  </si>
  <si>
    <t>นาฎศิลป์ไทยศึกษา</t>
  </si>
  <si>
    <t>ปีการศึกษา 2556</t>
  </si>
  <si>
    <t>ปีการศึกษา 2557</t>
  </si>
  <si>
    <t>ปีการศึกษา 2558</t>
  </si>
  <si>
    <t>การตลาด (โครงการ Central)</t>
  </si>
  <si>
    <t>เทคโนโลยีสื่อดิจิตัล</t>
  </si>
  <si>
    <t>วิศวกรรมเครื่องจักรกลเกษตร</t>
  </si>
  <si>
    <t>วิศวกรรมชลประทานและการจัดการน้ำ</t>
  </si>
  <si>
    <t>วิศวกรรมอิเล็กทรอนิกส์และโทรคมนาคม-วิศวกรรมสื่อสารโครงข่าย</t>
  </si>
  <si>
    <t>วิศวกรรมวัสดุ-วิศวกรรมพลาสติก</t>
  </si>
  <si>
    <t>วิศวกรรมวัสดุ-วิศวกรรมพอลิเมอร์</t>
  </si>
  <si>
    <t>การออกแบบแฟชั่นและเครื่องแต่งกาย</t>
  </si>
  <si>
    <t>อุตสาหกรรมบริการอาหาร</t>
  </si>
  <si>
    <t>นวัตกรรมการออกแบบผลิตภัณฑ์ร่วมสมัย</t>
  </si>
  <si>
    <t>เทคโนโลยีการพิมพ์ดิจิทัลและบรรจุภัณฑ์</t>
  </si>
  <si>
    <t>ณ วันที่  17-08-58</t>
  </si>
  <si>
    <t>ณ วันที่ 5-10-55</t>
  </si>
  <si>
    <t>ณ วันที 25-09-57</t>
  </si>
  <si>
    <t>ณ วันที่ 19-06-56</t>
  </si>
  <si>
    <t>วิศวกรรม (เปิดการศึกษา 2556)</t>
  </si>
  <si>
    <t>คณะ/วิทยาลัย</t>
  </si>
  <si>
    <t>ศิลปศาสตร์</t>
  </si>
  <si>
    <t>ครุศาสตร์อุตสาหกรรม</t>
  </si>
  <si>
    <t>เทคโนโลยีการเกษตร</t>
  </si>
  <si>
    <t>วิศวกรรมศาสตร์</t>
  </si>
  <si>
    <t>เทคโนโลยีคหกรรมศาสตร์</t>
  </si>
  <si>
    <t>ศิลปกรรมศาสตร์</t>
  </si>
  <si>
    <t>เทคโนโลยีสื่อสารมวลชน</t>
  </si>
  <si>
    <t>วิทยาศาสตร์และเทคโนโลยี</t>
  </si>
  <si>
    <t>สถาปัตยกรรมศาสตร์</t>
  </si>
  <si>
    <t>บริหารธุรกิจ</t>
  </si>
  <si>
    <t>ปีการศึกษา 2555 ขัอมูล ณ วันที่ 5-10-55</t>
  </si>
  <si>
    <t>ปีการศึกษา 2556 ข้อมูล ณ วันที่ 19-06-56</t>
  </si>
  <si>
    <t>ปีการศึกษา 2557 ข้อมูล ณ วันที 25-09-57</t>
  </si>
  <si>
    <t>ปีการศึกษา 2558 ข้อมูล ณ วันที่  17-08-58</t>
  </si>
  <si>
    <t>ปีการศึกษา 2554</t>
  </si>
  <si>
    <t>วิศวกรรมไฟฟ้า-ไฟฟ้ากำลัง</t>
  </si>
  <si>
    <t>เทคโนโลยีสถาปัตยกรรม</t>
  </si>
  <si>
    <t>วิทยาศาสตรบัณฑิต เทียบโอน</t>
  </si>
  <si>
    <t>การแพทย์แผนไทยประยุกต์</t>
  </si>
  <si>
    <t>ณ วันที่ 30-6-54</t>
  </si>
  <si>
    <t>ชั้นปีที่ 5 ขึ้นไป</t>
  </si>
  <si>
    <t>เทคโนโลยีหลังการเก็บเกี่ยวและแปรสภาพ</t>
  </si>
  <si>
    <t>วิศวกรรมเคมีสิ่งทอ</t>
  </si>
  <si>
    <t>การจัดการการโรงแรม</t>
  </si>
  <si>
    <t>หลักสูตรอุตสาหกรรมศาสตรบัณฑิต เทียบโอน</t>
  </si>
  <si>
    <t>ปีเข้า 2554</t>
  </si>
  <si>
    <t>ปีเข้า 2555</t>
  </si>
  <si>
    <t>ปีเข้า 2556</t>
  </si>
  <si>
    <t>ปีเข้า 2557</t>
  </si>
  <si>
    <t>ปีเข้า 2558</t>
  </si>
  <si>
    <t>ชั้นปี 1</t>
  </si>
  <si>
    <t>ชั้นปี 2</t>
  </si>
  <si>
    <t>ชั้นปี 3</t>
  </si>
  <si>
    <t>ชั้นปี 4</t>
  </si>
  <si>
    <t>เทคโนโลยีคอมพิวเตอร์</t>
  </si>
  <si>
    <t>เทคโนโลยีเครื่องกล</t>
  </si>
  <si>
    <t>เทคโนโลยีโทรคมนาคม</t>
  </si>
  <si>
    <t>จำนวนนักศึกษาระดับปริญญาตรี ที่เริ่มเข้าศึกษาปี  2554  จำแนกตามคณะ/วิทยาลัย และสาขาวิชา</t>
  </si>
  <si>
    <t>จำนวนนักศึกษาระดับปริญญาตรี ที่เข้าศึกษาในปี 2554 ถึง ปีการศึกษา 2558 จำแนกตามคณะ/วิทยาลัย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</si>
</sst>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0_ ;[Red]\-0.00\ "/>
    <numFmt numFmtId="189" formatCode="#,##0.00_ ;[Red]\-#,##0.00\ "/>
  </numFmts>
  <fonts count="2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b/>
      <sz val="10"/>
      <color theme="1"/>
      <name val="Tahoma"/>
      <family val="2"/>
      <scheme val="minor"/>
    </font>
    <font>
      <b/>
      <i/>
      <sz val="9"/>
      <color theme="1"/>
      <name val="Tahoma"/>
      <family val="2"/>
      <scheme val="minor"/>
    </font>
    <font>
      <sz val="9"/>
      <color theme="1"/>
      <name val="Tahoma"/>
      <family val="2"/>
      <scheme val="minor"/>
    </font>
    <font>
      <sz val="8"/>
      <color theme="1"/>
      <name val="Tahoma"/>
      <family val="2"/>
      <scheme val="minor"/>
    </font>
    <font>
      <b/>
      <i/>
      <u/>
      <sz val="9"/>
      <color theme="1"/>
      <name val="Tahoma"/>
      <family val="2"/>
      <scheme val="minor"/>
    </font>
    <font>
      <b/>
      <sz val="9"/>
      <color theme="1"/>
      <name val="Tahoma"/>
      <family val="2"/>
      <scheme val="minor"/>
    </font>
    <font>
      <sz val="8"/>
      <color theme="1"/>
      <name val="Tahoma"/>
      <family val="2"/>
      <charset val="222"/>
      <scheme val="minor"/>
    </font>
    <font>
      <sz val="10"/>
      <color theme="0"/>
      <name val="Tahoma"/>
      <family val="2"/>
      <charset val="222"/>
      <scheme val="minor"/>
    </font>
    <font>
      <i/>
      <sz val="7.5"/>
      <color theme="1"/>
      <name val="Tahoma"/>
      <family val="2"/>
      <scheme val="minor"/>
    </font>
    <font>
      <b/>
      <sz val="9"/>
      <color theme="0"/>
      <name val="Tahoma"/>
      <family val="2"/>
      <scheme val="minor"/>
    </font>
    <font>
      <i/>
      <sz val="9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u/>
      <sz val="7.5"/>
      <color theme="1"/>
      <name val="Tahoma"/>
      <family val="2"/>
      <scheme val="minor"/>
    </font>
    <font>
      <sz val="10"/>
      <color theme="0"/>
      <name val="Tahoma"/>
      <family val="2"/>
      <scheme val="minor"/>
    </font>
    <font>
      <sz val="11"/>
      <color theme="0"/>
      <name val="Tahoma"/>
      <family val="2"/>
      <scheme val="minor"/>
    </font>
    <font>
      <b/>
      <sz val="10"/>
      <color theme="0"/>
      <name val="Tahoma"/>
      <family val="2"/>
      <scheme val="minor"/>
    </font>
    <font>
      <u/>
      <sz val="11"/>
      <color theme="0"/>
      <name val="Tahoma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88" fontId="2" fillId="0" borderId="0" xfId="1" applyNumberFormat="1" applyFont="1" applyAlignment="1">
      <alignment horizontal="center" vertical="center"/>
    </xf>
    <xf numFmtId="187" fontId="2" fillId="0" borderId="0" xfId="1" applyNumberFormat="1" applyFont="1" applyAlignment="1">
      <alignment horizontal="center" vertical="center"/>
    </xf>
    <xf numFmtId="187" fontId="9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188" fontId="6" fillId="6" borderId="2" xfId="1" applyNumberFormat="1" applyFont="1" applyFill="1" applyBorder="1" applyAlignment="1">
      <alignment horizontal="center" vertical="center" wrapText="1"/>
    </xf>
    <xf numFmtId="187" fontId="9" fillId="3" borderId="11" xfId="1" applyNumberFormat="1" applyFont="1" applyFill="1" applyBorder="1" applyAlignment="1">
      <alignment horizontal="center" vertical="center"/>
    </xf>
    <xf numFmtId="188" fontId="9" fillId="3" borderId="3" xfId="1" applyNumberFormat="1" applyFont="1" applyFill="1" applyBorder="1" applyAlignment="1">
      <alignment horizontal="center" vertical="center"/>
    </xf>
    <xf numFmtId="188" fontId="6" fillId="7" borderId="8" xfId="1" applyNumberFormat="1" applyFont="1" applyFill="1" applyBorder="1" applyAlignment="1">
      <alignment horizontal="center" vertical="center" wrapText="1"/>
    </xf>
    <xf numFmtId="188" fontId="6" fillId="7" borderId="2" xfId="1" applyNumberFormat="1" applyFont="1" applyFill="1" applyBorder="1" applyAlignment="1">
      <alignment horizontal="center" vertical="center" wrapText="1"/>
    </xf>
    <xf numFmtId="187" fontId="9" fillId="2" borderId="4" xfId="1" applyNumberFormat="1" applyFont="1" applyFill="1" applyBorder="1" applyAlignment="1">
      <alignment horizontal="center" vertical="center"/>
    </xf>
    <xf numFmtId="188" fontId="9" fillId="2" borderId="9" xfId="1" applyNumberFormat="1" applyFont="1" applyFill="1" applyBorder="1" applyAlignment="1">
      <alignment horizontal="center" vertical="center"/>
    </xf>
    <xf numFmtId="187" fontId="9" fillId="2" borderId="11" xfId="1" applyNumberFormat="1" applyFont="1" applyFill="1" applyBorder="1" applyAlignment="1">
      <alignment horizontal="center" vertical="center"/>
    </xf>
    <xf numFmtId="188" fontId="9" fillId="2" borderId="3" xfId="1" applyNumberFormat="1" applyFont="1" applyFill="1" applyBorder="1" applyAlignment="1">
      <alignment horizontal="center" vertical="center"/>
    </xf>
    <xf numFmtId="187" fontId="9" fillId="14" borderId="4" xfId="1" applyNumberFormat="1" applyFont="1" applyFill="1" applyBorder="1" applyAlignment="1">
      <alignment horizontal="center" vertical="center"/>
    </xf>
    <xf numFmtId="188" fontId="9" fillId="14" borderId="9" xfId="1" applyNumberFormat="1" applyFont="1" applyFill="1" applyBorder="1" applyAlignment="1">
      <alignment horizontal="center" vertical="center"/>
    </xf>
    <xf numFmtId="187" fontId="9" fillId="14" borderId="11" xfId="1" applyNumberFormat="1" applyFont="1" applyFill="1" applyBorder="1" applyAlignment="1">
      <alignment horizontal="center" vertical="center"/>
    </xf>
    <xf numFmtId="188" fontId="9" fillId="14" borderId="3" xfId="1" applyNumberFormat="1" applyFont="1" applyFill="1" applyBorder="1" applyAlignment="1">
      <alignment horizontal="center" vertical="center"/>
    </xf>
    <xf numFmtId="187" fontId="9" fillId="4" borderId="4" xfId="1" applyNumberFormat="1" applyFont="1" applyFill="1" applyBorder="1" applyAlignment="1">
      <alignment horizontal="center" vertical="center"/>
    </xf>
    <xf numFmtId="188" fontId="9" fillId="4" borderId="9" xfId="1" applyNumberFormat="1" applyFont="1" applyFill="1" applyBorder="1" applyAlignment="1">
      <alignment horizontal="center" vertical="center"/>
    </xf>
    <xf numFmtId="187" fontId="9" fillId="4" borderId="11" xfId="1" applyNumberFormat="1" applyFont="1" applyFill="1" applyBorder="1" applyAlignment="1">
      <alignment horizontal="center" vertical="center"/>
    </xf>
    <xf numFmtId="188" fontId="9" fillId="4" borderId="3" xfId="1" applyNumberFormat="1" applyFont="1" applyFill="1" applyBorder="1" applyAlignment="1">
      <alignment horizontal="center" vertical="center"/>
    </xf>
    <xf numFmtId="188" fontId="6" fillId="17" borderId="8" xfId="1" applyNumberFormat="1" applyFont="1" applyFill="1" applyBorder="1" applyAlignment="1">
      <alignment horizontal="center" vertical="center" wrapText="1"/>
    </xf>
    <xf numFmtId="188" fontId="6" fillId="17" borderId="2" xfId="1" applyNumberFormat="1" applyFont="1" applyFill="1" applyBorder="1" applyAlignment="1">
      <alignment horizontal="center" vertical="center" wrapText="1"/>
    </xf>
    <xf numFmtId="188" fontId="6" fillId="9" borderId="8" xfId="1" applyNumberFormat="1" applyFont="1" applyFill="1" applyBorder="1" applyAlignment="1">
      <alignment horizontal="center" vertical="center" wrapText="1"/>
    </xf>
    <xf numFmtId="188" fontId="6" fillId="9" borderId="2" xfId="1" applyNumberFormat="1" applyFont="1" applyFill="1" applyBorder="1" applyAlignment="1">
      <alignment horizontal="center" vertical="center" wrapText="1"/>
    </xf>
    <xf numFmtId="187" fontId="4" fillId="2" borderId="33" xfId="1" applyNumberFormat="1" applyFont="1" applyFill="1" applyBorder="1" applyAlignment="1">
      <alignment horizontal="center" vertical="center"/>
    </xf>
    <xf numFmtId="188" fontId="4" fillId="2" borderId="33" xfId="1" applyNumberFormat="1" applyFont="1" applyFill="1" applyBorder="1" applyAlignment="1">
      <alignment horizontal="center" vertical="center"/>
    </xf>
    <xf numFmtId="187" fontId="4" fillId="3" borderId="33" xfId="1" applyNumberFormat="1" applyFont="1" applyFill="1" applyBorder="1" applyAlignment="1">
      <alignment horizontal="center" vertical="center"/>
    </xf>
    <xf numFmtId="188" fontId="4" fillId="3" borderId="33" xfId="1" applyNumberFormat="1" applyFont="1" applyFill="1" applyBorder="1" applyAlignment="1">
      <alignment horizontal="center" vertical="center"/>
    </xf>
    <xf numFmtId="187" fontId="4" fillId="4" borderId="33" xfId="1" applyNumberFormat="1" applyFont="1" applyFill="1" applyBorder="1" applyAlignment="1">
      <alignment horizontal="center" vertical="center"/>
    </xf>
    <xf numFmtId="187" fontId="11" fillId="5" borderId="19" xfId="1" applyNumberFormat="1" applyFont="1" applyFill="1" applyBorder="1" applyAlignment="1">
      <alignment horizontal="center" vertical="center"/>
    </xf>
    <xf numFmtId="189" fontId="11" fillId="5" borderId="21" xfId="1" applyNumberFormat="1" applyFont="1" applyFill="1" applyBorder="1" applyAlignment="1">
      <alignment horizontal="center" vertical="center"/>
    </xf>
    <xf numFmtId="187" fontId="11" fillId="5" borderId="22" xfId="1" applyNumberFormat="1" applyFont="1" applyFill="1" applyBorder="1" applyAlignment="1">
      <alignment horizontal="center" vertical="center"/>
    </xf>
    <xf numFmtId="189" fontId="11" fillId="5" borderId="23" xfId="1" applyNumberFormat="1" applyFont="1" applyFill="1" applyBorder="1" applyAlignment="1">
      <alignment horizontal="center" vertical="center"/>
    </xf>
    <xf numFmtId="187" fontId="11" fillId="15" borderId="19" xfId="1" applyNumberFormat="1" applyFont="1" applyFill="1" applyBorder="1" applyAlignment="1">
      <alignment horizontal="center" vertical="center"/>
    </xf>
    <xf numFmtId="189" fontId="11" fillId="15" borderId="21" xfId="1" applyNumberFormat="1" applyFont="1" applyFill="1" applyBorder="1" applyAlignment="1">
      <alignment horizontal="center" vertical="center"/>
    </xf>
    <xf numFmtId="187" fontId="11" fillId="15" borderId="22" xfId="1" applyNumberFormat="1" applyFont="1" applyFill="1" applyBorder="1" applyAlignment="1">
      <alignment horizontal="center" vertical="center"/>
    </xf>
    <xf numFmtId="189" fontId="11" fillId="15" borderId="23" xfId="1" applyNumberFormat="1" applyFont="1" applyFill="1" applyBorder="1" applyAlignment="1">
      <alignment horizontal="center" vertical="center"/>
    </xf>
    <xf numFmtId="187" fontId="11" fillId="12" borderId="19" xfId="1" applyNumberFormat="1" applyFont="1" applyFill="1" applyBorder="1" applyAlignment="1">
      <alignment horizontal="center" vertical="center"/>
    </xf>
    <xf numFmtId="189" fontId="11" fillId="12" borderId="21" xfId="1" applyNumberFormat="1" applyFont="1" applyFill="1" applyBorder="1" applyAlignment="1">
      <alignment horizontal="center" vertical="center"/>
    </xf>
    <xf numFmtId="187" fontId="11" fillId="12" borderId="22" xfId="1" applyNumberFormat="1" applyFont="1" applyFill="1" applyBorder="1" applyAlignment="1">
      <alignment horizontal="center" vertical="center"/>
    </xf>
    <xf numFmtId="189" fontId="11" fillId="12" borderId="23" xfId="1" applyNumberFormat="1" applyFont="1" applyFill="1" applyBorder="1" applyAlignment="1">
      <alignment horizontal="center" vertical="center"/>
    </xf>
    <xf numFmtId="187" fontId="11" fillId="16" borderId="19" xfId="1" applyNumberFormat="1" applyFont="1" applyFill="1" applyBorder="1" applyAlignment="1">
      <alignment horizontal="center" vertical="center"/>
    </xf>
    <xf numFmtId="189" fontId="11" fillId="16" borderId="21" xfId="1" applyNumberFormat="1" applyFont="1" applyFill="1" applyBorder="1" applyAlignment="1">
      <alignment horizontal="center" vertical="center"/>
    </xf>
    <xf numFmtId="187" fontId="11" fillId="16" borderId="22" xfId="1" applyNumberFormat="1" applyFont="1" applyFill="1" applyBorder="1" applyAlignment="1">
      <alignment horizontal="center" vertical="center"/>
    </xf>
    <xf numFmtId="189" fontId="11" fillId="16" borderId="23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87" fontId="2" fillId="0" borderId="0" xfId="1" applyNumberFormat="1" applyFont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187" fontId="4" fillId="0" borderId="33" xfId="1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vertical="center"/>
    </xf>
    <xf numFmtId="187" fontId="5" fillId="5" borderId="1" xfId="1" applyNumberFormat="1" applyFont="1" applyFill="1" applyBorder="1" applyAlignment="1">
      <alignment horizontal="center" vertical="center" wrapText="1"/>
    </xf>
    <xf numFmtId="187" fontId="4" fillId="16" borderId="37" xfId="1" applyNumberFormat="1" applyFont="1" applyFill="1" applyBorder="1" applyAlignment="1">
      <alignment horizontal="center" vertical="center"/>
    </xf>
    <xf numFmtId="188" fontId="4" fillId="16" borderId="37" xfId="1" applyNumberFormat="1" applyFont="1" applyFill="1" applyBorder="1" applyAlignment="1">
      <alignment horizontal="center" vertical="center"/>
    </xf>
    <xf numFmtId="187" fontId="4" fillId="5" borderId="37" xfId="1" applyNumberFormat="1" applyFont="1" applyFill="1" applyBorder="1" applyAlignment="1">
      <alignment horizontal="center" vertical="center"/>
    </xf>
    <xf numFmtId="187" fontId="5" fillId="16" borderId="1" xfId="1" applyNumberFormat="1" applyFont="1" applyFill="1" applyBorder="1" applyAlignment="1">
      <alignment horizontal="center" vertical="center" wrapText="1"/>
    </xf>
    <xf numFmtId="187" fontId="5" fillId="12" borderId="1" xfId="1" applyNumberFormat="1" applyFont="1" applyFill="1" applyBorder="1" applyAlignment="1">
      <alignment horizontal="center" vertical="center" wrapText="1"/>
    </xf>
    <xf numFmtId="187" fontId="5" fillId="15" borderId="1" xfId="1" applyNumberFormat="1" applyFont="1" applyFill="1" applyBorder="1" applyAlignment="1">
      <alignment horizontal="center" vertical="center" wrapText="1"/>
    </xf>
    <xf numFmtId="2" fontId="4" fillId="4" borderId="33" xfId="1" applyNumberFormat="1" applyFont="1" applyFill="1" applyBorder="1" applyAlignment="1">
      <alignment horizontal="center" vertical="center"/>
    </xf>
    <xf numFmtId="187" fontId="4" fillId="14" borderId="33" xfId="1" applyNumberFormat="1" applyFont="1" applyFill="1" applyBorder="1" applyAlignment="1">
      <alignment horizontal="center" vertical="center"/>
    </xf>
    <xf numFmtId="188" fontId="4" fillId="14" borderId="33" xfId="1" applyNumberFormat="1" applyFont="1" applyFill="1" applyBorder="1" applyAlignment="1">
      <alignment horizontal="center" vertical="center"/>
    </xf>
    <xf numFmtId="187" fontId="4" fillId="12" borderId="37" xfId="1" applyNumberFormat="1" applyFont="1" applyFill="1" applyBorder="1" applyAlignment="1">
      <alignment horizontal="center" vertical="center"/>
    </xf>
    <xf numFmtId="188" fontId="4" fillId="12" borderId="37" xfId="1" applyNumberFormat="1" applyFont="1" applyFill="1" applyBorder="1" applyAlignment="1">
      <alignment horizontal="center" vertical="center"/>
    </xf>
    <xf numFmtId="187" fontId="4" fillId="15" borderId="37" xfId="1" applyNumberFormat="1" applyFont="1" applyFill="1" applyBorder="1" applyAlignment="1">
      <alignment horizontal="center" vertical="center"/>
    </xf>
    <xf numFmtId="2" fontId="4" fillId="15" borderId="37" xfId="1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88" fontId="5" fillId="5" borderId="1" xfId="0" applyNumberFormat="1" applyFont="1" applyFill="1" applyBorder="1" applyAlignment="1">
      <alignment horizontal="center" vertical="center" wrapText="1"/>
    </xf>
    <xf numFmtId="2" fontId="5" fillId="15" borderId="1" xfId="0" applyNumberFormat="1" applyFont="1" applyFill="1" applyBorder="1" applyAlignment="1">
      <alignment horizontal="center" vertical="center" wrapText="1"/>
    </xf>
    <xf numFmtId="188" fontId="5" fillId="15" borderId="1" xfId="0" applyNumberFormat="1" applyFont="1" applyFill="1" applyBorder="1" applyAlignment="1">
      <alignment horizontal="center" vertical="center" wrapText="1"/>
    </xf>
    <xf numFmtId="188" fontId="5" fillId="12" borderId="1" xfId="0" applyNumberFormat="1" applyFont="1" applyFill="1" applyBorder="1" applyAlignment="1">
      <alignment horizontal="center" vertical="center" wrapText="1"/>
    </xf>
    <xf numFmtId="188" fontId="5" fillId="16" borderId="1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187" fontId="5" fillId="3" borderId="1" xfId="1" applyNumberFormat="1" applyFont="1" applyFill="1" applyBorder="1" applyAlignment="1">
      <alignment horizontal="center" vertical="center"/>
    </xf>
    <xf numFmtId="188" fontId="5" fillId="3" borderId="1" xfId="0" applyNumberFormat="1" applyFont="1" applyFill="1" applyBorder="1" applyAlignment="1">
      <alignment horizontal="center" vertical="center"/>
    </xf>
    <xf numFmtId="187" fontId="5" fillId="4" borderId="1" xfId="1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188" fontId="5" fillId="4" borderId="1" xfId="0" applyNumberFormat="1" applyFont="1" applyFill="1" applyBorder="1" applyAlignment="1">
      <alignment horizontal="center" vertical="center"/>
    </xf>
    <xf numFmtId="187" fontId="5" fillId="2" borderId="1" xfId="1" applyNumberFormat="1" applyFont="1" applyFill="1" applyBorder="1" applyAlignment="1">
      <alignment horizontal="center" vertical="center"/>
    </xf>
    <xf numFmtId="188" fontId="5" fillId="2" borderId="1" xfId="0" applyNumberFormat="1" applyFont="1" applyFill="1" applyBorder="1" applyAlignment="1">
      <alignment horizontal="center" vertical="center"/>
    </xf>
    <xf numFmtId="187" fontId="5" fillId="14" borderId="1" xfId="1" applyNumberFormat="1" applyFont="1" applyFill="1" applyBorder="1" applyAlignment="1">
      <alignment horizontal="center" vertical="center"/>
    </xf>
    <xf numFmtId="188" fontId="5" fillId="1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7" fillId="0" borderId="27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13" fillId="0" borderId="28" xfId="0" applyFont="1" applyFill="1" applyBorder="1" applyAlignment="1">
      <alignment horizontal="center" vertical="center"/>
    </xf>
    <xf numFmtId="187" fontId="5" fillId="3" borderId="28" xfId="1" applyNumberFormat="1" applyFont="1" applyFill="1" applyBorder="1" applyAlignment="1">
      <alignment horizontal="center" vertical="center"/>
    </xf>
    <xf numFmtId="188" fontId="5" fillId="3" borderId="28" xfId="0" applyNumberFormat="1" applyFont="1" applyFill="1" applyBorder="1" applyAlignment="1">
      <alignment horizontal="center" vertical="center"/>
    </xf>
    <xf numFmtId="187" fontId="5" fillId="4" borderId="28" xfId="1" applyNumberFormat="1" applyFont="1" applyFill="1" applyBorder="1" applyAlignment="1">
      <alignment horizontal="center" vertical="center"/>
    </xf>
    <xf numFmtId="2" fontId="5" fillId="4" borderId="28" xfId="0" applyNumberFormat="1" applyFont="1" applyFill="1" applyBorder="1" applyAlignment="1">
      <alignment horizontal="center" vertical="center"/>
    </xf>
    <xf numFmtId="188" fontId="5" fillId="4" borderId="28" xfId="0" applyNumberFormat="1" applyFont="1" applyFill="1" applyBorder="1" applyAlignment="1">
      <alignment horizontal="center" vertical="center"/>
    </xf>
    <xf numFmtId="187" fontId="5" fillId="2" borderId="28" xfId="1" applyNumberFormat="1" applyFont="1" applyFill="1" applyBorder="1" applyAlignment="1">
      <alignment horizontal="center" vertical="center"/>
    </xf>
    <xf numFmtId="188" fontId="5" fillId="2" borderId="28" xfId="0" applyNumberFormat="1" applyFont="1" applyFill="1" applyBorder="1" applyAlignment="1">
      <alignment horizontal="center" vertical="center"/>
    </xf>
    <xf numFmtId="187" fontId="5" fillId="14" borderId="28" xfId="1" applyNumberFormat="1" applyFont="1" applyFill="1" applyBorder="1" applyAlignment="1">
      <alignment horizontal="center" vertical="center"/>
    </xf>
    <xf numFmtId="188" fontId="5" fillId="14" borderId="28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vertical="center"/>
    </xf>
    <xf numFmtId="188" fontId="4" fillId="4" borderId="33" xfId="0" applyNumberFormat="1" applyFont="1" applyFill="1" applyBorder="1" applyAlignment="1">
      <alignment horizontal="center" vertical="center"/>
    </xf>
    <xf numFmtId="188" fontId="4" fillId="2" borderId="33" xfId="0" applyNumberFormat="1" applyFont="1" applyFill="1" applyBorder="1" applyAlignment="1">
      <alignment horizontal="center" vertical="center"/>
    </xf>
    <xf numFmtId="188" fontId="4" fillId="14" borderId="33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7" fillId="0" borderId="29" xfId="0" applyFont="1" applyFill="1" applyBorder="1" applyAlignment="1">
      <alignment vertical="center"/>
    </xf>
    <xf numFmtId="0" fontId="13" fillId="0" borderId="30" xfId="0" applyFont="1" applyFill="1" applyBorder="1" applyAlignment="1">
      <alignment horizontal="center" vertical="center"/>
    </xf>
    <xf numFmtId="187" fontId="5" fillId="3" borderId="30" xfId="1" applyNumberFormat="1" applyFont="1" applyFill="1" applyBorder="1" applyAlignment="1">
      <alignment horizontal="center" vertical="center"/>
    </xf>
    <xf numFmtId="188" fontId="5" fillId="3" borderId="30" xfId="0" applyNumberFormat="1" applyFont="1" applyFill="1" applyBorder="1" applyAlignment="1">
      <alignment horizontal="center" vertical="center"/>
    </xf>
    <xf numFmtId="187" fontId="5" fillId="4" borderId="30" xfId="1" applyNumberFormat="1" applyFont="1" applyFill="1" applyBorder="1" applyAlignment="1">
      <alignment horizontal="center" vertical="center"/>
    </xf>
    <xf numFmtId="2" fontId="5" fillId="4" borderId="30" xfId="0" applyNumberFormat="1" applyFont="1" applyFill="1" applyBorder="1" applyAlignment="1">
      <alignment horizontal="center" vertical="center"/>
    </xf>
    <xf numFmtId="188" fontId="5" fillId="4" borderId="30" xfId="0" applyNumberFormat="1" applyFont="1" applyFill="1" applyBorder="1" applyAlignment="1">
      <alignment horizontal="center" vertical="center"/>
    </xf>
    <xf numFmtId="187" fontId="5" fillId="2" borderId="30" xfId="1" applyNumberFormat="1" applyFont="1" applyFill="1" applyBorder="1" applyAlignment="1">
      <alignment horizontal="center" vertical="center"/>
    </xf>
    <xf numFmtId="188" fontId="5" fillId="2" borderId="30" xfId="0" applyNumberFormat="1" applyFont="1" applyFill="1" applyBorder="1" applyAlignment="1">
      <alignment horizontal="center" vertical="center"/>
    </xf>
    <xf numFmtId="187" fontId="5" fillId="14" borderId="30" xfId="1" applyNumberFormat="1" applyFont="1" applyFill="1" applyBorder="1" applyAlignment="1">
      <alignment horizontal="center" vertical="center"/>
    </xf>
    <xf numFmtId="188" fontId="5" fillId="14" borderId="30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188" fontId="4" fillId="15" borderId="37" xfId="0" applyNumberFormat="1" applyFont="1" applyFill="1" applyBorder="1" applyAlignment="1">
      <alignment horizontal="center" vertical="center"/>
    </xf>
    <xf numFmtId="188" fontId="4" fillId="12" borderId="37" xfId="0" applyNumberFormat="1" applyFont="1" applyFill="1" applyBorder="1" applyAlignment="1">
      <alignment horizontal="center" vertical="center"/>
    </xf>
    <xf numFmtId="188" fontId="4" fillId="16" borderId="37" xfId="0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vertical="center"/>
    </xf>
    <xf numFmtId="187" fontId="5" fillId="0" borderId="30" xfId="1" applyNumberFormat="1" applyFont="1" applyFill="1" applyBorder="1" applyAlignment="1">
      <alignment horizontal="center" vertical="center"/>
    </xf>
    <xf numFmtId="188" fontId="5" fillId="0" borderId="30" xfId="0" applyNumberFormat="1" applyFont="1" applyFill="1" applyBorder="1" applyAlignment="1">
      <alignment horizontal="center" vertical="center"/>
    </xf>
    <xf numFmtId="2" fontId="5" fillId="0" borderId="30" xfId="0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left" vertical="center"/>
    </xf>
    <xf numFmtId="188" fontId="5" fillId="0" borderId="1" xfId="0" applyNumberFormat="1" applyFont="1" applyFill="1" applyBorder="1" applyAlignment="1">
      <alignment horizontal="left" vertical="center"/>
    </xf>
    <xf numFmtId="187" fontId="5" fillId="0" borderId="1" xfId="1" applyNumberFormat="1" applyFont="1" applyFill="1" applyBorder="1" applyAlignment="1">
      <alignment horizontal="center" vertical="center"/>
    </xf>
    <xf numFmtId="188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87" fontId="12" fillId="20" borderId="1" xfId="1" applyNumberFormat="1" applyFont="1" applyFill="1" applyBorder="1" applyAlignment="1">
      <alignment horizontal="center" vertical="center"/>
    </xf>
    <xf numFmtId="187" fontId="12" fillId="19" borderId="1" xfId="1" applyNumberFormat="1" applyFont="1" applyFill="1" applyBorder="1" applyAlignment="1">
      <alignment horizontal="center" vertical="center"/>
    </xf>
    <xf numFmtId="2" fontId="12" fillId="18" borderId="1" xfId="0" applyNumberFormat="1" applyFont="1" applyFill="1" applyBorder="1" applyAlignment="1">
      <alignment horizontal="center" vertical="center"/>
    </xf>
    <xf numFmtId="0" fontId="12" fillId="21" borderId="1" xfId="0" applyFont="1" applyFill="1" applyBorder="1" applyAlignment="1">
      <alignment horizontal="center" vertical="center"/>
    </xf>
    <xf numFmtId="2" fontId="12" fillId="24" borderId="1" xfId="0" applyNumberFormat="1" applyFont="1" applyFill="1" applyBorder="1" applyAlignment="1">
      <alignment horizontal="center" vertical="center"/>
    </xf>
    <xf numFmtId="187" fontId="5" fillId="25" borderId="1" xfId="1" applyNumberFormat="1" applyFont="1" applyFill="1" applyBorder="1" applyAlignment="1">
      <alignment horizontal="center" vertical="center" wrapText="1"/>
    </xf>
    <xf numFmtId="188" fontId="5" fillId="25" borderId="1" xfId="0" applyNumberFormat="1" applyFont="1" applyFill="1" applyBorder="1" applyAlignment="1">
      <alignment horizontal="center" vertical="center" wrapText="1"/>
    </xf>
    <xf numFmtId="187" fontId="5" fillId="22" borderId="1" xfId="1" applyNumberFormat="1" applyFont="1" applyFill="1" applyBorder="1" applyAlignment="1">
      <alignment horizontal="center" vertical="center"/>
    </xf>
    <xf numFmtId="188" fontId="5" fillId="22" borderId="1" xfId="0" applyNumberFormat="1" applyFont="1" applyFill="1" applyBorder="1" applyAlignment="1">
      <alignment horizontal="center" vertical="center"/>
    </xf>
    <xf numFmtId="187" fontId="5" fillId="22" borderId="28" xfId="1" applyNumberFormat="1" applyFont="1" applyFill="1" applyBorder="1" applyAlignment="1">
      <alignment horizontal="center" vertical="center"/>
    </xf>
    <xf numFmtId="188" fontId="5" fillId="22" borderId="28" xfId="0" applyNumberFormat="1" applyFont="1" applyFill="1" applyBorder="1" applyAlignment="1">
      <alignment horizontal="center" vertical="center"/>
    </xf>
    <xf numFmtId="187" fontId="4" fillId="22" borderId="33" xfId="1" applyNumberFormat="1" applyFont="1" applyFill="1" applyBorder="1" applyAlignment="1">
      <alignment horizontal="center" vertical="center"/>
    </xf>
    <xf numFmtId="188" fontId="4" fillId="22" borderId="33" xfId="1" applyNumberFormat="1" applyFont="1" applyFill="1" applyBorder="1" applyAlignment="1">
      <alignment horizontal="center" vertical="center"/>
    </xf>
    <xf numFmtId="187" fontId="5" fillId="22" borderId="30" xfId="1" applyNumberFormat="1" applyFont="1" applyFill="1" applyBorder="1" applyAlignment="1">
      <alignment horizontal="center" vertical="center"/>
    </xf>
    <xf numFmtId="188" fontId="5" fillId="22" borderId="30" xfId="0" applyNumberFormat="1" applyFont="1" applyFill="1" applyBorder="1" applyAlignment="1">
      <alignment horizontal="center" vertical="center"/>
    </xf>
    <xf numFmtId="187" fontId="4" fillId="25" borderId="37" xfId="1" applyNumberFormat="1" applyFont="1" applyFill="1" applyBorder="1" applyAlignment="1">
      <alignment horizontal="center" vertical="center"/>
    </xf>
    <xf numFmtId="188" fontId="4" fillId="25" borderId="37" xfId="1" applyNumberFormat="1" applyFont="1" applyFill="1" applyBorder="1" applyAlignment="1">
      <alignment horizontal="center" vertical="center"/>
    </xf>
    <xf numFmtId="187" fontId="5" fillId="0" borderId="1" xfId="0" applyNumberFormat="1" applyFont="1" applyFill="1" applyBorder="1" applyAlignment="1">
      <alignment vertical="center"/>
    </xf>
    <xf numFmtId="188" fontId="4" fillId="3" borderId="33" xfId="0" applyNumberFormat="1" applyFont="1" applyFill="1" applyBorder="1" applyAlignment="1">
      <alignment horizontal="center" vertical="center"/>
    </xf>
    <xf numFmtId="188" fontId="4" fillId="3" borderId="37" xfId="1" applyNumberFormat="1" applyFont="1" applyFill="1" applyBorder="1" applyAlignment="1">
      <alignment horizontal="center" vertical="center"/>
    </xf>
    <xf numFmtId="187" fontId="4" fillId="22" borderId="37" xfId="1" applyNumberFormat="1" applyFont="1" applyFill="1" applyBorder="1" applyAlignment="1">
      <alignment horizontal="center" vertical="center"/>
    </xf>
    <xf numFmtId="188" fontId="4" fillId="3" borderId="37" xfId="0" applyNumberFormat="1" applyFont="1" applyFill="1" applyBorder="1" applyAlignment="1">
      <alignment horizontal="center" vertical="center"/>
    </xf>
    <xf numFmtId="187" fontId="4" fillId="3" borderId="37" xfId="1" applyNumberFormat="1" applyFont="1" applyFill="1" applyBorder="1" applyAlignment="1">
      <alignment horizontal="center" vertical="center"/>
    </xf>
    <xf numFmtId="188" fontId="4" fillId="4" borderId="37" xfId="0" applyNumberFormat="1" applyFont="1" applyFill="1" applyBorder="1" applyAlignment="1">
      <alignment horizontal="center" vertical="center"/>
    </xf>
    <xf numFmtId="187" fontId="4" fillId="4" borderId="37" xfId="1" applyNumberFormat="1" applyFont="1" applyFill="1" applyBorder="1" applyAlignment="1">
      <alignment horizontal="center" vertical="center"/>
    </xf>
    <xf numFmtId="188" fontId="4" fillId="2" borderId="37" xfId="0" applyNumberFormat="1" applyFont="1" applyFill="1" applyBorder="1" applyAlignment="1">
      <alignment horizontal="center" vertical="center"/>
    </xf>
    <xf numFmtId="188" fontId="6" fillId="26" borderId="2" xfId="1" applyNumberFormat="1" applyFont="1" applyFill="1" applyBorder="1" applyAlignment="1">
      <alignment horizontal="center" vertical="center" wrapText="1"/>
    </xf>
    <xf numFmtId="187" fontId="9" fillId="22" borderId="11" xfId="1" applyNumberFormat="1" applyFont="1" applyFill="1" applyBorder="1" applyAlignment="1">
      <alignment horizontal="center" vertical="center"/>
    </xf>
    <xf numFmtId="188" fontId="9" fillId="22" borderId="3" xfId="1" applyNumberFormat="1" applyFont="1" applyFill="1" applyBorder="1" applyAlignment="1">
      <alignment horizontal="center" vertical="center"/>
    </xf>
    <xf numFmtId="187" fontId="11" fillId="27" borderId="19" xfId="1" applyNumberFormat="1" applyFont="1" applyFill="1" applyBorder="1" applyAlignment="1">
      <alignment horizontal="center" vertical="center"/>
    </xf>
    <xf numFmtId="189" fontId="11" fillId="27" borderId="21" xfId="1" applyNumberFormat="1" applyFont="1" applyFill="1" applyBorder="1" applyAlignment="1">
      <alignment horizontal="center" vertical="center"/>
    </xf>
    <xf numFmtId="187" fontId="11" fillId="27" borderId="22" xfId="1" applyNumberFormat="1" applyFont="1" applyFill="1" applyBorder="1" applyAlignment="1">
      <alignment horizontal="center" vertical="center"/>
    </xf>
    <xf numFmtId="189" fontId="11" fillId="27" borderId="23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wrapText="1"/>
    </xf>
    <xf numFmtId="187" fontId="5" fillId="26" borderId="7" xfId="1" applyNumberFormat="1" applyFont="1" applyFill="1" applyBorder="1" applyAlignment="1">
      <alignment horizontal="center" vertical="center" wrapText="1"/>
    </xf>
    <xf numFmtId="187" fontId="5" fillId="6" borderId="7" xfId="1" applyNumberFormat="1" applyFont="1" applyFill="1" applyBorder="1" applyAlignment="1">
      <alignment horizontal="center" vertical="center" wrapText="1"/>
    </xf>
    <xf numFmtId="187" fontId="5" fillId="7" borderId="6" xfId="1" applyNumberFormat="1" applyFont="1" applyFill="1" applyBorder="1" applyAlignment="1">
      <alignment horizontal="center" vertical="center" wrapText="1"/>
    </xf>
    <xf numFmtId="187" fontId="5" fillId="7" borderId="7" xfId="1" applyNumberFormat="1" applyFont="1" applyFill="1" applyBorder="1" applyAlignment="1">
      <alignment horizontal="center" vertical="center" wrapText="1"/>
    </xf>
    <xf numFmtId="187" fontId="5" fillId="17" borderId="7" xfId="1" applyNumberFormat="1" applyFont="1" applyFill="1" applyBorder="1" applyAlignment="1">
      <alignment horizontal="center" vertical="center" wrapText="1"/>
    </xf>
    <xf numFmtId="187" fontId="5" fillId="17" borderId="6" xfId="1" applyNumberFormat="1" applyFont="1" applyFill="1" applyBorder="1" applyAlignment="1">
      <alignment horizontal="center" vertical="center" wrapText="1"/>
    </xf>
    <xf numFmtId="187" fontId="5" fillId="9" borderId="6" xfId="1" applyNumberFormat="1" applyFont="1" applyFill="1" applyBorder="1" applyAlignment="1">
      <alignment horizontal="center" vertical="center" wrapText="1"/>
    </xf>
    <xf numFmtId="187" fontId="5" fillId="9" borderId="7" xfId="1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right" vertical="center"/>
    </xf>
    <xf numFmtId="0" fontId="2" fillId="5" borderId="24" xfId="0" applyFont="1" applyFill="1" applyBorder="1" applyAlignment="1">
      <alignment horizontal="center" vertical="center"/>
    </xf>
    <xf numFmtId="187" fontId="5" fillId="6" borderId="17" xfId="1" applyNumberFormat="1" applyFont="1" applyFill="1" applyBorder="1" applyAlignment="1">
      <alignment horizontal="center" vertical="center" wrapText="1"/>
    </xf>
    <xf numFmtId="187" fontId="9" fillId="3" borderId="24" xfId="1" applyNumberFormat="1" applyFont="1" applyFill="1" applyBorder="1" applyAlignment="1">
      <alignment horizontal="center" vertical="center"/>
    </xf>
    <xf numFmtId="187" fontId="11" fillId="5" borderId="40" xfId="1" applyNumberFormat="1" applyFont="1" applyFill="1" applyBorder="1" applyAlignment="1">
      <alignment horizontal="center" vertical="center"/>
    </xf>
    <xf numFmtId="0" fontId="2" fillId="15" borderId="41" xfId="0" applyFont="1" applyFill="1" applyBorder="1" applyAlignment="1">
      <alignment horizontal="center" vertical="center"/>
    </xf>
    <xf numFmtId="187" fontId="5" fillId="7" borderId="42" xfId="1" applyNumberFormat="1" applyFont="1" applyFill="1" applyBorder="1" applyAlignment="1">
      <alignment horizontal="center" vertical="center" wrapText="1"/>
    </xf>
    <xf numFmtId="187" fontId="9" fillId="4" borderId="41" xfId="1" applyNumberFormat="1" applyFont="1" applyFill="1" applyBorder="1" applyAlignment="1">
      <alignment horizontal="center" vertical="center"/>
    </xf>
    <xf numFmtId="187" fontId="11" fillId="15" borderId="39" xfId="1" applyNumberFormat="1" applyFont="1" applyFill="1" applyBorder="1" applyAlignment="1">
      <alignment horizontal="center" vertical="center"/>
    </xf>
    <xf numFmtId="0" fontId="2" fillId="12" borderId="41" xfId="0" applyFont="1" applyFill="1" applyBorder="1" applyAlignment="1">
      <alignment horizontal="center" vertical="center"/>
    </xf>
    <xf numFmtId="187" fontId="5" fillId="17" borderId="42" xfId="1" applyNumberFormat="1" applyFont="1" applyFill="1" applyBorder="1" applyAlignment="1">
      <alignment horizontal="center" vertical="center" wrapText="1"/>
    </xf>
    <xf numFmtId="187" fontId="9" fillId="2" borderId="41" xfId="1" applyNumberFormat="1" applyFont="1" applyFill="1" applyBorder="1" applyAlignment="1">
      <alignment horizontal="center" vertical="center"/>
    </xf>
    <xf numFmtId="187" fontId="11" fillId="12" borderId="39" xfId="1" applyNumberFormat="1" applyFont="1" applyFill="1" applyBorder="1" applyAlignment="1">
      <alignment horizontal="center" vertical="center"/>
    </xf>
    <xf numFmtId="0" fontId="2" fillId="16" borderId="41" xfId="0" applyFont="1" applyFill="1" applyBorder="1" applyAlignment="1">
      <alignment horizontal="center" vertical="center"/>
    </xf>
    <xf numFmtId="187" fontId="5" fillId="9" borderId="42" xfId="1" applyNumberFormat="1" applyFont="1" applyFill="1" applyBorder="1" applyAlignment="1">
      <alignment horizontal="center" vertical="center" wrapText="1"/>
    </xf>
    <xf numFmtId="187" fontId="9" fillId="14" borderId="41" xfId="1" applyNumberFormat="1" applyFont="1" applyFill="1" applyBorder="1" applyAlignment="1">
      <alignment horizontal="center" vertical="center"/>
    </xf>
    <xf numFmtId="187" fontId="11" fillId="16" borderId="39" xfId="1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25" borderId="43" xfId="0" applyFont="1" applyFill="1" applyBorder="1" applyAlignment="1">
      <alignment horizontal="center" vertical="center"/>
    </xf>
    <xf numFmtId="187" fontId="5" fillId="26" borderId="44" xfId="1" applyNumberFormat="1" applyFont="1" applyFill="1" applyBorder="1" applyAlignment="1">
      <alignment horizontal="center" vertical="center" wrapText="1"/>
    </xf>
    <xf numFmtId="187" fontId="9" fillId="22" borderId="43" xfId="1" applyNumberFormat="1" applyFont="1" applyFill="1" applyBorder="1" applyAlignment="1">
      <alignment horizontal="center" vertical="center"/>
    </xf>
    <xf numFmtId="187" fontId="11" fillId="27" borderId="39" xfId="1" applyNumberFormat="1" applyFont="1" applyFill="1" applyBorder="1" applyAlignment="1">
      <alignment horizontal="center" vertical="center"/>
    </xf>
    <xf numFmtId="0" fontId="17" fillId="0" borderId="0" xfId="0" applyFont="1" applyFill="1" applyBorder="1"/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/>
    <xf numFmtId="187" fontId="16" fillId="0" borderId="0" xfId="1" applyNumberFormat="1" applyFont="1" applyFill="1"/>
    <xf numFmtId="0" fontId="1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0" fontId="10" fillId="11" borderId="19" xfId="0" applyFont="1" applyFill="1" applyBorder="1" applyAlignment="1">
      <alignment horizontal="center" vertical="center"/>
    </xf>
    <xf numFmtId="0" fontId="10" fillId="11" borderId="20" xfId="0" applyFont="1" applyFill="1" applyBorder="1" applyAlignment="1">
      <alignment horizontal="center" vertical="center"/>
    </xf>
    <xf numFmtId="0" fontId="10" fillId="11" borderId="21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10" fillId="8" borderId="19" xfId="0" applyFont="1" applyFill="1" applyBorder="1" applyAlignment="1">
      <alignment horizontal="center" vertical="center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2" fillId="16" borderId="11" xfId="0" applyFont="1" applyFill="1" applyBorder="1" applyAlignment="1">
      <alignment horizontal="center" vertical="center"/>
    </xf>
    <xf numFmtId="0" fontId="2" fillId="16" borderId="9" xfId="0" applyFont="1" applyFill="1" applyBorder="1" applyAlignment="1">
      <alignment horizontal="center" vertical="center"/>
    </xf>
    <xf numFmtId="0" fontId="2" fillId="16" borderId="13" xfId="0" applyFont="1" applyFill="1" applyBorder="1" applyAlignment="1">
      <alignment horizontal="center" vertical="center"/>
    </xf>
    <xf numFmtId="0" fontId="2" fillId="16" borderId="14" xfId="0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 vertical="center"/>
    </xf>
    <xf numFmtId="0" fontId="2" fillId="15" borderId="4" xfId="0" applyFont="1" applyFill="1" applyBorder="1" applyAlignment="1">
      <alignment horizontal="center" vertical="center"/>
    </xf>
    <xf numFmtId="0" fontId="2" fillId="15" borderId="9" xfId="0" applyFont="1" applyFill="1" applyBorder="1" applyAlignment="1">
      <alignment horizontal="center" vertical="center"/>
    </xf>
    <xf numFmtId="0" fontId="2" fillId="15" borderId="13" xfId="0" applyFont="1" applyFill="1" applyBorder="1" applyAlignment="1">
      <alignment horizontal="center" vertical="center"/>
    </xf>
    <xf numFmtId="0" fontId="2" fillId="15" borderId="14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10" fillId="13" borderId="19" xfId="0" applyFont="1" applyFill="1" applyBorder="1" applyAlignment="1">
      <alignment horizontal="center" vertical="center"/>
    </xf>
    <xf numFmtId="0" fontId="10" fillId="13" borderId="20" xfId="0" applyFont="1" applyFill="1" applyBorder="1" applyAlignment="1">
      <alignment horizontal="center" vertical="center"/>
    </xf>
    <xf numFmtId="0" fontId="10" fillId="13" borderId="23" xfId="0" applyFont="1" applyFill="1" applyBorder="1" applyAlignment="1">
      <alignment horizontal="center" vertical="center"/>
    </xf>
    <xf numFmtId="0" fontId="2" fillId="15" borderId="11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0" fillId="24" borderId="19" xfId="0" applyFont="1" applyFill="1" applyBorder="1" applyAlignment="1">
      <alignment horizontal="center" vertical="center"/>
    </xf>
    <xf numFmtId="0" fontId="10" fillId="24" borderId="20" xfId="0" applyFont="1" applyFill="1" applyBorder="1" applyAlignment="1">
      <alignment horizontal="center" vertical="center"/>
    </xf>
    <xf numFmtId="0" fontId="10" fillId="24" borderId="21" xfId="0" applyFont="1" applyFill="1" applyBorder="1" applyAlignment="1">
      <alignment horizontal="center" vertical="center"/>
    </xf>
    <xf numFmtId="0" fontId="2" fillId="25" borderId="11" xfId="0" applyFont="1" applyFill="1" applyBorder="1" applyAlignment="1">
      <alignment horizontal="center" vertical="center"/>
    </xf>
    <xf numFmtId="0" fontId="2" fillId="25" borderId="3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2" fontId="12" fillId="24" borderId="1" xfId="0" applyNumberFormat="1" applyFont="1" applyFill="1" applyBorder="1" applyAlignment="1">
      <alignment horizontal="center" vertical="center"/>
    </xf>
    <xf numFmtId="2" fontId="12" fillId="18" borderId="1" xfId="0" applyNumberFormat="1" applyFont="1" applyFill="1" applyBorder="1" applyAlignment="1">
      <alignment horizontal="center" vertical="center"/>
    </xf>
    <xf numFmtId="187" fontId="12" fillId="19" borderId="1" xfId="1" applyNumberFormat="1" applyFont="1" applyFill="1" applyBorder="1" applyAlignment="1">
      <alignment horizontal="center" vertical="center"/>
    </xf>
    <xf numFmtId="0" fontId="12" fillId="19" borderId="1" xfId="0" applyFont="1" applyFill="1" applyBorder="1" applyAlignment="1">
      <alignment horizontal="center" vertical="center"/>
    </xf>
    <xf numFmtId="0" fontId="12" fillId="21" borderId="1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right" vertical="center"/>
    </xf>
    <xf numFmtId="0" fontId="7" fillId="0" borderId="3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2" fontId="12" fillId="23" borderId="10" xfId="0" applyNumberFormat="1" applyFont="1" applyFill="1" applyBorder="1" applyAlignment="1">
      <alignment horizontal="center" vertical="center"/>
    </xf>
    <xf numFmtId="2" fontId="12" fillId="23" borderId="25" xfId="0" applyNumberFormat="1" applyFont="1" applyFill="1" applyBorder="1" applyAlignment="1">
      <alignment horizontal="center" vertical="center"/>
    </xf>
    <xf numFmtId="2" fontId="12" fillId="13" borderId="1" xfId="0" applyNumberFormat="1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187" fontId="12" fillId="11" borderId="1" xfId="1" applyNumberFormat="1" applyFont="1" applyFill="1" applyBorder="1" applyAlignment="1">
      <alignment horizontal="center" vertical="center"/>
    </xf>
    <xf numFmtId="187" fontId="12" fillId="8" borderId="1" xfId="1" applyNumberFormat="1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12" fillId="20" borderId="1" xfId="0" applyFont="1" applyFill="1" applyBorder="1" applyAlignment="1">
      <alignment horizontal="center" vertical="center"/>
    </xf>
    <xf numFmtId="187" fontId="12" fillId="20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200"/>
            </a:pPr>
            <a:r>
              <a:rPr lang="th-TH" sz="1200"/>
              <a:t>แสดงจำนวนนักศึกษา คณะศิลปศาสตร์ แต่ละชั้นปี </a:t>
            </a:r>
            <a:br>
              <a:rPr lang="th-TH" sz="1200"/>
            </a:br>
            <a:r>
              <a:rPr lang="th-TH" sz="1200"/>
              <a:t>ระหว่าง ปีการศึกษา 2554-2558</a:t>
            </a:r>
            <a:endParaRPr lang="en-US" sz="1200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กราฟ!$K$1</c:f>
              <c:strCache>
                <c:ptCount val="1"/>
                <c:pt idx="0">
                  <c:v>ปีเข้า 2554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กราฟ!$K$3:$N$3</c:f>
              <c:numCache>
                <c:formatCode>_-* #,##0_-;\-* #,##0_-;_-* "-"??_-;_-@_-</c:formatCode>
                <c:ptCount val="4"/>
                <c:pt idx="0">
                  <c:v>344</c:v>
                </c:pt>
                <c:pt idx="1">
                  <c:v>305</c:v>
                </c:pt>
                <c:pt idx="2">
                  <c:v>285</c:v>
                </c:pt>
                <c:pt idx="3">
                  <c:v>278</c:v>
                </c:pt>
              </c:numCache>
            </c:numRef>
          </c:val>
        </c:ser>
        <c:ser>
          <c:idx val="1"/>
          <c:order val="1"/>
          <c:tx>
            <c:strRef>
              <c:f>กราฟ!$O$1</c:f>
              <c:strCache>
                <c:ptCount val="1"/>
                <c:pt idx="0">
                  <c:v>ปีเข้า 2555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กราฟ!$O$3:$R$3</c:f>
              <c:numCache>
                <c:formatCode>_-* #,##0_-;\-* #,##0_-;_-* "-"??_-;_-@_-</c:formatCode>
                <c:ptCount val="4"/>
                <c:pt idx="0">
                  <c:v>399</c:v>
                </c:pt>
                <c:pt idx="1">
                  <c:v>366</c:v>
                </c:pt>
                <c:pt idx="2">
                  <c:v>358</c:v>
                </c:pt>
                <c:pt idx="3">
                  <c:v>355</c:v>
                </c:pt>
              </c:numCache>
            </c:numRef>
          </c:val>
        </c:ser>
        <c:ser>
          <c:idx val="2"/>
          <c:order val="2"/>
          <c:tx>
            <c:strRef>
              <c:f>กราฟ!$S$1</c:f>
              <c:strCache>
                <c:ptCount val="1"/>
                <c:pt idx="0">
                  <c:v>ปีเข้า 2556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กราฟ!$S$3:$U$3</c:f>
              <c:numCache>
                <c:formatCode>_-* #,##0_-;\-* #,##0_-;_-* "-"??_-;_-@_-</c:formatCode>
                <c:ptCount val="3"/>
                <c:pt idx="0">
                  <c:v>442</c:v>
                </c:pt>
                <c:pt idx="1">
                  <c:v>382</c:v>
                </c:pt>
                <c:pt idx="2">
                  <c:v>362</c:v>
                </c:pt>
              </c:numCache>
            </c:numRef>
          </c:val>
        </c:ser>
        <c:ser>
          <c:idx val="3"/>
          <c:order val="3"/>
          <c:tx>
            <c:strRef>
              <c:f>กราฟ!$V$1</c:f>
              <c:strCache>
                <c:ptCount val="1"/>
                <c:pt idx="0">
                  <c:v>ปีเข้า 2557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กราฟ!$V$3:$W$3</c:f>
              <c:numCache>
                <c:formatCode>_-* #,##0_-;\-* #,##0_-;_-* "-"??_-;_-@_-</c:formatCode>
                <c:ptCount val="2"/>
                <c:pt idx="0">
                  <c:v>461</c:v>
                </c:pt>
                <c:pt idx="1">
                  <c:v>391</c:v>
                </c:pt>
              </c:numCache>
            </c:numRef>
          </c:val>
        </c:ser>
        <c:ser>
          <c:idx val="4"/>
          <c:order val="4"/>
          <c:tx>
            <c:strRef>
              <c:f>กราฟ!$X$1</c:f>
              <c:strCache>
                <c:ptCount val="1"/>
                <c:pt idx="0">
                  <c:v>ปีเข้า 2558</c:v>
                </c:pt>
              </c:strCache>
            </c:strRef>
          </c:tx>
          <c:marker>
            <c:symbol val="none"/>
          </c:marker>
          <c:val>
            <c:numRef>
              <c:f>กราฟ!$X$3</c:f>
              <c:numCache>
                <c:formatCode>_-* #,##0_-;\-* #,##0_-;_-* "-"??_-;_-@_-</c:formatCode>
                <c:ptCount val="1"/>
                <c:pt idx="0">
                  <c:v>200</c:v>
                </c:pt>
              </c:numCache>
            </c:numRef>
          </c:val>
        </c:ser>
        <c:marker val="1"/>
        <c:axId val="60887808"/>
        <c:axId val="60889344"/>
      </c:lineChart>
      <c:catAx>
        <c:axId val="60887808"/>
        <c:scaling>
          <c:orientation val="minMax"/>
        </c:scaling>
        <c:axPos val="b"/>
        <c:majorTickMark val="none"/>
        <c:tickLblPos val="nextTo"/>
        <c:crossAx val="60889344"/>
        <c:crosses val="autoZero"/>
        <c:auto val="1"/>
        <c:lblAlgn val="ctr"/>
        <c:lblOffset val="100"/>
      </c:catAx>
      <c:valAx>
        <c:axId val="608893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จำนวนนักศึกษา</a:t>
                </a:r>
                <a:endParaRPr lang="en-US"/>
              </a:p>
            </c:rich>
          </c:tx>
          <c:layout/>
        </c:title>
        <c:numFmt formatCode="_-* #,##0_-;\-* #,##0_-;_-* &quot;-&quot;??_-;_-@_-" sourceLinked="1"/>
        <c:majorTickMark val="none"/>
        <c:tickLblPos val="nextTo"/>
        <c:crossAx val="608878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spPr>
    <a:solidFill>
      <a:schemeClr val="lt1"/>
    </a:solidFill>
    <a:ln w="3175" cap="flat" cmpd="sng" algn="ctr">
      <a:solidFill>
        <a:schemeClr val="accent6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089" l="0.70000000000000062" r="0.70000000000000062" t="0.75000000000000089" header="0.30000000000000032" footer="0.30000000000000032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200"/>
            </a:pPr>
            <a:r>
              <a:rPr lang="th-TH" sz="1200"/>
              <a:t>แสดงจำนวนนักศึกษา คณะสถาปัตยกรรมศาสตร์ แต่ละชั้นปี </a:t>
            </a:r>
            <a:br>
              <a:rPr lang="th-TH" sz="1200"/>
            </a:br>
            <a:r>
              <a:rPr lang="th-TH" sz="1200" b="1" i="0" u="none" strike="noStrike" baseline="0"/>
              <a:t>ระหว่าง ปีการศึกษา 2554-2558</a:t>
            </a:r>
            <a:endParaRPr lang="en-US" sz="1200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กราฟ!$K$1</c:f>
              <c:strCache>
                <c:ptCount val="1"/>
                <c:pt idx="0">
                  <c:v>ปีเข้า 2554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กราฟ!$K$12:$N$12</c:f>
              <c:numCache>
                <c:formatCode>_-* #,##0_-;\-* #,##0_-;_-* "-"??_-;_-@_-</c:formatCode>
                <c:ptCount val="4"/>
                <c:pt idx="0">
                  <c:v>189</c:v>
                </c:pt>
                <c:pt idx="1">
                  <c:v>166</c:v>
                </c:pt>
                <c:pt idx="2">
                  <c:v>156</c:v>
                </c:pt>
                <c:pt idx="3">
                  <c:v>149</c:v>
                </c:pt>
              </c:numCache>
            </c:numRef>
          </c:val>
        </c:ser>
        <c:ser>
          <c:idx val="1"/>
          <c:order val="1"/>
          <c:tx>
            <c:strRef>
              <c:f>กราฟ!$O$1</c:f>
              <c:strCache>
                <c:ptCount val="1"/>
                <c:pt idx="0">
                  <c:v>ปีเข้า 2555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กราฟ!$O$12:$R$12</c:f>
              <c:numCache>
                <c:formatCode>_-* #,##0_-;\-* #,##0_-;_-* "-"??_-;_-@_-</c:formatCode>
                <c:ptCount val="4"/>
                <c:pt idx="0">
                  <c:v>159</c:v>
                </c:pt>
                <c:pt idx="1">
                  <c:v>144</c:v>
                </c:pt>
                <c:pt idx="2">
                  <c:v>134</c:v>
                </c:pt>
                <c:pt idx="3">
                  <c:v>128</c:v>
                </c:pt>
              </c:numCache>
            </c:numRef>
          </c:val>
        </c:ser>
        <c:ser>
          <c:idx val="2"/>
          <c:order val="2"/>
          <c:tx>
            <c:strRef>
              <c:f>กราฟ!$S$1</c:f>
              <c:strCache>
                <c:ptCount val="1"/>
                <c:pt idx="0">
                  <c:v>ปีเข้า 2556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กราฟ!$S$12:$U$12</c:f>
              <c:numCache>
                <c:formatCode>_-* #,##0_-;\-* #,##0_-;_-* "-"??_-;_-@_-</c:formatCode>
                <c:ptCount val="3"/>
                <c:pt idx="0">
                  <c:v>161</c:v>
                </c:pt>
                <c:pt idx="1">
                  <c:v>139</c:v>
                </c:pt>
                <c:pt idx="2">
                  <c:v>129</c:v>
                </c:pt>
              </c:numCache>
            </c:numRef>
          </c:val>
        </c:ser>
        <c:ser>
          <c:idx val="3"/>
          <c:order val="3"/>
          <c:tx>
            <c:strRef>
              <c:f>กราฟ!$V$1</c:f>
              <c:strCache>
                <c:ptCount val="1"/>
                <c:pt idx="0">
                  <c:v>ปีเข้า 2557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กราฟ!$V$12:$W$12</c:f>
              <c:numCache>
                <c:formatCode>_-* #,##0_-;\-* #,##0_-;_-* "-"??_-;_-@_-</c:formatCode>
                <c:ptCount val="2"/>
                <c:pt idx="0">
                  <c:v>139</c:v>
                </c:pt>
                <c:pt idx="1">
                  <c:v>132</c:v>
                </c:pt>
              </c:numCache>
            </c:numRef>
          </c:val>
        </c:ser>
        <c:ser>
          <c:idx val="4"/>
          <c:order val="4"/>
          <c:tx>
            <c:strRef>
              <c:f>กราฟ!$X$1</c:f>
              <c:strCache>
                <c:ptCount val="1"/>
                <c:pt idx="0">
                  <c:v>ปีเข้า 2558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กราฟ!$X$12</c:f>
              <c:numCache>
                <c:formatCode>_-* #,##0_-;\-* #,##0_-;_-* "-"??_-;_-@_-</c:formatCode>
                <c:ptCount val="1"/>
                <c:pt idx="0">
                  <c:v>124</c:v>
                </c:pt>
              </c:numCache>
            </c:numRef>
          </c:val>
        </c:ser>
        <c:marker val="1"/>
        <c:axId val="61578240"/>
        <c:axId val="61588224"/>
      </c:lineChart>
      <c:catAx>
        <c:axId val="61578240"/>
        <c:scaling>
          <c:orientation val="minMax"/>
        </c:scaling>
        <c:axPos val="b"/>
        <c:majorTickMark val="none"/>
        <c:tickLblPos val="nextTo"/>
        <c:crossAx val="61588224"/>
        <c:crosses val="autoZero"/>
        <c:auto val="1"/>
        <c:lblAlgn val="ctr"/>
        <c:lblOffset val="100"/>
      </c:catAx>
      <c:valAx>
        <c:axId val="615882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จำนวนนักศึกษา</a:t>
                </a:r>
                <a:endParaRPr lang="en-US"/>
              </a:p>
            </c:rich>
          </c:tx>
        </c:title>
        <c:numFmt formatCode="_-* #,##0_-;\-* #,##0_-;_-* &quot;-&quot;??_-;_-@_-" sourceLinked="1"/>
        <c:majorTickMark val="none"/>
        <c:tickLblPos val="nextTo"/>
        <c:crossAx val="615782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spPr>
    <a:solidFill>
      <a:schemeClr val="lt1"/>
    </a:solidFill>
    <a:ln w="3175" cap="flat" cmpd="sng" algn="ctr">
      <a:solidFill>
        <a:schemeClr val="accent6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200"/>
            </a:pPr>
            <a:r>
              <a:rPr lang="th-TH" sz="1200"/>
              <a:t>แสดงจำนวนนักศึกษา วิทยาลัยการแพทย์แผนไทย แต่ละชั้นปี </a:t>
            </a:r>
            <a:br>
              <a:rPr lang="th-TH" sz="1200"/>
            </a:br>
            <a:r>
              <a:rPr lang="th-TH" sz="1200" b="1" i="0" u="none" strike="noStrike" baseline="0"/>
              <a:t>ระหว่าง ปีการศึกษา 2554-2558</a:t>
            </a:r>
            <a:endParaRPr lang="en-US" sz="1200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กราฟ!$K$1</c:f>
              <c:strCache>
                <c:ptCount val="1"/>
                <c:pt idx="0">
                  <c:v>ปีเข้า 2554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กราฟ!$K$13:$N$13</c:f>
              <c:numCache>
                <c:formatCode>_-* #,##0_-;\-* #,##0_-;_-* "-"??_-;_-@_-</c:formatCode>
                <c:ptCount val="4"/>
                <c:pt idx="0">
                  <c:v>91</c:v>
                </c:pt>
                <c:pt idx="1">
                  <c:v>74</c:v>
                </c:pt>
                <c:pt idx="2">
                  <c:v>69</c:v>
                </c:pt>
                <c:pt idx="3">
                  <c:v>69</c:v>
                </c:pt>
              </c:numCache>
            </c:numRef>
          </c:val>
        </c:ser>
        <c:ser>
          <c:idx val="1"/>
          <c:order val="1"/>
          <c:tx>
            <c:strRef>
              <c:f>กราฟ!$O$1</c:f>
              <c:strCache>
                <c:ptCount val="1"/>
                <c:pt idx="0">
                  <c:v>ปีเข้า 2555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กราฟ!$O$13:$R$13</c:f>
              <c:numCache>
                <c:formatCode>_-* #,##0_-;\-* #,##0_-;_-* "-"??_-;_-@_-</c:formatCode>
                <c:ptCount val="4"/>
                <c:pt idx="0">
                  <c:v>66</c:v>
                </c:pt>
                <c:pt idx="1">
                  <c:v>62</c:v>
                </c:pt>
                <c:pt idx="2">
                  <c:v>56</c:v>
                </c:pt>
                <c:pt idx="3">
                  <c:v>54</c:v>
                </c:pt>
              </c:numCache>
            </c:numRef>
          </c:val>
        </c:ser>
        <c:ser>
          <c:idx val="2"/>
          <c:order val="2"/>
          <c:tx>
            <c:strRef>
              <c:f>กราฟ!$S$1</c:f>
              <c:strCache>
                <c:ptCount val="1"/>
                <c:pt idx="0">
                  <c:v>ปีเข้า 2556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กราฟ!$S$13:$U$13</c:f>
              <c:numCache>
                <c:formatCode>_-* #,##0_-;\-* #,##0_-;_-* "-"??_-;_-@_-</c:formatCode>
                <c:ptCount val="3"/>
                <c:pt idx="0">
                  <c:v>116</c:v>
                </c:pt>
                <c:pt idx="1">
                  <c:v>98</c:v>
                </c:pt>
                <c:pt idx="2">
                  <c:v>91</c:v>
                </c:pt>
              </c:numCache>
            </c:numRef>
          </c:val>
        </c:ser>
        <c:ser>
          <c:idx val="3"/>
          <c:order val="3"/>
          <c:tx>
            <c:strRef>
              <c:f>กราฟ!$V$1</c:f>
              <c:strCache>
                <c:ptCount val="1"/>
                <c:pt idx="0">
                  <c:v>ปีเข้า 2557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กราฟ!$V$13:$W$13</c:f>
              <c:numCache>
                <c:formatCode>_-* #,##0_-;\-* #,##0_-;_-* "-"??_-;_-@_-</c:formatCode>
                <c:ptCount val="2"/>
                <c:pt idx="0">
                  <c:v>113</c:v>
                </c:pt>
                <c:pt idx="1">
                  <c:v>93</c:v>
                </c:pt>
              </c:numCache>
            </c:numRef>
          </c:val>
        </c:ser>
        <c:ser>
          <c:idx val="4"/>
          <c:order val="4"/>
          <c:tx>
            <c:strRef>
              <c:f>กราฟ!$X$1</c:f>
              <c:strCache>
                <c:ptCount val="1"/>
                <c:pt idx="0">
                  <c:v>ปีเข้า 2558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กราฟ!$X$13</c:f>
              <c:numCache>
                <c:formatCode>_-* #,##0_-;\-* #,##0_-;_-* "-"??_-;_-@_-</c:formatCode>
                <c:ptCount val="1"/>
                <c:pt idx="0">
                  <c:v>121</c:v>
                </c:pt>
              </c:numCache>
            </c:numRef>
          </c:val>
        </c:ser>
        <c:marker val="1"/>
        <c:axId val="61637760"/>
        <c:axId val="61639296"/>
      </c:lineChart>
      <c:catAx>
        <c:axId val="61637760"/>
        <c:scaling>
          <c:orientation val="minMax"/>
        </c:scaling>
        <c:axPos val="b"/>
        <c:majorTickMark val="none"/>
        <c:tickLblPos val="nextTo"/>
        <c:crossAx val="61639296"/>
        <c:crosses val="autoZero"/>
        <c:auto val="1"/>
        <c:lblAlgn val="ctr"/>
        <c:lblOffset val="100"/>
      </c:catAx>
      <c:valAx>
        <c:axId val="616392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จำนวนนักศึกษา</a:t>
                </a:r>
                <a:endParaRPr lang="en-US"/>
              </a:p>
            </c:rich>
          </c:tx>
        </c:title>
        <c:numFmt formatCode="_-* #,##0_-;\-* #,##0_-;_-* &quot;-&quot;??_-;_-@_-" sourceLinked="1"/>
        <c:majorTickMark val="none"/>
        <c:tickLblPos val="nextTo"/>
        <c:crossAx val="616377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spPr>
    <a:solidFill>
      <a:schemeClr val="lt1"/>
    </a:solidFill>
    <a:ln w="3175" cap="flat" cmpd="sng" algn="ctr">
      <a:solidFill>
        <a:schemeClr val="accent6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200"/>
            </a:pPr>
            <a:r>
              <a:rPr lang="th-TH" sz="1200"/>
              <a:t>แสดงจำนวนนักศึกษา คณะครุศาสตร์อุตสาหกรรม แต่ละชั้นปี </a:t>
            </a:r>
            <a:br>
              <a:rPr lang="th-TH" sz="1200"/>
            </a:br>
            <a:r>
              <a:rPr lang="th-TH" sz="1200" b="1" i="0" u="none" strike="noStrike" baseline="0"/>
              <a:t>ระหว่าง ปีการศึกษา 2554-2558</a:t>
            </a:r>
            <a:endParaRPr lang="en-US" sz="1200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กราฟ!$K$1</c:f>
              <c:strCache>
                <c:ptCount val="1"/>
                <c:pt idx="0">
                  <c:v>ปีเข้า 2554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กราฟ!$K$4:$N$4</c:f>
              <c:numCache>
                <c:formatCode>_-* #,##0_-;\-* #,##0_-;_-* "-"??_-;_-@_-</c:formatCode>
                <c:ptCount val="4"/>
                <c:pt idx="0">
                  <c:v>525</c:v>
                </c:pt>
                <c:pt idx="1">
                  <c:v>463</c:v>
                </c:pt>
                <c:pt idx="2">
                  <c:v>437</c:v>
                </c:pt>
                <c:pt idx="3">
                  <c:v>427</c:v>
                </c:pt>
              </c:numCache>
            </c:numRef>
          </c:val>
        </c:ser>
        <c:ser>
          <c:idx val="1"/>
          <c:order val="1"/>
          <c:tx>
            <c:strRef>
              <c:f>กราฟ!$O$1</c:f>
              <c:strCache>
                <c:ptCount val="1"/>
                <c:pt idx="0">
                  <c:v>ปีเข้า 2555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กราฟ!$O$4:$R$4</c:f>
              <c:numCache>
                <c:formatCode>_-* #,##0_-;\-* #,##0_-;_-* "-"??_-;_-@_-</c:formatCode>
                <c:ptCount val="4"/>
                <c:pt idx="0">
                  <c:v>440</c:v>
                </c:pt>
                <c:pt idx="1">
                  <c:v>398</c:v>
                </c:pt>
                <c:pt idx="2">
                  <c:v>376</c:v>
                </c:pt>
                <c:pt idx="3">
                  <c:v>371</c:v>
                </c:pt>
              </c:numCache>
            </c:numRef>
          </c:val>
        </c:ser>
        <c:ser>
          <c:idx val="2"/>
          <c:order val="2"/>
          <c:tx>
            <c:strRef>
              <c:f>กราฟ!$S$1</c:f>
              <c:strCache>
                <c:ptCount val="1"/>
                <c:pt idx="0">
                  <c:v>ปีเข้า 2556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กราฟ!$S$4:$U$4</c:f>
              <c:numCache>
                <c:formatCode>_-* #,##0_-;\-* #,##0_-;_-* "-"??_-;_-@_-</c:formatCode>
                <c:ptCount val="3"/>
                <c:pt idx="0">
                  <c:v>385</c:v>
                </c:pt>
                <c:pt idx="1">
                  <c:v>320</c:v>
                </c:pt>
                <c:pt idx="2">
                  <c:v>294</c:v>
                </c:pt>
              </c:numCache>
            </c:numRef>
          </c:val>
        </c:ser>
        <c:ser>
          <c:idx val="3"/>
          <c:order val="3"/>
          <c:tx>
            <c:strRef>
              <c:f>กราฟ!$V$1</c:f>
              <c:strCache>
                <c:ptCount val="1"/>
                <c:pt idx="0">
                  <c:v>ปีเข้า 2557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กราฟ!$V$4:$W$4</c:f>
              <c:numCache>
                <c:formatCode>_-* #,##0_-;\-* #,##0_-;_-* "-"??_-;_-@_-</c:formatCode>
                <c:ptCount val="2"/>
                <c:pt idx="0">
                  <c:v>489</c:v>
                </c:pt>
                <c:pt idx="1">
                  <c:v>412</c:v>
                </c:pt>
              </c:numCache>
            </c:numRef>
          </c:val>
        </c:ser>
        <c:ser>
          <c:idx val="4"/>
          <c:order val="4"/>
          <c:tx>
            <c:strRef>
              <c:f>กราฟ!$X$1</c:f>
              <c:strCache>
                <c:ptCount val="1"/>
                <c:pt idx="0">
                  <c:v>ปีเข้า 2558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กราฟ!$X$4</c:f>
              <c:numCache>
                <c:formatCode>_-* #,##0_-;\-* #,##0_-;_-* "-"??_-;_-@_-</c:formatCode>
                <c:ptCount val="1"/>
                <c:pt idx="0">
                  <c:v>476</c:v>
                </c:pt>
              </c:numCache>
            </c:numRef>
          </c:val>
        </c:ser>
        <c:marker val="1"/>
        <c:axId val="60984320"/>
        <c:axId val="61158144"/>
      </c:lineChart>
      <c:catAx>
        <c:axId val="60984320"/>
        <c:scaling>
          <c:orientation val="minMax"/>
        </c:scaling>
        <c:axPos val="b"/>
        <c:majorTickMark val="none"/>
        <c:tickLblPos val="nextTo"/>
        <c:crossAx val="61158144"/>
        <c:crosses val="autoZero"/>
        <c:auto val="1"/>
        <c:lblAlgn val="ctr"/>
        <c:lblOffset val="100"/>
      </c:catAx>
      <c:valAx>
        <c:axId val="611581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จำนวนนักศึกษา</a:t>
                </a:r>
                <a:endParaRPr lang="en-US"/>
              </a:p>
            </c:rich>
          </c:tx>
        </c:title>
        <c:numFmt formatCode="_-* #,##0_-;\-* #,##0_-;_-* &quot;-&quot;??_-;_-@_-" sourceLinked="1"/>
        <c:majorTickMark val="none"/>
        <c:tickLblPos val="nextTo"/>
        <c:crossAx val="609843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spPr>
    <a:solidFill>
      <a:schemeClr val="lt1"/>
    </a:solidFill>
    <a:ln w="3175" cap="flat" cmpd="sng" algn="ctr">
      <a:solidFill>
        <a:schemeClr val="accent6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200"/>
            </a:pPr>
            <a:r>
              <a:rPr lang="th-TH" sz="1200"/>
              <a:t>แสดงจำนวนนักศึกษา คณะเทคโนโลยีการเกษตร แต่ละชั้นปี </a:t>
            </a:r>
            <a:br>
              <a:rPr lang="th-TH" sz="1200"/>
            </a:br>
            <a:r>
              <a:rPr lang="th-TH" sz="1200" b="1" i="0" u="none" strike="noStrike" baseline="0"/>
              <a:t>ระหว่าง ปีการศึกษา 2554-2558</a:t>
            </a:r>
            <a:endParaRPr lang="en-US" sz="1200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กราฟ!$K$1</c:f>
              <c:strCache>
                <c:ptCount val="1"/>
                <c:pt idx="0">
                  <c:v>ปีเข้า 2554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กราฟ!$K$5:$N$5</c:f>
              <c:numCache>
                <c:formatCode>_-* #,##0_-;\-* #,##0_-;_-* "-"??_-;_-@_-</c:formatCode>
                <c:ptCount val="4"/>
                <c:pt idx="0">
                  <c:v>454</c:v>
                </c:pt>
                <c:pt idx="1">
                  <c:v>362</c:v>
                </c:pt>
                <c:pt idx="2">
                  <c:v>323</c:v>
                </c:pt>
                <c:pt idx="3">
                  <c:v>316</c:v>
                </c:pt>
              </c:numCache>
            </c:numRef>
          </c:val>
        </c:ser>
        <c:ser>
          <c:idx val="1"/>
          <c:order val="1"/>
          <c:tx>
            <c:strRef>
              <c:f>กราฟ!$O$1</c:f>
              <c:strCache>
                <c:ptCount val="1"/>
                <c:pt idx="0">
                  <c:v>ปีเข้า 2555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กราฟ!$O$5:$R$5</c:f>
              <c:numCache>
                <c:formatCode>_-* #,##0_-;\-* #,##0_-;_-* "-"??_-;_-@_-</c:formatCode>
                <c:ptCount val="4"/>
                <c:pt idx="0">
                  <c:v>503</c:v>
                </c:pt>
                <c:pt idx="1">
                  <c:v>424</c:v>
                </c:pt>
                <c:pt idx="2">
                  <c:v>394</c:v>
                </c:pt>
                <c:pt idx="3">
                  <c:v>378</c:v>
                </c:pt>
              </c:numCache>
            </c:numRef>
          </c:val>
        </c:ser>
        <c:ser>
          <c:idx val="2"/>
          <c:order val="2"/>
          <c:tx>
            <c:strRef>
              <c:f>กราฟ!$S$1</c:f>
              <c:strCache>
                <c:ptCount val="1"/>
                <c:pt idx="0">
                  <c:v>ปีเข้า 2556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กราฟ!$S$5:$U$5</c:f>
              <c:numCache>
                <c:formatCode>_-* #,##0_-;\-* #,##0_-;_-* "-"??_-;_-@_-</c:formatCode>
                <c:ptCount val="3"/>
                <c:pt idx="0">
                  <c:v>470</c:v>
                </c:pt>
                <c:pt idx="1">
                  <c:v>373</c:v>
                </c:pt>
                <c:pt idx="2">
                  <c:v>351</c:v>
                </c:pt>
              </c:numCache>
            </c:numRef>
          </c:val>
        </c:ser>
        <c:ser>
          <c:idx val="3"/>
          <c:order val="3"/>
          <c:tx>
            <c:strRef>
              <c:f>กราฟ!$V$1</c:f>
              <c:strCache>
                <c:ptCount val="1"/>
                <c:pt idx="0">
                  <c:v>ปีเข้า 2557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กราฟ!$V$5:$W$5</c:f>
              <c:numCache>
                <c:formatCode>_-* #,##0_-;\-* #,##0_-;_-* "-"??_-;_-@_-</c:formatCode>
                <c:ptCount val="2"/>
                <c:pt idx="0">
                  <c:v>535</c:v>
                </c:pt>
                <c:pt idx="1">
                  <c:v>429</c:v>
                </c:pt>
              </c:numCache>
            </c:numRef>
          </c:val>
        </c:ser>
        <c:ser>
          <c:idx val="4"/>
          <c:order val="4"/>
          <c:tx>
            <c:strRef>
              <c:f>กราฟ!$X$1</c:f>
              <c:strCache>
                <c:ptCount val="1"/>
                <c:pt idx="0">
                  <c:v>ปีเข้า 2558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กราฟ!$X$5</c:f>
              <c:numCache>
                <c:formatCode>_-* #,##0_-;\-* #,##0_-;_-* "-"??_-;_-@_-</c:formatCode>
                <c:ptCount val="1"/>
                <c:pt idx="0">
                  <c:v>476</c:v>
                </c:pt>
              </c:numCache>
            </c:numRef>
          </c:val>
        </c:ser>
        <c:marker val="1"/>
        <c:axId val="61207680"/>
        <c:axId val="61209216"/>
      </c:lineChart>
      <c:catAx>
        <c:axId val="61207680"/>
        <c:scaling>
          <c:orientation val="minMax"/>
        </c:scaling>
        <c:axPos val="b"/>
        <c:majorTickMark val="none"/>
        <c:tickLblPos val="nextTo"/>
        <c:crossAx val="61209216"/>
        <c:crosses val="autoZero"/>
        <c:auto val="1"/>
        <c:lblAlgn val="ctr"/>
        <c:lblOffset val="100"/>
      </c:catAx>
      <c:valAx>
        <c:axId val="6120921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จำนวนนักศึกษา</a:t>
                </a:r>
                <a:endParaRPr lang="en-US"/>
              </a:p>
            </c:rich>
          </c:tx>
        </c:title>
        <c:numFmt formatCode="_-* #,##0_-;\-* #,##0_-;_-* &quot;-&quot;??_-;_-@_-" sourceLinked="1"/>
        <c:majorTickMark val="none"/>
        <c:tickLblPos val="nextTo"/>
        <c:crossAx val="6120768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spPr>
    <a:solidFill>
      <a:schemeClr val="lt1"/>
    </a:solidFill>
    <a:ln w="3175" cap="flat" cmpd="sng" algn="ctr">
      <a:solidFill>
        <a:schemeClr val="accent6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200"/>
            </a:pPr>
            <a:r>
              <a:rPr lang="th-TH" sz="1200"/>
              <a:t>แสดงจำนวนนักศึกษา คณะบริหารธุรกิจ แต่ละชั้นปี </a:t>
            </a:r>
            <a:br>
              <a:rPr lang="th-TH" sz="1200"/>
            </a:br>
            <a:r>
              <a:rPr lang="th-TH" sz="1200" b="1" i="0" u="none" strike="noStrike" baseline="0"/>
              <a:t>ระหว่าง ปีการศึกษา 2554-2558</a:t>
            </a:r>
            <a:endParaRPr lang="en-US" sz="1200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กราฟ!$K$1</c:f>
              <c:strCache>
                <c:ptCount val="1"/>
                <c:pt idx="0">
                  <c:v>ปีเข้า 2554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กราฟ!$K$7:$N$7</c:f>
              <c:numCache>
                <c:formatCode>_-* #,##0_-;\-* #,##0_-;_-* "-"??_-;_-@_-</c:formatCode>
                <c:ptCount val="4"/>
                <c:pt idx="0">
                  <c:v>1771</c:v>
                </c:pt>
                <c:pt idx="1">
                  <c:v>1586</c:v>
                </c:pt>
                <c:pt idx="2">
                  <c:v>1085</c:v>
                </c:pt>
                <c:pt idx="3">
                  <c:v>888</c:v>
                </c:pt>
              </c:numCache>
            </c:numRef>
          </c:val>
        </c:ser>
        <c:ser>
          <c:idx val="1"/>
          <c:order val="1"/>
          <c:tx>
            <c:strRef>
              <c:f>กราฟ!$O$1</c:f>
              <c:strCache>
                <c:ptCount val="1"/>
                <c:pt idx="0">
                  <c:v>ปีเข้า 2555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กราฟ!$O$7:$R$7</c:f>
              <c:numCache>
                <c:formatCode>_-* #,##0_-;\-* #,##0_-;_-* "-"??_-;_-@_-</c:formatCode>
                <c:ptCount val="4"/>
                <c:pt idx="0">
                  <c:v>1591</c:v>
                </c:pt>
                <c:pt idx="1">
                  <c:v>1457</c:v>
                </c:pt>
                <c:pt idx="2">
                  <c:v>1036</c:v>
                </c:pt>
                <c:pt idx="3">
                  <c:v>946</c:v>
                </c:pt>
              </c:numCache>
            </c:numRef>
          </c:val>
        </c:ser>
        <c:ser>
          <c:idx val="2"/>
          <c:order val="2"/>
          <c:tx>
            <c:strRef>
              <c:f>กราฟ!$S$1</c:f>
              <c:strCache>
                <c:ptCount val="1"/>
                <c:pt idx="0">
                  <c:v>ปีเข้า 2556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กราฟ!$S$7:$U$7</c:f>
              <c:numCache>
                <c:formatCode>_-* #,##0_-;\-* #,##0_-;_-* "-"??_-;_-@_-</c:formatCode>
                <c:ptCount val="3"/>
                <c:pt idx="0">
                  <c:v>1831</c:v>
                </c:pt>
                <c:pt idx="1">
                  <c:v>1595</c:v>
                </c:pt>
                <c:pt idx="2">
                  <c:v>1322</c:v>
                </c:pt>
              </c:numCache>
            </c:numRef>
          </c:val>
        </c:ser>
        <c:ser>
          <c:idx val="3"/>
          <c:order val="3"/>
          <c:tx>
            <c:strRef>
              <c:f>กราฟ!$V$1</c:f>
              <c:strCache>
                <c:ptCount val="1"/>
                <c:pt idx="0">
                  <c:v>ปีเข้า 2557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กราฟ!$V$7:$W$7</c:f>
              <c:numCache>
                <c:formatCode>_-* #,##0_-;\-* #,##0_-;_-* "-"??_-;_-@_-</c:formatCode>
                <c:ptCount val="2"/>
                <c:pt idx="0">
                  <c:v>1810</c:v>
                </c:pt>
                <c:pt idx="1">
                  <c:v>1599</c:v>
                </c:pt>
              </c:numCache>
            </c:numRef>
          </c:val>
        </c:ser>
        <c:ser>
          <c:idx val="4"/>
          <c:order val="4"/>
          <c:tx>
            <c:strRef>
              <c:f>กราฟ!$X$1</c:f>
              <c:strCache>
                <c:ptCount val="1"/>
                <c:pt idx="0">
                  <c:v>ปีเข้า 2558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กราฟ!$X$7</c:f>
              <c:numCache>
                <c:formatCode>_-* #,##0_-;\-* #,##0_-;_-* "-"??_-;_-@_-</c:formatCode>
                <c:ptCount val="1"/>
                <c:pt idx="0">
                  <c:v>1593</c:v>
                </c:pt>
              </c:numCache>
            </c:numRef>
          </c:val>
        </c:ser>
        <c:marker val="1"/>
        <c:axId val="61250944"/>
        <c:axId val="61260928"/>
      </c:lineChart>
      <c:catAx>
        <c:axId val="61250944"/>
        <c:scaling>
          <c:orientation val="minMax"/>
        </c:scaling>
        <c:axPos val="b"/>
        <c:majorTickMark val="none"/>
        <c:tickLblPos val="nextTo"/>
        <c:crossAx val="61260928"/>
        <c:crosses val="autoZero"/>
        <c:auto val="1"/>
        <c:lblAlgn val="ctr"/>
        <c:lblOffset val="100"/>
      </c:catAx>
      <c:valAx>
        <c:axId val="612609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จำนวนนักศึกษา</a:t>
                </a:r>
                <a:endParaRPr lang="en-US"/>
              </a:p>
            </c:rich>
          </c:tx>
        </c:title>
        <c:numFmt formatCode="_-* #,##0_-;\-* #,##0_-;_-* &quot;-&quot;??_-;_-@_-" sourceLinked="1"/>
        <c:majorTickMark val="none"/>
        <c:tickLblPos val="nextTo"/>
        <c:crossAx val="612509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spPr>
    <a:solidFill>
      <a:schemeClr val="lt1"/>
    </a:solidFill>
    <a:ln w="3175" cap="flat" cmpd="sng" algn="ctr">
      <a:solidFill>
        <a:schemeClr val="accent6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200"/>
            </a:pPr>
            <a:r>
              <a:rPr lang="th-TH" sz="1200"/>
              <a:t>แสดงจำนวนนักศึกษา คณะวิศวกรรมศาสตร์ แต่ละชั้นปี </a:t>
            </a:r>
            <a:br>
              <a:rPr lang="th-TH" sz="1200"/>
            </a:br>
            <a:r>
              <a:rPr lang="th-TH" sz="1200" b="1" i="0" u="none" strike="noStrike" baseline="0"/>
              <a:t>ระหว่าง ปีการศึกษา 2554-2558</a:t>
            </a:r>
            <a:endParaRPr lang="en-US" sz="1200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กราฟ!$K$1</c:f>
              <c:strCache>
                <c:ptCount val="1"/>
                <c:pt idx="0">
                  <c:v>ปีเข้า 2554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กราฟ!$K$6:$N$6</c:f>
              <c:numCache>
                <c:formatCode>_-* #,##0_-;\-* #,##0_-;_-* "-"??_-;_-@_-</c:formatCode>
                <c:ptCount val="4"/>
                <c:pt idx="0">
                  <c:v>1489</c:v>
                </c:pt>
                <c:pt idx="1">
                  <c:v>1266</c:v>
                </c:pt>
                <c:pt idx="2">
                  <c:v>1181</c:v>
                </c:pt>
                <c:pt idx="3">
                  <c:v>878</c:v>
                </c:pt>
              </c:numCache>
            </c:numRef>
          </c:val>
        </c:ser>
        <c:ser>
          <c:idx val="1"/>
          <c:order val="1"/>
          <c:tx>
            <c:strRef>
              <c:f>กราฟ!$O$1</c:f>
              <c:strCache>
                <c:ptCount val="1"/>
                <c:pt idx="0">
                  <c:v>ปีเข้า 2555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กราฟ!$O$6:$R$6</c:f>
              <c:numCache>
                <c:formatCode>_-* #,##0_-;\-* #,##0_-;_-* "-"??_-;_-@_-</c:formatCode>
                <c:ptCount val="4"/>
                <c:pt idx="0">
                  <c:v>1331</c:v>
                </c:pt>
                <c:pt idx="1">
                  <c:v>1208</c:v>
                </c:pt>
                <c:pt idx="2">
                  <c:v>1129</c:v>
                </c:pt>
                <c:pt idx="3">
                  <c:v>910</c:v>
                </c:pt>
              </c:numCache>
            </c:numRef>
          </c:val>
        </c:ser>
        <c:ser>
          <c:idx val="2"/>
          <c:order val="2"/>
          <c:tx>
            <c:strRef>
              <c:f>กราฟ!$S$1</c:f>
              <c:strCache>
                <c:ptCount val="1"/>
                <c:pt idx="0">
                  <c:v>ปีเข้า 2556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กราฟ!$S$6:$U$6</c:f>
              <c:numCache>
                <c:formatCode>_-* #,##0_-;\-* #,##0_-;_-* "-"??_-;_-@_-</c:formatCode>
                <c:ptCount val="3"/>
                <c:pt idx="0">
                  <c:v>1354</c:v>
                </c:pt>
                <c:pt idx="1">
                  <c:v>1117</c:v>
                </c:pt>
                <c:pt idx="2">
                  <c:v>1047</c:v>
                </c:pt>
              </c:numCache>
            </c:numRef>
          </c:val>
        </c:ser>
        <c:ser>
          <c:idx val="3"/>
          <c:order val="3"/>
          <c:tx>
            <c:strRef>
              <c:f>กราฟ!$V$1</c:f>
              <c:strCache>
                <c:ptCount val="1"/>
                <c:pt idx="0">
                  <c:v>ปีเข้า 2557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กราฟ!$V$6:$W$6</c:f>
              <c:numCache>
                <c:formatCode>_-* #,##0_-;\-* #,##0_-;_-* "-"??_-;_-@_-</c:formatCode>
                <c:ptCount val="2"/>
                <c:pt idx="0">
                  <c:v>1258</c:v>
                </c:pt>
                <c:pt idx="1">
                  <c:v>1052</c:v>
                </c:pt>
              </c:numCache>
            </c:numRef>
          </c:val>
        </c:ser>
        <c:ser>
          <c:idx val="4"/>
          <c:order val="4"/>
          <c:tx>
            <c:strRef>
              <c:f>กราฟ!$X$1</c:f>
              <c:strCache>
                <c:ptCount val="1"/>
                <c:pt idx="0">
                  <c:v>ปีเข้า 2558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กราฟ!$X$6</c:f>
              <c:numCache>
                <c:formatCode>_-* #,##0_-;\-* #,##0_-;_-* "-"??_-;_-@_-</c:formatCode>
                <c:ptCount val="1"/>
                <c:pt idx="0">
                  <c:v>1267</c:v>
                </c:pt>
              </c:numCache>
            </c:numRef>
          </c:val>
        </c:ser>
        <c:marker val="1"/>
        <c:axId val="61302272"/>
        <c:axId val="61303808"/>
      </c:lineChart>
      <c:catAx>
        <c:axId val="61302272"/>
        <c:scaling>
          <c:orientation val="minMax"/>
        </c:scaling>
        <c:axPos val="b"/>
        <c:majorTickMark val="none"/>
        <c:tickLblPos val="nextTo"/>
        <c:crossAx val="61303808"/>
        <c:crosses val="autoZero"/>
        <c:auto val="1"/>
        <c:lblAlgn val="ctr"/>
        <c:lblOffset val="100"/>
      </c:catAx>
      <c:valAx>
        <c:axId val="613038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จำนวนนักศึกษา</a:t>
                </a:r>
                <a:endParaRPr lang="en-US"/>
              </a:p>
            </c:rich>
          </c:tx>
        </c:title>
        <c:numFmt formatCode="_-* #,##0_-;\-* #,##0_-;_-* &quot;-&quot;??_-;_-@_-" sourceLinked="1"/>
        <c:majorTickMark val="none"/>
        <c:tickLblPos val="nextTo"/>
        <c:crossAx val="613022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spPr>
    <a:solidFill>
      <a:schemeClr val="lt1"/>
    </a:solidFill>
    <a:ln w="3175" cap="flat" cmpd="sng" algn="ctr">
      <a:solidFill>
        <a:schemeClr val="accent6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100"/>
            </a:pPr>
            <a:r>
              <a:rPr lang="th-TH" sz="1100"/>
              <a:t>แสดงจำนวนนักศึกษา คณะเทคโนโลยีคหกรรมศาสตร์ แต่ละชั้นปี </a:t>
            </a:r>
            <a:br>
              <a:rPr lang="th-TH" sz="1100"/>
            </a:br>
            <a:r>
              <a:rPr lang="th-TH" sz="1100" b="1" i="0" u="none" strike="noStrike" baseline="0"/>
              <a:t>ระหว่าง ปีการศึกษา 2554-2558</a:t>
            </a:r>
            <a:endParaRPr lang="en-US" sz="1100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กราฟ!$K$1</c:f>
              <c:strCache>
                <c:ptCount val="1"/>
                <c:pt idx="0">
                  <c:v>ปีเข้า 2554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กราฟ!$K$8:$N$8</c:f>
              <c:numCache>
                <c:formatCode>_-* #,##0_-;\-* #,##0_-;_-* "-"??_-;_-@_-</c:formatCode>
                <c:ptCount val="4"/>
                <c:pt idx="0">
                  <c:v>602</c:v>
                </c:pt>
                <c:pt idx="1">
                  <c:v>531</c:v>
                </c:pt>
                <c:pt idx="2">
                  <c:v>372</c:v>
                </c:pt>
                <c:pt idx="3">
                  <c:v>378</c:v>
                </c:pt>
              </c:numCache>
            </c:numRef>
          </c:val>
        </c:ser>
        <c:ser>
          <c:idx val="1"/>
          <c:order val="1"/>
          <c:tx>
            <c:strRef>
              <c:f>กราฟ!$O$1</c:f>
              <c:strCache>
                <c:ptCount val="1"/>
                <c:pt idx="0">
                  <c:v>ปีเข้า 2555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กราฟ!$O$8:$R$8</c:f>
              <c:numCache>
                <c:formatCode>_-* #,##0_-;\-* #,##0_-;_-* "-"??_-;_-@_-</c:formatCode>
                <c:ptCount val="4"/>
                <c:pt idx="0">
                  <c:v>385</c:v>
                </c:pt>
                <c:pt idx="1">
                  <c:v>344</c:v>
                </c:pt>
                <c:pt idx="2">
                  <c:v>256</c:v>
                </c:pt>
                <c:pt idx="3">
                  <c:v>248</c:v>
                </c:pt>
              </c:numCache>
            </c:numRef>
          </c:val>
        </c:ser>
        <c:ser>
          <c:idx val="2"/>
          <c:order val="2"/>
          <c:tx>
            <c:strRef>
              <c:f>กราฟ!$S$1</c:f>
              <c:strCache>
                <c:ptCount val="1"/>
                <c:pt idx="0">
                  <c:v>ปีเข้า 2556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กราฟ!$S$8:$U$8</c:f>
              <c:numCache>
                <c:formatCode>_-* #,##0_-;\-* #,##0_-;_-* "-"??_-;_-@_-</c:formatCode>
                <c:ptCount val="3"/>
                <c:pt idx="0">
                  <c:v>442</c:v>
                </c:pt>
                <c:pt idx="1">
                  <c:v>372</c:v>
                </c:pt>
                <c:pt idx="2">
                  <c:v>298</c:v>
                </c:pt>
              </c:numCache>
            </c:numRef>
          </c:val>
        </c:ser>
        <c:ser>
          <c:idx val="3"/>
          <c:order val="3"/>
          <c:tx>
            <c:strRef>
              <c:f>กราฟ!$V$1</c:f>
              <c:strCache>
                <c:ptCount val="1"/>
                <c:pt idx="0">
                  <c:v>ปีเข้า 2557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กราฟ!$V$8:$W$8</c:f>
              <c:numCache>
                <c:formatCode>_-* #,##0_-;\-* #,##0_-;_-* "-"??_-;_-@_-</c:formatCode>
                <c:ptCount val="2"/>
                <c:pt idx="0">
                  <c:v>458</c:v>
                </c:pt>
                <c:pt idx="1">
                  <c:v>407</c:v>
                </c:pt>
              </c:numCache>
            </c:numRef>
          </c:val>
        </c:ser>
        <c:ser>
          <c:idx val="4"/>
          <c:order val="4"/>
          <c:tx>
            <c:strRef>
              <c:f>กราฟ!$X$1</c:f>
              <c:strCache>
                <c:ptCount val="1"/>
                <c:pt idx="0">
                  <c:v>ปีเข้า 2558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กราฟ!$X$8</c:f>
              <c:numCache>
                <c:formatCode>_-* #,##0_-;\-* #,##0_-;_-* "-"??_-;_-@_-</c:formatCode>
                <c:ptCount val="1"/>
                <c:pt idx="0">
                  <c:v>446</c:v>
                </c:pt>
              </c:numCache>
            </c:numRef>
          </c:val>
        </c:ser>
        <c:marker val="1"/>
        <c:axId val="61430784"/>
        <c:axId val="61440768"/>
      </c:lineChart>
      <c:catAx>
        <c:axId val="61430784"/>
        <c:scaling>
          <c:orientation val="minMax"/>
        </c:scaling>
        <c:axPos val="b"/>
        <c:majorTickMark val="none"/>
        <c:tickLblPos val="nextTo"/>
        <c:crossAx val="61440768"/>
        <c:crosses val="autoZero"/>
        <c:auto val="1"/>
        <c:lblAlgn val="ctr"/>
        <c:lblOffset val="100"/>
      </c:catAx>
      <c:valAx>
        <c:axId val="614407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จำนวนนักศึกษา</a:t>
                </a:r>
                <a:endParaRPr lang="en-US"/>
              </a:p>
            </c:rich>
          </c:tx>
        </c:title>
        <c:numFmt formatCode="_-* #,##0_-;\-* #,##0_-;_-* &quot;-&quot;??_-;_-@_-" sourceLinked="1"/>
        <c:majorTickMark val="none"/>
        <c:tickLblPos val="nextTo"/>
        <c:crossAx val="614307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spPr>
    <a:solidFill>
      <a:schemeClr val="lt1"/>
    </a:solidFill>
    <a:ln w="3175" cap="flat" cmpd="sng" algn="ctr">
      <a:solidFill>
        <a:schemeClr val="accent6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200"/>
            </a:pPr>
            <a:r>
              <a:rPr lang="th-TH" sz="1200"/>
              <a:t>แสดงจำนวนนักศึกษา คณะศิลปกรรมศาสตร์ แต่ละชั้นปี </a:t>
            </a:r>
            <a:br>
              <a:rPr lang="th-TH" sz="1200"/>
            </a:br>
            <a:r>
              <a:rPr lang="th-TH" sz="1200" b="1" i="0" u="none" strike="noStrike" baseline="0"/>
              <a:t>ระหว่าง ปีการศึกษา 2554-2558</a:t>
            </a:r>
            <a:endParaRPr lang="en-US" sz="1200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กราฟ!$K$1</c:f>
              <c:strCache>
                <c:ptCount val="1"/>
                <c:pt idx="0">
                  <c:v>ปีเข้า 2554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กราฟ!$K$9:$N$9</c:f>
              <c:numCache>
                <c:formatCode>_-* #,##0_-;\-* #,##0_-;_-* "-"??_-;_-@_-</c:formatCode>
                <c:ptCount val="4"/>
                <c:pt idx="0">
                  <c:v>419</c:v>
                </c:pt>
                <c:pt idx="1">
                  <c:v>363</c:v>
                </c:pt>
                <c:pt idx="2">
                  <c:v>350</c:v>
                </c:pt>
                <c:pt idx="3">
                  <c:v>358</c:v>
                </c:pt>
              </c:numCache>
            </c:numRef>
          </c:val>
        </c:ser>
        <c:ser>
          <c:idx val="1"/>
          <c:order val="1"/>
          <c:tx>
            <c:strRef>
              <c:f>กราฟ!$O$1</c:f>
              <c:strCache>
                <c:ptCount val="1"/>
                <c:pt idx="0">
                  <c:v>ปีเข้า 2555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กราฟ!$O$9:$R$9</c:f>
              <c:numCache>
                <c:formatCode>_-* #,##0_-;\-* #,##0_-;_-* "-"??_-;_-@_-</c:formatCode>
                <c:ptCount val="4"/>
                <c:pt idx="0">
                  <c:v>347</c:v>
                </c:pt>
                <c:pt idx="1">
                  <c:v>296</c:v>
                </c:pt>
                <c:pt idx="2">
                  <c:v>286</c:v>
                </c:pt>
                <c:pt idx="3">
                  <c:v>280</c:v>
                </c:pt>
              </c:numCache>
            </c:numRef>
          </c:val>
        </c:ser>
        <c:ser>
          <c:idx val="2"/>
          <c:order val="2"/>
          <c:tx>
            <c:strRef>
              <c:f>กราฟ!$S$1</c:f>
              <c:strCache>
                <c:ptCount val="1"/>
                <c:pt idx="0">
                  <c:v>ปีเข้า 2556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กราฟ!$S$9:$U$9</c:f>
              <c:numCache>
                <c:formatCode>_-* #,##0_-;\-* #,##0_-;_-* "-"??_-;_-@_-</c:formatCode>
                <c:ptCount val="3"/>
                <c:pt idx="0">
                  <c:v>426</c:v>
                </c:pt>
                <c:pt idx="1">
                  <c:v>350</c:v>
                </c:pt>
                <c:pt idx="2">
                  <c:v>318</c:v>
                </c:pt>
              </c:numCache>
            </c:numRef>
          </c:val>
        </c:ser>
        <c:ser>
          <c:idx val="3"/>
          <c:order val="3"/>
          <c:tx>
            <c:strRef>
              <c:f>กราฟ!$V$1</c:f>
              <c:strCache>
                <c:ptCount val="1"/>
                <c:pt idx="0">
                  <c:v>ปีเข้า 2557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กราฟ!$V$9:$W$9</c:f>
              <c:numCache>
                <c:formatCode>_-* #,##0_-;\-* #,##0_-;_-* "-"??_-;_-@_-</c:formatCode>
                <c:ptCount val="2"/>
                <c:pt idx="0">
                  <c:v>415</c:v>
                </c:pt>
                <c:pt idx="1">
                  <c:v>345</c:v>
                </c:pt>
              </c:numCache>
            </c:numRef>
          </c:val>
        </c:ser>
        <c:ser>
          <c:idx val="4"/>
          <c:order val="4"/>
          <c:tx>
            <c:strRef>
              <c:f>กราฟ!$X$1</c:f>
              <c:strCache>
                <c:ptCount val="1"/>
                <c:pt idx="0">
                  <c:v>ปีเข้า 2558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กราฟ!$X$9</c:f>
              <c:numCache>
                <c:formatCode>_-* #,##0_-;\-* #,##0_-;_-* "-"??_-;_-@_-</c:formatCode>
                <c:ptCount val="1"/>
                <c:pt idx="0">
                  <c:v>425</c:v>
                </c:pt>
              </c:numCache>
            </c:numRef>
          </c:val>
        </c:ser>
        <c:marker val="1"/>
        <c:axId val="61482496"/>
        <c:axId val="61484032"/>
      </c:lineChart>
      <c:catAx>
        <c:axId val="61482496"/>
        <c:scaling>
          <c:orientation val="minMax"/>
        </c:scaling>
        <c:axPos val="b"/>
        <c:majorTickMark val="none"/>
        <c:tickLblPos val="nextTo"/>
        <c:crossAx val="61484032"/>
        <c:crosses val="autoZero"/>
        <c:auto val="1"/>
        <c:lblAlgn val="ctr"/>
        <c:lblOffset val="100"/>
      </c:catAx>
      <c:valAx>
        <c:axId val="614840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จำนวนนักศึกษา</a:t>
                </a:r>
                <a:endParaRPr lang="en-US"/>
              </a:p>
            </c:rich>
          </c:tx>
        </c:title>
        <c:numFmt formatCode="_-* #,##0_-;\-* #,##0_-;_-* &quot;-&quot;??_-;_-@_-" sourceLinked="1"/>
        <c:majorTickMark val="none"/>
        <c:tickLblPos val="nextTo"/>
        <c:crossAx val="614824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spPr>
    <a:solidFill>
      <a:schemeClr val="lt1"/>
    </a:solidFill>
    <a:ln w="3175" cap="flat" cmpd="sng" algn="ctr">
      <a:solidFill>
        <a:schemeClr val="accent6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200"/>
            </a:pPr>
            <a:r>
              <a:rPr lang="th-TH" sz="1200"/>
              <a:t>แสดงจำนวนนักศึกษา คณะเทคโนโลยีสื่อสารมวลชน แต่ละชั้นปี </a:t>
            </a:r>
            <a:br>
              <a:rPr lang="th-TH" sz="1200"/>
            </a:br>
            <a:r>
              <a:rPr lang="th-TH" sz="1200" b="1" i="0" u="none" strike="noStrike" baseline="0"/>
              <a:t>ระหว่าง ปีการศึกษา 2554-2558</a:t>
            </a:r>
            <a:endParaRPr lang="en-US" sz="1200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กราฟ!$K$1</c:f>
              <c:strCache>
                <c:ptCount val="1"/>
                <c:pt idx="0">
                  <c:v>ปีเข้า 2554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กราฟ!$K$10:$N$10</c:f>
              <c:numCache>
                <c:formatCode>_-* #,##0_-;\-* #,##0_-;_-* "-"??_-;_-@_-</c:formatCode>
                <c:ptCount val="4"/>
                <c:pt idx="0">
                  <c:v>586</c:v>
                </c:pt>
                <c:pt idx="1">
                  <c:v>533</c:v>
                </c:pt>
                <c:pt idx="2">
                  <c:v>461</c:v>
                </c:pt>
                <c:pt idx="3">
                  <c:v>381</c:v>
                </c:pt>
              </c:numCache>
            </c:numRef>
          </c:val>
        </c:ser>
        <c:ser>
          <c:idx val="1"/>
          <c:order val="1"/>
          <c:tx>
            <c:strRef>
              <c:f>กราฟ!$O$1</c:f>
              <c:strCache>
                <c:ptCount val="1"/>
                <c:pt idx="0">
                  <c:v>ปีเข้า 2555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กราฟ!$O$10:$R$10</c:f>
              <c:numCache>
                <c:formatCode>_-* #,##0_-;\-* #,##0_-;_-* "-"??_-;_-@_-</c:formatCode>
                <c:ptCount val="4"/>
                <c:pt idx="0">
                  <c:v>597</c:v>
                </c:pt>
                <c:pt idx="1">
                  <c:v>549</c:v>
                </c:pt>
                <c:pt idx="2">
                  <c:v>478</c:v>
                </c:pt>
                <c:pt idx="3">
                  <c:v>368</c:v>
                </c:pt>
              </c:numCache>
            </c:numRef>
          </c:val>
        </c:ser>
        <c:ser>
          <c:idx val="2"/>
          <c:order val="2"/>
          <c:tx>
            <c:strRef>
              <c:f>กราฟ!$S$1</c:f>
              <c:strCache>
                <c:ptCount val="1"/>
                <c:pt idx="0">
                  <c:v>ปีเข้า 2556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กราฟ!$S$10:$U$10</c:f>
              <c:numCache>
                <c:formatCode>_-* #,##0_-;\-* #,##0_-;_-* "-"??_-;_-@_-</c:formatCode>
                <c:ptCount val="3"/>
                <c:pt idx="0">
                  <c:v>502</c:v>
                </c:pt>
                <c:pt idx="1">
                  <c:v>447</c:v>
                </c:pt>
                <c:pt idx="2">
                  <c:v>428</c:v>
                </c:pt>
              </c:numCache>
            </c:numRef>
          </c:val>
        </c:ser>
        <c:ser>
          <c:idx val="3"/>
          <c:order val="3"/>
          <c:tx>
            <c:strRef>
              <c:f>กราฟ!$V$1</c:f>
              <c:strCache>
                <c:ptCount val="1"/>
                <c:pt idx="0">
                  <c:v>ปีเข้า 2557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กราฟ!$V$10:$W$10</c:f>
              <c:numCache>
                <c:formatCode>_-* #,##0_-;\-* #,##0_-;_-* "-"??_-;_-@_-</c:formatCode>
                <c:ptCount val="2"/>
                <c:pt idx="0">
                  <c:v>581</c:v>
                </c:pt>
                <c:pt idx="1">
                  <c:v>517</c:v>
                </c:pt>
              </c:numCache>
            </c:numRef>
          </c:val>
        </c:ser>
        <c:ser>
          <c:idx val="4"/>
          <c:order val="4"/>
          <c:tx>
            <c:strRef>
              <c:f>กราฟ!$X$1</c:f>
              <c:strCache>
                <c:ptCount val="1"/>
                <c:pt idx="0">
                  <c:v>ปีเข้า 2558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กราฟ!$X$10</c:f>
              <c:numCache>
                <c:formatCode>_-* #,##0_-;\-* #,##0_-;_-* "-"??_-;_-@_-</c:formatCode>
                <c:ptCount val="1"/>
                <c:pt idx="0">
                  <c:v>740</c:v>
                </c:pt>
              </c:numCache>
            </c:numRef>
          </c:val>
        </c:ser>
        <c:marker val="1"/>
        <c:axId val="61529088"/>
        <c:axId val="61346560"/>
      </c:lineChart>
      <c:catAx>
        <c:axId val="61529088"/>
        <c:scaling>
          <c:orientation val="minMax"/>
        </c:scaling>
        <c:axPos val="b"/>
        <c:majorTickMark val="none"/>
        <c:tickLblPos val="nextTo"/>
        <c:crossAx val="61346560"/>
        <c:crosses val="autoZero"/>
        <c:auto val="1"/>
        <c:lblAlgn val="ctr"/>
        <c:lblOffset val="100"/>
      </c:catAx>
      <c:valAx>
        <c:axId val="613465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จำนวนนักศึกษา</a:t>
                </a:r>
                <a:endParaRPr lang="en-US"/>
              </a:p>
            </c:rich>
          </c:tx>
        </c:title>
        <c:numFmt formatCode="_-* #,##0_-;\-* #,##0_-;_-* &quot;-&quot;??_-;_-@_-" sourceLinked="1"/>
        <c:majorTickMark val="none"/>
        <c:tickLblPos val="nextTo"/>
        <c:crossAx val="6152908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spPr>
    <a:solidFill>
      <a:schemeClr val="lt1"/>
    </a:solidFill>
    <a:ln w="3175" cap="flat" cmpd="sng" algn="ctr">
      <a:solidFill>
        <a:schemeClr val="accent6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100"/>
            </a:pPr>
            <a:r>
              <a:rPr lang="th-TH" sz="1100"/>
              <a:t>แสดงจำนวนนักศึกษา คณะวิทยาศาสตร์และเทคโนโลยี แต่ละชั้นปี </a:t>
            </a:r>
            <a:br>
              <a:rPr lang="th-TH" sz="1100"/>
            </a:br>
            <a:r>
              <a:rPr lang="th-TH" sz="1100" b="1" i="0" u="none" strike="noStrike" baseline="0"/>
              <a:t>ระหว่าง ปีการศึกษา 2554-2558</a:t>
            </a:r>
            <a:endParaRPr lang="en-US" sz="1100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กราฟ!$K$1</c:f>
              <c:strCache>
                <c:ptCount val="1"/>
                <c:pt idx="0">
                  <c:v>ปีเข้า 2554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กราฟ!$K$11:$N$11</c:f>
              <c:numCache>
                <c:formatCode>_-* #,##0_-;\-* #,##0_-;_-* "-"??_-;_-@_-</c:formatCode>
                <c:ptCount val="4"/>
                <c:pt idx="0">
                  <c:v>451</c:v>
                </c:pt>
                <c:pt idx="1">
                  <c:v>379</c:v>
                </c:pt>
                <c:pt idx="2">
                  <c:v>360</c:v>
                </c:pt>
                <c:pt idx="3">
                  <c:v>357</c:v>
                </c:pt>
              </c:numCache>
            </c:numRef>
          </c:val>
        </c:ser>
        <c:ser>
          <c:idx val="1"/>
          <c:order val="1"/>
          <c:tx>
            <c:strRef>
              <c:f>กราฟ!$O$1</c:f>
              <c:strCache>
                <c:ptCount val="1"/>
                <c:pt idx="0">
                  <c:v>ปีเข้า 2555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กราฟ!$O$11:$R$11</c:f>
              <c:numCache>
                <c:formatCode>_-* #,##0_-;\-* #,##0_-;_-* "-"??_-;_-@_-</c:formatCode>
                <c:ptCount val="4"/>
                <c:pt idx="0">
                  <c:v>384</c:v>
                </c:pt>
                <c:pt idx="1">
                  <c:v>346</c:v>
                </c:pt>
                <c:pt idx="2">
                  <c:v>329</c:v>
                </c:pt>
                <c:pt idx="3">
                  <c:v>323</c:v>
                </c:pt>
              </c:numCache>
            </c:numRef>
          </c:val>
        </c:ser>
        <c:ser>
          <c:idx val="2"/>
          <c:order val="2"/>
          <c:tx>
            <c:strRef>
              <c:f>กราฟ!$S$1</c:f>
              <c:strCache>
                <c:ptCount val="1"/>
                <c:pt idx="0">
                  <c:v>ปีเข้า 2556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กราฟ!$S$11:$U$11</c:f>
              <c:numCache>
                <c:formatCode>_-* #,##0_-;\-* #,##0_-;_-* "-"??_-;_-@_-</c:formatCode>
                <c:ptCount val="3"/>
                <c:pt idx="0">
                  <c:v>380</c:v>
                </c:pt>
                <c:pt idx="1">
                  <c:v>317</c:v>
                </c:pt>
                <c:pt idx="2">
                  <c:v>292</c:v>
                </c:pt>
              </c:numCache>
            </c:numRef>
          </c:val>
        </c:ser>
        <c:ser>
          <c:idx val="3"/>
          <c:order val="3"/>
          <c:tx>
            <c:strRef>
              <c:f>กราฟ!$V$1</c:f>
              <c:strCache>
                <c:ptCount val="1"/>
                <c:pt idx="0">
                  <c:v>ปีเข้า 2557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กราฟ!$V$11:$W$11</c:f>
              <c:numCache>
                <c:formatCode>_-* #,##0_-;\-* #,##0_-;_-* "-"??_-;_-@_-</c:formatCode>
                <c:ptCount val="2"/>
                <c:pt idx="0">
                  <c:v>475</c:v>
                </c:pt>
                <c:pt idx="1">
                  <c:v>392</c:v>
                </c:pt>
              </c:numCache>
            </c:numRef>
          </c:val>
        </c:ser>
        <c:ser>
          <c:idx val="4"/>
          <c:order val="4"/>
          <c:tx>
            <c:strRef>
              <c:f>กราฟ!$X$1</c:f>
              <c:strCache>
                <c:ptCount val="1"/>
                <c:pt idx="0">
                  <c:v>ปีเข้า 2558</c:v>
                </c:pt>
              </c:strCache>
            </c:strRef>
          </c:tx>
          <c:marker>
            <c:symbol val="none"/>
          </c:marker>
          <c:cat>
            <c:strRef>
              <c:f>กราฟ!$K$2:$N$2</c:f>
              <c:strCache>
                <c:ptCount val="4"/>
                <c:pt idx="0">
                  <c:v>ชั้นปี 1</c:v>
                </c:pt>
                <c:pt idx="1">
                  <c:v>ชั้นปี 2</c:v>
                </c:pt>
                <c:pt idx="2">
                  <c:v>ชั้นปี 3</c:v>
                </c:pt>
                <c:pt idx="3">
                  <c:v>ชั้นปี 4</c:v>
                </c:pt>
              </c:strCache>
            </c:strRef>
          </c:cat>
          <c:val>
            <c:numRef>
              <c:f>กราฟ!$X$11</c:f>
              <c:numCache>
                <c:formatCode>_-* #,##0_-;\-* #,##0_-;_-* "-"??_-;_-@_-</c:formatCode>
                <c:ptCount val="1"/>
                <c:pt idx="0">
                  <c:v>469</c:v>
                </c:pt>
              </c:numCache>
            </c:numRef>
          </c:val>
        </c:ser>
        <c:marker val="1"/>
        <c:axId val="61404288"/>
        <c:axId val="61405824"/>
      </c:lineChart>
      <c:catAx>
        <c:axId val="61404288"/>
        <c:scaling>
          <c:orientation val="minMax"/>
        </c:scaling>
        <c:axPos val="b"/>
        <c:majorTickMark val="none"/>
        <c:tickLblPos val="nextTo"/>
        <c:crossAx val="61405824"/>
        <c:crosses val="autoZero"/>
        <c:auto val="1"/>
        <c:lblAlgn val="ctr"/>
        <c:lblOffset val="100"/>
      </c:catAx>
      <c:valAx>
        <c:axId val="614058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จำนวนนักศึกษา</a:t>
                </a:r>
                <a:endParaRPr lang="en-US"/>
              </a:p>
            </c:rich>
          </c:tx>
        </c:title>
        <c:numFmt formatCode="_-* #,##0_-;\-* #,##0_-;_-* &quot;-&quot;??_-;_-@_-" sourceLinked="1"/>
        <c:majorTickMark val="none"/>
        <c:tickLblPos val="nextTo"/>
        <c:crossAx val="6140428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spPr>
    <a:solidFill>
      <a:schemeClr val="lt1"/>
    </a:solidFill>
    <a:ln w="3175" cap="flat" cmpd="sng" algn="ctr">
      <a:solidFill>
        <a:schemeClr val="accent6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180973</xdr:rowOff>
    </xdr:from>
    <xdr:to>
      <xdr:col>9</xdr:col>
      <xdr:colOff>1457325</xdr:colOff>
      <xdr:row>26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257174</xdr:colOff>
      <xdr:row>28</xdr:row>
      <xdr:rowOff>9525</xdr:rowOff>
    </xdr:from>
    <xdr:to>
      <xdr:col>9</xdr:col>
      <xdr:colOff>1476375</xdr:colOff>
      <xdr:row>52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247650</xdr:colOff>
      <xdr:row>55</xdr:row>
      <xdr:rowOff>9525</xdr:rowOff>
    </xdr:from>
    <xdr:to>
      <xdr:col>9</xdr:col>
      <xdr:colOff>1495425</xdr:colOff>
      <xdr:row>79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266700</xdr:colOff>
      <xdr:row>109</xdr:row>
      <xdr:rowOff>9525</xdr:rowOff>
    </xdr:from>
    <xdr:to>
      <xdr:col>9</xdr:col>
      <xdr:colOff>1495425</xdr:colOff>
      <xdr:row>133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82</xdr:row>
      <xdr:rowOff>0</xdr:rowOff>
    </xdr:from>
    <xdr:to>
      <xdr:col>9</xdr:col>
      <xdr:colOff>1485900</xdr:colOff>
      <xdr:row>106</xdr:row>
      <xdr:rowOff>142875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136</xdr:row>
      <xdr:rowOff>9525</xdr:rowOff>
    </xdr:from>
    <xdr:to>
      <xdr:col>9</xdr:col>
      <xdr:colOff>1485900</xdr:colOff>
      <xdr:row>160</xdr:row>
      <xdr:rowOff>152400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163</xdr:row>
      <xdr:rowOff>9525</xdr:rowOff>
    </xdr:from>
    <xdr:to>
      <xdr:col>9</xdr:col>
      <xdr:colOff>1466850</xdr:colOff>
      <xdr:row>187</xdr:row>
      <xdr:rowOff>152400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209550</xdr:colOff>
      <xdr:row>190</xdr:row>
      <xdr:rowOff>47625</xdr:rowOff>
    </xdr:from>
    <xdr:to>
      <xdr:col>9</xdr:col>
      <xdr:colOff>1476375</xdr:colOff>
      <xdr:row>215</xdr:row>
      <xdr:rowOff>9525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190500</xdr:colOff>
      <xdr:row>217</xdr:row>
      <xdr:rowOff>9525</xdr:rowOff>
    </xdr:from>
    <xdr:to>
      <xdr:col>9</xdr:col>
      <xdr:colOff>1476375</xdr:colOff>
      <xdr:row>241</xdr:row>
      <xdr:rowOff>152400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200025</xdr:colOff>
      <xdr:row>244</xdr:row>
      <xdr:rowOff>0</xdr:rowOff>
    </xdr:from>
    <xdr:to>
      <xdr:col>9</xdr:col>
      <xdr:colOff>1457325</xdr:colOff>
      <xdr:row>268</xdr:row>
      <xdr:rowOff>142875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200025</xdr:colOff>
      <xdr:row>271</xdr:row>
      <xdr:rowOff>28575</xdr:rowOff>
    </xdr:from>
    <xdr:to>
      <xdr:col>9</xdr:col>
      <xdr:colOff>1457325</xdr:colOff>
      <xdr:row>295</xdr:row>
      <xdr:rowOff>171450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7"/>
  <sheetViews>
    <sheetView tabSelected="1" workbookViewId="0">
      <selection activeCell="B33" sqref="B33"/>
    </sheetView>
  </sheetViews>
  <sheetFormatPr defaultRowHeight="18" customHeight="1"/>
  <cols>
    <col min="1" max="1" width="25.75" style="1" customWidth="1"/>
    <col min="2" max="2" width="5.25" style="4" customWidth="1"/>
    <col min="3" max="3" width="5.25" style="3" customWidth="1"/>
    <col min="4" max="4" width="5.25" style="4" customWidth="1"/>
    <col min="5" max="5" width="5.25" style="3" customWidth="1"/>
    <col min="6" max="6" width="5.25" style="4" customWidth="1"/>
    <col min="7" max="7" width="5.25" style="3" customWidth="1"/>
    <col min="8" max="8" width="5.25" style="4" customWidth="1"/>
    <col min="9" max="9" width="5.25" style="3" customWidth="1"/>
    <col min="10" max="10" width="13.125" style="4" customWidth="1"/>
    <col min="11" max="11" width="5.25" style="4" customWidth="1"/>
    <col min="12" max="12" width="5.25" style="3" customWidth="1"/>
    <col min="13" max="13" width="5.25" style="4" customWidth="1"/>
    <col min="14" max="14" width="5.25" style="3" customWidth="1"/>
    <col min="15" max="15" width="5.25" style="4" customWidth="1"/>
    <col min="16" max="16" width="5.25" style="3" customWidth="1"/>
    <col min="17" max="17" width="5.25" style="4" customWidth="1"/>
    <col min="18" max="18" width="5.25" style="3" customWidth="1"/>
    <col min="19" max="19" width="10.625" style="4" customWidth="1"/>
    <col min="20" max="20" width="5.25" style="4" customWidth="1"/>
    <col min="21" max="21" width="5.25" style="3" customWidth="1"/>
    <col min="22" max="22" width="5.25" style="4" customWidth="1"/>
    <col min="23" max="23" width="5.25" style="3" customWidth="1"/>
    <col min="24" max="24" width="5.25" style="4" customWidth="1"/>
    <col min="25" max="25" width="5.25" style="3" customWidth="1"/>
    <col min="26" max="26" width="5.25" style="4" customWidth="1"/>
    <col min="27" max="27" width="5.25" style="3" customWidth="1"/>
    <col min="28" max="28" width="10.625" style="4" customWidth="1"/>
    <col min="29" max="29" width="5.25" style="4" customWidth="1"/>
    <col min="30" max="30" width="5.25" style="3" customWidth="1"/>
    <col min="31" max="31" width="5.25" style="4" customWidth="1"/>
    <col min="32" max="32" width="5.25" style="3" customWidth="1"/>
    <col min="33" max="33" width="5.25" style="4" customWidth="1"/>
    <col min="34" max="34" width="5.25" style="3" customWidth="1"/>
    <col min="35" max="35" width="5.25" style="4" customWidth="1"/>
    <col min="36" max="36" width="5.25" style="3" customWidth="1"/>
    <col min="37" max="37" width="10.625" style="4" customWidth="1"/>
    <col min="38" max="38" width="5.25" style="4" customWidth="1"/>
    <col min="39" max="39" width="5.25" style="3" customWidth="1"/>
    <col min="40" max="40" width="5.25" style="4" customWidth="1"/>
    <col min="41" max="41" width="5.25" style="3" customWidth="1"/>
    <col min="42" max="42" width="5.25" style="4" customWidth="1"/>
    <col min="43" max="43" width="5.25" style="3" customWidth="1"/>
    <col min="44" max="44" width="5.25" style="4" customWidth="1"/>
    <col min="45" max="45" width="5.25" style="3" customWidth="1"/>
    <col min="46" max="46" width="10.625" style="4" customWidth="1"/>
    <col min="47" max="16384" width="9" style="1"/>
  </cols>
  <sheetData>
    <row r="1" spans="1:47" ht="18" customHeight="1">
      <c r="A1" s="239" t="s">
        <v>198</v>
      </c>
      <c r="B1" s="239"/>
      <c r="C1" s="239"/>
      <c r="D1" s="239"/>
      <c r="E1" s="239"/>
      <c r="F1" s="239"/>
      <c r="G1" s="239"/>
      <c r="H1" s="239"/>
      <c r="I1" s="239"/>
      <c r="J1" s="239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</row>
    <row r="2" spans="1:47" ht="18" customHeight="1">
      <c r="A2" s="245" t="s">
        <v>159</v>
      </c>
      <c r="B2" s="240" t="s">
        <v>174</v>
      </c>
      <c r="C2" s="241"/>
      <c r="D2" s="241"/>
      <c r="E2" s="241"/>
      <c r="F2" s="241"/>
      <c r="G2" s="241"/>
      <c r="H2" s="241"/>
      <c r="I2" s="241"/>
      <c r="J2" s="242"/>
      <c r="K2" s="235" t="s">
        <v>90</v>
      </c>
      <c r="L2" s="236"/>
      <c r="M2" s="236"/>
      <c r="N2" s="236"/>
      <c r="O2" s="236"/>
      <c r="P2" s="236"/>
      <c r="Q2" s="236"/>
      <c r="R2" s="236"/>
      <c r="S2" s="237"/>
      <c r="T2" s="230" t="s">
        <v>140</v>
      </c>
      <c r="U2" s="231"/>
      <c r="V2" s="231"/>
      <c r="W2" s="231"/>
      <c r="X2" s="231"/>
      <c r="Y2" s="231"/>
      <c r="Z2" s="231"/>
      <c r="AA2" s="231"/>
      <c r="AB2" s="232"/>
      <c r="AC2" s="210" t="s">
        <v>141</v>
      </c>
      <c r="AD2" s="211"/>
      <c r="AE2" s="211"/>
      <c r="AF2" s="211"/>
      <c r="AG2" s="211"/>
      <c r="AH2" s="211"/>
      <c r="AI2" s="211"/>
      <c r="AJ2" s="211"/>
      <c r="AK2" s="212"/>
      <c r="AL2" s="218" t="s">
        <v>142</v>
      </c>
      <c r="AM2" s="219"/>
      <c r="AN2" s="219"/>
      <c r="AO2" s="219"/>
      <c r="AP2" s="219"/>
      <c r="AQ2" s="219"/>
      <c r="AR2" s="219"/>
      <c r="AS2" s="219"/>
      <c r="AT2" s="220"/>
    </row>
    <row r="3" spans="1:47" ht="18" customHeight="1">
      <c r="A3" s="246"/>
      <c r="B3" s="243" t="s">
        <v>89</v>
      </c>
      <c r="C3" s="244"/>
      <c r="D3" s="243" t="s">
        <v>91</v>
      </c>
      <c r="E3" s="244"/>
      <c r="F3" s="243" t="s">
        <v>92</v>
      </c>
      <c r="G3" s="244"/>
      <c r="H3" s="243" t="s">
        <v>93</v>
      </c>
      <c r="I3" s="244"/>
      <c r="J3" s="197" t="s">
        <v>180</v>
      </c>
      <c r="K3" s="233" t="s">
        <v>89</v>
      </c>
      <c r="L3" s="234"/>
      <c r="M3" s="233" t="s">
        <v>91</v>
      </c>
      <c r="N3" s="234"/>
      <c r="O3" s="233" t="s">
        <v>92</v>
      </c>
      <c r="P3" s="234"/>
      <c r="Q3" s="233" t="s">
        <v>93</v>
      </c>
      <c r="R3" s="234"/>
      <c r="S3" s="180" t="s">
        <v>180</v>
      </c>
      <c r="T3" s="238" t="s">
        <v>89</v>
      </c>
      <c r="U3" s="227"/>
      <c r="V3" s="228" t="s">
        <v>91</v>
      </c>
      <c r="W3" s="229"/>
      <c r="X3" s="226" t="s">
        <v>92</v>
      </c>
      <c r="Y3" s="227"/>
      <c r="Z3" s="228" t="s">
        <v>93</v>
      </c>
      <c r="AA3" s="229"/>
      <c r="AB3" s="184" t="s">
        <v>180</v>
      </c>
      <c r="AC3" s="213" t="s">
        <v>89</v>
      </c>
      <c r="AD3" s="214"/>
      <c r="AE3" s="215" t="s">
        <v>91</v>
      </c>
      <c r="AF3" s="216"/>
      <c r="AG3" s="217" t="s">
        <v>92</v>
      </c>
      <c r="AH3" s="214"/>
      <c r="AI3" s="215" t="s">
        <v>93</v>
      </c>
      <c r="AJ3" s="216"/>
      <c r="AK3" s="188" t="s">
        <v>180</v>
      </c>
      <c r="AL3" s="221" t="s">
        <v>89</v>
      </c>
      <c r="AM3" s="222"/>
      <c r="AN3" s="223" t="s">
        <v>91</v>
      </c>
      <c r="AO3" s="224"/>
      <c r="AP3" s="225" t="s">
        <v>92</v>
      </c>
      <c r="AQ3" s="222"/>
      <c r="AR3" s="223" t="s">
        <v>93</v>
      </c>
      <c r="AS3" s="224"/>
      <c r="AT3" s="192" t="s">
        <v>180</v>
      </c>
    </row>
    <row r="4" spans="1:47" s="2" customFormat="1" ht="37.5" customHeight="1">
      <c r="A4" s="247"/>
      <c r="B4" s="171" t="s">
        <v>87</v>
      </c>
      <c r="C4" s="163" t="s">
        <v>88</v>
      </c>
      <c r="D4" s="171" t="s">
        <v>87</v>
      </c>
      <c r="E4" s="163" t="s">
        <v>88</v>
      </c>
      <c r="F4" s="171" t="s">
        <v>87</v>
      </c>
      <c r="G4" s="163" t="s">
        <v>88</v>
      </c>
      <c r="H4" s="171" t="s">
        <v>87</v>
      </c>
      <c r="I4" s="163" t="s">
        <v>88</v>
      </c>
      <c r="J4" s="198" t="s">
        <v>87</v>
      </c>
      <c r="K4" s="172" t="s">
        <v>87</v>
      </c>
      <c r="L4" s="9" t="s">
        <v>88</v>
      </c>
      <c r="M4" s="172" t="s">
        <v>87</v>
      </c>
      <c r="N4" s="9" t="s">
        <v>88</v>
      </c>
      <c r="O4" s="172" t="s">
        <v>87</v>
      </c>
      <c r="P4" s="9" t="s">
        <v>88</v>
      </c>
      <c r="Q4" s="172" t="s">
        <v>87</v>
      </c>
      <c r="R4" s="9" t="s">
        <v>88</v>
      </c>
      <c r="S4" s="181" t="s">
        <v>87</v>
      </c>
      <c r="T4" s="174" t="s">
        <v>87</v>
      </c>
      <c r="U4" s="12" t="s">
        <v>88</v>
      </c>
      <c r="V4" s="174" t="s">
        <v>87</v>
      </c>
      <c r="W4" s="13" t="s">
        <v>88</v>
      </c>
      <c r="X4" s="173" t="s">
        <v>87</v>
      </c>
      <c r="Y4" s="12" t="s">
        <v>88</v>
      </c>
      <c r="Z4" s="174" t="s">
        <v>87</v>
      </c>
      <c r="AA4" s="13" t="s">
        <v>88</v>
      </c>
      <c r="AB4" s="185" t="s">
        <v>87</v>
      </c>
      <c r="AC4" s="175" t="s">
        <v>87</v>
      </c>
      <c r="AD4" s="26" t="s">
        <v>88</v>
      </c>
      <c r="AE4" s="175" t="s">
        <v>87</v>
      </c>
      <c r="AF4" s="27" t="s">
        <v>88</v>
      </c>
      <c r="AG4" s="176" t="s">
        <v>87</v>
      </c>
      <c r="AH4" s="26" t="s">
        <v>88</v>
      </c>
      <c r="AI4" s="175" t="s">
        <v>87</v>
      </c>
      <c r="AJ4" s="27" t="s">
        <v>88</v>
      </c>
      <c r="AK4" s="189" t="s">
        <v>87</v>
      </c>
      <c r="AL4" s="178" t="s">
        <v>87</v>
      </c>
      <c r="AM4" s="28" t="s">
        <v>88</v>
      </c>
      <c r="AN4" s="178" t="s">
        <v>87</v>
      </c>
      <c r="AO4" s="29" t="s">
        <v>88</v>
      </c>
      <c r="AP4" s="177" t="s">
        <v>87</v>
      </c>
      <c r="AQ4" s="28" t="s">
        <v>88</v>
      </c>
      <c r="AR4" s="178" t="s">
        <v>87</v>
      </c>
      <c r="AS4" s="29" t="s">
        <v>88</v>
      </c>
      <c r="AT4" s="193" t="s">
        <v>87</v>
      </c>
    </row>
    <row r="5" spans="1:47" ht="18" customHeight="1">
      <c r="A5" s="8" t="s">
        <v>160</v>
      </c>
      <c r="B5" s="164">
        <f>data!E11</f>
        <v>344</v>
      </c>
      <c r="C5" s="165">
        <f>data!F11</f>
        <v>0</v>
      </c>
      <c r="D5" s="164">
        <f>data!G11</f>
        <v>0</v>
      </c>
      <c r="E5" s="165">
        <f>data!H11</f>
        <v>0</v>
      </c>
      <c r="F5" s="164">
        <f>data!I11</f>
        <v>0</v>
      </c>
      <c r="G5" s="165">
        <f>data!J11</f>
        <v>0</v>
      </c>
      <c r="H5" s="164">
        <f>data!K11</f>
        <v>0</v>
      </c>
      <c r="I5" s="165">
        <f>data!L11</f>
        <v>0</v>
      </c>
      <c r="J5" s="199">
        <f>data!M11</f>
        <v>0</v>
      </c>
      <c r="K5" s="10">
        <f>data!N11</f>
        <v>399</v>
      </c>
      <c r="L5" s="11">
        <f>data!O11</f>
        <v>0</v>
      </c>
      <c r="M5" s="10">
        <f>data!P11</f>
        <v>305</v>
      </c>
      <c r="N5" s="11">
        <f>data!Q11</f>
        <v>-11.337209302325581</v>
      </c>
      <c r="O5" s="10">
        <f>data!R11</f>
        <v>0</v>
      </c>
      <c r="P5" s="11">
        <f>data!S11</f>
        <v>0</v>
      </c>
      <c r="Q5" s="10">
        <f>data!T11</f>
        <v>0</v>
      </c>
      <c r="R5" s="11">
        <f>data!U11</f>
        <v>0</v>
      </c>
      <c r="S5" s="182">
        <f>data!V11</f>
        <v>0</v>
      </c>
      <c r="T5" s="24">
        <f>data!W11</f>
        <v>442</v>
      </c>
      <c r="U5" s="23">
        <f>data!X11</f>
        <v>0</v>
      </c>
      <c r="V5" s="24">
        <f>data!Y11</f>
        <v>366</v>
      </c>
      <c r="W5" s="25">
        <f>data!Z11</f>
        <v>-8.2706766917293226</v>
      </c>
      <c r="X5" s="22">
        <f>data!AA11</f>
        <v>285</v>
      </c>
      <c r="Y5" s="23">
        <f>data!AB11</f>
        <v>-6.557377049180328</v>
      </c>
      <c r="Z5" s="24">
        <f>data!AC11</f>
        <v>0</v>
      </c>
      <c r="AA5" s="25">
        <f>data!AD11</f>
        <v>0</v>
      </c>
      <c r="AB5" s="186">
        <f>data!AE11</f>
        <v>0</v>
      </c>
      <c r="AC5" s="16">
        <f>data!AF11</f>
        <v>461</v>
      </c>
      <c r="AD5" s="15">
        <f>data!AG11</f>
        <v>0</v>
      </c>
      <c r="AE5" s="16">
        <f>data!AH11</f>
        <v>382</v>
      </c>
      <c r="AF5" s="17">
        <f>data!AI11</f>
        <v>-13.574660633484163</v>
      </c>
      <c r="AG5" s="14">
        <f>data!AJ11</f>
        <v>358</v>
      </c>
      <c r="AH5" s="15">
        <f>data!AK11</f>
        <v>-2.1857923497267762</v>
      </c>
      <c r="AI5" s="16">
        <f>data!AL11</f>
        <v>278</v>
      </c>
      <c r="AJ5" s="17">
        <f>data!AM11</f>
        <v>-2.4561403508771931</v>
      </c>
      <c r="AK5" s="190">
        <f>data!AN11</f>
        <v>10</v>
      </c>
      <c r="AL5" s="20">
        <f>data!AO11</f>
        <v>200</v>
      </c>
      <c r="AM5" s="19">
        <f>data!AP11</f>
        <v>0</v>
      </c>
      <c r="AN5" s="20">
        <f>data!AQ11</f>
        <v>391</v>
      </c>
      <c r="AO5" s="21">
        <f>data!AR11</f>
        <v>-15.184381778741866</v>
      </c>
      <c r="AP5" s="18">
        <f>data!AS11</f>
        <v>362</v>
      </c>
      <c r="AQ5" s="19">
        <f>data!AT11</f>
        <v>-5.2356020942408374</v>
      </c>
      <c r="AR5" s="20">
        <f>data!AU11</f>
        <v>355</v>
      </c>
      <c r="AS5" s="21">
        <f>data!AV11</f>
        <v>-0.83798882681564246</v>
      </c>
      <c r="AT5" s="194">
        <f>data!AW11</f>
        <v>10</v>
      </c>
    </row>
    <row r="6" spans="1:47" ht="18" customHeight="1">
      <c r="A6" s="6" t="s">
        <v>161</v>
      </c>
      <c r="B6" s="164">
        <f>data!E37</f>
        <v>525</v>
      </c>
      <c r="C6" s="165">
        <f>data!F37</f>
        <v>0</v>
      </c>
      <c r="D6" s="164">
        <f>data!G37</f>
        <v>0</v>
      </c>
      <c r="E6" s="165">
        <f>data!H37</f>
        <v>0</v>
      </c>
      <c r="F6" s="164">
        <f>data!I37</f>
        <v>0</v>
      </c>
      <c r="G6" s="165">
        <f>data!J37</f>
        <v>0</v>
      </c>
      <c r="H6" s="164">
        <f>data!K37</f>
        <v>0</v>
      </c>
      <c r="I6" s="165">
        <f>data!L37</f>
        <v>0</v>
      </c>
      <c r="J6" s="199">
        <f>data!M37</f>
        <v>0</v>
      </c>
      <c r="K6" s="10">
        <f>data!N37</f>
        <v>440</v>
      </c>
      <c r="L6" s="11">
        <f>data!O37</f>
        <v>0</v>
      </c>
      <c r="M6" s="10">
        <f>data!P37</f>
        <v>463</v>
      </c>
      <c r="N6" s="11">
        <f>data!Q37</f>
        <v>-11.80952380952381</v>
      </c>
      <c r="O6" s="10">
        <f>data!R37</f>
        <v>0</v>
      </c>
      <c r="P6" s="11">
        <f>data!S37</f>
        <v>0</v>
      </c>
      <c r="Q6" s="10">
        <f>data!T37</f>
        <v>0</v>
      </c>
      <c r="R6" s="11">
        <f>data!U37</f>
        <v>0</v>
      </c>
      <c r="S6" s="182">
        <f>data!V37</f>
        <v>0</v>
      </c>
      <c r="T6" s="24">
        <f>data!W37</f>
        <v>385</v>
      </c>
      <c r="U6" s="23">
        <f>data!X37</f>
        <v>0</v>
      </c>
      <c r="V6" s="24">
        <f>data!Y37</f>
        <v>398</v>
      </c>
      <c r="W6" s="25">
        <f>data!Z37</f>
        <v>-9.545454545454545</v>
      </c>
      <c r="X6" s="22">
        <f>data!AA37</f>
        <v>437</v>
      </c>
      <c r="Y6" s="23">
        <f>data!AB37</f>
        <v>-5.615550755939525</v>
      </c>
      <c r="Z6" s="24">
        <f>data!AC37</f>
        <v>0</v>
      </c>
      <c r="AA6" s="25">
        <f>data!AD37</f>
        <v>0</v>
      </c>
      <c r="AB6" s="186">
        <f>data!AE37</f>
        <v>0</v>
      </c>
      <c r="AC6" s="16">
        <f>data!AF37</f>
        <v>489</v>
      </c>
      <c r="AD6" s="15">
        <f>data!AG37</f>
        <v>0</v>
      </c>
      <c r="AE6" s="16">
        <f>data!AH37</f>
        <v>320</v>
      </c>
      <c r="AF6" s="17">
        <f>data!AI37</f>
        <v>-16.883116883116884</v>
      </c>
      <c r="AG6" s="14">
        <f>data!AJ37</f>
        <v>376</v>
      </c>
      <c r="AH6" s="15">
        <f>data!AK37</f>
        <v>-5.5276381909547743</v>
      </c>
      <c r="AI6" s="16">
        <f>data!AL37</f>
        <v>427</v>
      </c>
      <c r="AJ6" s="17">
        <f>data!AM37</f>
        <v>-2.2883295194508011</v>
      </c>
      <c r="AK6" s="190">
        <f>data!AN37</f>
        <v>300</v>
      </c>
      <c r="AL6" s="20">
        <f>data!AO37</f>
        <v>476</v>
      </c>
      <c r="AM6" s="19">
        <f>data!AP37</f>
        <v>0</v>
      </c>
      <c r="AN6" s="20">
        <f>data!AQ37</f>
        <v>412</v>
      </c>
      <c r="AO6" s="21">
        <f>data!AR37</f>
        <v>-15.746421267893661</v>
      </c>
      <c r="AP6" s="18">
        <f>data!AS37</f>
        <v>294</v>
      </c>
      <c r="AQ6" s="19">
        <f>data!AT37</f>
        <v>-8.125</v>
      </c>
      <c r="AR6" s="20">
        <f>data!AU37</f>
        <v>371</v>
      </c>
      <c r="AS6" s="21">
        <f>data!AV37</f>
        <v>-1.3297872340425532</v>
      </c>
      <c r="AT6" s="194">
        <f>data!AW37</f>
        <v>282</v>
      </c>
    </row>
    <row r="7" spans="1:47" ht="18" customHeight="1">
      <c r="A7" s="6" t="s">
        <v>162</v>
      </c>
      <c r="B7" s="164">
        <f>data!E48</f>
        <v>454</v>
      </c>
      <c r="C7" s="165">
        <f>data!F48</f>
        <v>0</v>
      </c>
      <c r="D7" s="164">
        <f>data!G48</f>
        <v>0</v>
      </c>
      <c r="E7" s="165">
        <f>data!H48</f>
        <v>0</v>
      </c>
      <c r="F7" s="164">
        <f>data!I48</f>
        <v>0</v>
      </c>
      <c r="G7" s="165">
        <f>data!J48</f>
        <v>0</v>
      </c>
      <c r="H7" s="164">
        <f>data!K48</f>
        <v>0</v>
      </c>
      <c r="I7" s="165">
        <f>data!L48</f>
        <v>0</v>
      </c>
      <c r="J7" s="199">
        <f>data!M48</f>
        <v>0</v>
      </c>
      <c r="K7" s="10">
        <f>data!N48</f>
        <v>503</v>
      </c>
      <c r="L7" s="11">
        <f>data!O48</f>
        <v>0</v>
      </c>
      <c r="M7" s="10">
        <f>data!P48</f>
        <v>362</v>
      </c>
      <c r="N7" s="11">
        <f>data!Q48</f>
        <v>-20.264317180616739</v>
      </c>
      <c r="O7" s="10">
        <f>data!R48</f>
        <v>0</v>
      </c>
      <c r="P7" s="11">
        <f>data!S48</f>
        <v>0</v>
      </c>
      <c r="Q7" s="10">
        <f>data!T48</f>
        <v>0</v>
      </c>
      <c r="R7" s="11">
        <f>data!U48</f>
        <v>0</v>
      </c>
      <c r="S7" s="182">
        <f>data!V48</f>
        <v>0</v>
      </c>
      <c r="T7" s="24">
        <f>data!W48</f>
        <v>470</v>
      </c>
      <c r="U7" s="23">
        <f>data!X48</f>
        <v>0</v>
      </c>
      <c r="V7" s="24">
        <f>data!Y48</f>
        <v>424</v>
      </c>
      <c r="W7" s="25">
        <f>data!Z48</f>
        <v>-15.705765407554672</v>
      </c>
      <c r="X7" s="22">
        <f>data!AA48</f>
        <v>323</v>
      </c>
      <c r="Y7" s="23">
        <f>data!AB48</f>
        <v>-10.773480662983426</v>
      </c>
      <c r="Z7" s="24">
        <f>data!AC48</f>
        <v>0</v>
      </c>
      <c r="AA7" s="25">
        <f>data!AD48</f>
        <v>0</v>
      </c>
      <c r="AB7" s="186">
        <f>data!AE48</f>
        <v>0</v>
      </c>
      <c r="AC7" s="16">
        <f>data!AF48</f>
        <v>535</v>
      </c>
      <c r="AD7" s="15">
        <f>data!AG48</f>
        <v>0</v>
      </c>
      <c r="AE7" s="16">
        <f>data!AH48</f>
        <v>373</v>
      </c>
      <c r="AF7" s="17">
        <f>data!AI48</f>
        <v>-20.638297872340427</v>
      </c>
      <c r="AG7" s="14">
        <f>data!AJ48</f>
        <v>394</v>
      </c>
      <c r="AH7" s="15">
        <f>data!AK48</f>
        <v>-7.0754716981132075</v>
      </c>
      <c r="AI7" s="16">
        <f>data!AL48</f>
        <v>316</v>
      </c>
      <c r="AJ7" s="17">
        <f>data!AM48</f>
        <v>-2.1671826625386998</v>
      </c>
      <c r="AK7" s="190">
        <f>data!AN48</f>
        <v>102</v>
      </c>
      <c r="AL7" s="20">
        <f>data!AO48</f>
        <v>476</v>
      </c>
      <c r="AM7" s="19">
        <f>data!AP48</f>
        <v>0</v>
      </c>
      <c r="AN7" s="20">
        <f>data!AQ48</f>
        <v>429</v>
      </c>
      <c r="AO7" s="21">
        <f>data!AR48</f>
        <v>-19.813084112149532</v>
      </c>
      <c r="AP7" s="18">
        <f>data!AS48</f>
        <v>351</v>
      </c>
      <c r="AQ7" s="19">
        <f>data!AT48</f>
        <v>-5.8981233243967832</v>
      </c>
      <c r="AR7" s="20">
        <f>data!AU48</f>
        <v>378</v>
      </c>
      <c r="AS7" s="21">
        <f>data!AV48</f>
        <v>-4.0609137055837561</v>
      </c>
      <c r="AT7" s="194">
        <f>data!AW48</f>
        <v>144</v>
      </c>
    </row>
    <row r="8" spans="1:47" ht="18" customHeight="1">
      <c r="A8" s="6" t="s">
        <v>163</v>
      </c>
      <c r="B8" s="164">
        <f>data!E98</f>
        <v>1489</v>
      </c>
      <c r="C8" s="165">
        <f>data!F98</f>
        <v>0</v>
      </c>
      <c r="D8" s="164">
        <f>data!G98</f>
        <v>0</v>
      </c>
      <c r="E8" s="165">
        <f>data!H98</f>
        <v>0</v>
      </c>
      <c r="F8" s="164">
        <f>data!I98</f>
        <v>0</v>
      </c>
      <c r="G8" s="165">
        <f>data!J98</f>
        <v>0</v>
      </c>
      <c r="H8" s="164">
        <f>data!K98</f>
        <v>0</v>
      </c>
      <c r="I8" s="165">
        <f>data!L98</f>
        <v>0</v>
      </c>
      <c r="J8" s="199">
        <f>data!M98</f>
        <v>0</v>
      </c>
      <c r="K8" s="10">
        <f>data!N98</f>
        <v>1331</v>
      </c>
      <c r="L8" s="11">
        <f>data!O98</f>
        <v>0</v>
      </c>
      <c r="M8" s="10">
        <f>data!P98</f>
        <v>1266</v>
      </c>
      <c r="N8" s="11">
        <f>data!Q98</f>
        <v>-14.976494291470786</v>
      </c>
      <c r="O8" s="10">
        <f>data!R98</f>
        <v>0</v>
      </c>
      <c r="P8" s="11">
        <f>data!S98</f>
        <v>0</v>
      </c>
      <c r="Q8" s="10">
        <f>data!T98</f>
        <v>0</v>
      </c>
      <c r="R8" s="11">
        <f>data!U98</f>
        <v>0</v>
      </c>
      <c r="S8" s="182">
        <f>data!V98</f>
        <v>0</v>
      </c>
      <c r="T8" s="24">
        <f>data!W98</f>
        <v>1354</v>
      </c>
      <c r="U8" s="23">
        <f>data!X98</f>
        <v>0</v>
      </c>
      <c r="V8" s="24">
        <f>data!Y98</f>
        <v>1208</v>
      </c>
      <c r="W8" s="25">
        <f>data!Z98</f>
        <v>-9.2411720510894071</v>
      </c>
      <c r="X8" s="22">
        <f>data!AA98</f>
        <v>1181</v>
      </c>
      <c r="Y8" s="23">
        <f>data!AB98</f>
        <v>-6.7140600315955767</v>
      </c>
      <c r="Z8" s="24">
        <f>data!AC98</f>
        <v>0</v>
      </c>
      <c r="AA8" s="25">
        <f>data!AD98</f>
        <v>0</v>
      </c>
      <c r="AB8" s="186">
        <f>data!AE98</f>
        <v>0</v>
      </c>
      <c r="AC8" s="16">
        <f>data!AF98</f>
        <v>1258</v>
      </c>
      <c r="AD8" s="15">
        <f>data!AG98</f>
        <v>0</v>
      </c>
      <c r="AE8" s="16">
        <f>data!AH98</f>
        <v>1117</v>
      </c>
      <c r="AF8" s="17">
        <f>data!AI98</f>
        <v>-17.503692762186116</v>
      </c>
      <c r="AG8" s="14">
        <f>data!AJ98</f>
        <v>1129</v>
      </c>
      <c r="AH8" s="15">
        <f>data!AK98</f>
        <v>-6.5397350993377481</v>
      </c>
      <c r="AI8" s="16">
        <f>data!AL98</f>
        <v>878</v>
      </c>
      <c r="AJ8" s="17">
        <f>data!AM98</f>
        <v>-25.656223539373411</v>
      </c>
      <c r="AK8" s="190">
        <f>data!AN98</f>
        <v>293</v>
      </c>
      <c r="AL8" s="20">
        <f>data!AO98</f>
        <v>1267</v>
      </c>
      <c r="AM8" s="19">
        <f>data!AP98</f>
        <v>0</v>
      </c>
      <c r="AN8" s="20">
        <f>data!AQ98</f>
        <v>1052</v>
      </c>
      <c r="AO8" s="21">
        <f>data!AR98</f>
        <v>-16.375198728139903</v>
      </c>
      <c r="AP8" s="18">
        <f>data!AS98</f>
        <v>1047</v>
      </c>
      <c r="AQ8" s="19">
        <f>data!AT98</f>
        <v>-6.2667860340196953</v>
      </c>
      <c r="AR8" s="20">
        <f>data!AU98</f>
        <v>910</v>
      </c>
      <c r="AS8" s="21">
        <f>data!AV98</f>
        <v>-19.397697077059345</v>
      </c>
      <c r="AT8" s="194">
        <f>data!AW98</f>
        <v>410</v>
      </c>
    </row>
    <row r="9" spans="1:47" ht="18" customHeight="1">
      <c r="A9" s="6" t="s">
        <v>169</v>
      </c>
      <c r="B9" s="164">
        <f>data!E135</f>
        <v>1771</v>
      </c>
      <c r="C9" s="165">
        <f>data!F135</f>
        <v>0</v>
      </c>
      <c r="D9" s="164">
        <f>data!G135</f>
        <v>0</v>
      </c>
      <c r="E9" s="165">
        <f>data!H135</f>
        <v>0</v>
      </c>
      <c r="F9" s="164">
        <f>data!I135</f>
        <v>0</v>
      </c>
      <c r="G9" s="165">
        <f>data!J135</f>
        <v>0</v>
      </c>
      <c r="H9" s="164">
        <f>data!K135</f>
        <v>0</v>
      </c>
      <c r="I9" s="165">
        <f>data!L135</f>
        <v>0</v>
      </c>
      <c r="J9" s="199">
        <f>data!M135</f>
        <v>0</v>
      </c>
      <c r="K9" s="10">
        <f>data!N135</f>
        <v>1591</v>
      </c>
      <c r="L9" s="11">
        <f>data!O135</f>
        <v>0</v>
      </c>
      <c r="M9" s="10">
        <f>data!P135</f>
        <v>1586</v>
      </c>
      <c r="N9" s="11">
        <f>data!Q135</f>
        <v>-10.446075663466967</v>
      </c>
      <c r="O9" s="10">
        <f>data!R135</f>
        <v>0</v>
      </c>
      <c r="P9" s="11">
        <f>data!S135</f>
        <v>0</v>
      </c>
      <c r="Q9" s="10">
        <f>data!T135</f>
        <v>0</v>
      </c>
      <c r="R9" s="11">
        <f>data!U135</f>
        <v>0</v>
      </c>
      <c r="S9" s="182">
        <f>data!V135</f>
        <v>0</v>
      </c>
      <c r="T9" s="24">
        <f>data!W135</f>
        <v>1831</v>
      </c>
      <c r="U9" s="23">
        <f>data!X135</f>
        <v>0</v>
      </c>
      <c r="V9" s="24">
        <f>data!Y135</f>
        <v>1457</v>
      </c>
      <c r="W9" s="25">
        <f>data!Z135</f>
        <v>-8.4223758642363293</v>
      </c>
      <c r="X9" s="22">
        <f>data!AA135</f>
        <v>1085</v>
      </c>
      <c r="Y9" s="23">
        <f>data!AB135</f>
        <v>-31.588902900378312</v>
      </c>
      <c r="Z9" s="24">
        <f>data!AC135</f>
        <v>0</v>
      </c>
      <c r="AA9" s="25">
        <f>data!AD135</f>
        <v>0</v>
      </c>
      <c r="AB9" s="186">
        <f>data!AE135</f>
        <v>1</v>
      </c>
      <c r="AC9" s="16">
        <f>data!AF135</f>
        <v>1810</v>
      </c>
      <c r="AD9" s="15">
        <f>data!AG135</f>
        <v>0</v>
      </c>
      <c r="AE9" s="16">
        <f>data!AH135</f>
        <v>1595</v>
      </c>
      <c r="AF9" s="17">
        <f>data!AI135</f>
        <v>-12.889131622064445</v>
      </c>
      <c r="AG9" s="14">
        <f>data!AJ135</f>
        <v>1036</v>
      </c>
      <c r="AH9" s="15">
        <f>data!AK135</f>
        <v>-28.894989704873026</v>
      </c>
      <c r="AI9" s="16">
        <f>data!AL135</f>
        <v>888</v>
      </c>
      <c r="AJ9" s="17">
        <f>data!AM135</f>
        <v>-18.156682027649769</v>
      </c>
      <c r="AK9" s="190">
        <f>data!AN135</f>
        <v>45</v>
      </c>
      <c r="AL9" s="20">
        <f>data!AO135</f>
        <v>1593</v>
      </c>
      <c r="AM9" s="19">
        <f>data!AP135</f>
        <v>0</v>
      </c>
      <c r="AN9" s="20">
        <f>data!AQ135</f>
        <v>1599</v>
      </c>
      <c r="AO9" s="21">
        <f>data!AR135</f>
        <v>-11.657458563535911</v>
      </c>
      <c r="AP9" s="18">
        <f>data!AS135</f>
        <v>1322</v>
      </c>
      <c r="AQ9" s="19">
        <f>data!AT135</f>
        <v>-17.115987460815045</v>
      </c>
      <c r="AR9" s="20">
        <f>data!AU135</f>
        <v>946</v>
      </c>
      <c r="AS9" s="21">
        <f>data!AV135</f>
        <v>-8.6872586872586872</v>
      </c>
      <c r="AT9" s="194">
        <f>data!AW135</f>
        <v>121</v>
      </c>
    </row>
    <row r="10" spans="1:47" ht="18" customHeight="1">
      <c r="A10" s="6" t="s">
        <v>164</v>
      </c>
      <c r="B10" s="164">
        <f>data!E152</f>
        <v>602</v>
      </c>
      <c r="C10" s="165">
        <f>data!F152</f>
        <v>0</v>
      </c>
      <c r="D10" s="164">
        <f>data!G152</f>
        <v>0</v>
      </c>
      <c r="E10" s="165">
        <f>data!H152</f>
        <v>0</v>
      </c>
      <c r="F10" s="164">
        <f>data!I152</f>
        <v>0</v>
      </c>
      <c r="G10" s="165">
        <f>data!J152</f>
        <v>0</v>
      </c>
      <c r="H10" s="164">
        <f>data!K152</f>
        <v>0</v>
      </c>
      <c r="I10" s="165">
        <f>data!L152</f>
        <v>0</v>
      </c>
      <c r="J10" s="199">
        <f>data!M152</f>
        <v>0</v>
      </c>
      <c r="K10" s="10">
        <f>data!N152</f>
        <v>385</v>
      </c>
      <c r="L10" s="11">
        <f>data!O152</f>
        <v>0</v>
      </c>
      <c r="M10" s="10">
        <f>data!P152</f>
        <v>531</v>
      </c>
      <c r="N10" s="11">
        <f>data!Q152</f>
        <v>-11.794019933554818</v>
      </c>
      <c r="O10" s="10">
        <f>data!R152</f>
        <v>0</v>
      </c>
      <c r="P10" s="11">
        <f>data!S152</f>
        <v>0</v>
      </c>
      <c r="Q10" s="10">
        <f>data!T152</f>
        <v>0</v>
      </c>
      <c r="R10" s="11">
        <f>data!U152</f>
        <v>0</v>
      </c>
      <c r="S10" s="182">
        <f>data!V152</f>
        <v>0</v>
      </c>
      <c r="T10" s="24">
        <f>data!W152</f>
        <v>442</v>
      </c>
      <c r="U10" s="23">
        <f>data!X152</f>
        <v>0</v>
      </c>
      <c r="V10" s="24">
        <f>data!Y152</f>
        <v>344</v>
      </c>
      <c r="W10" s="25">
        <f>data!Z152</f>
        <v>-10.64935064935065</v>
      </c>
      <c r="X10" s="22">
        <f>data!AA152</f>
        <v>372</v>
      </c>
      <c r="Y10" s="23">
        <f>data!AB152</f>
        <v>-29.943502824858758</v>
      </c>
      <c r="Z10" s="24">
        <f>data!AC152</f>
        <v>0</v>
      </c>
      <c r="AA10" s="25">
        <f>data!AD152</f>
        <v>0</v>
      </c>
      <c r="AB10" s="186">
        <f>data!AE152</f>
        <v>0</v>
      </c>
      <c r="AC10" s="16">
        <f>data!AF152</f>
        <v>458</v>
      </c>
      <c r="AD10" s="15">
        <f>data!AG152</f>
        <v>0</v>
      </c>
      <c r="AE10" s="16">
        <f>data!AH152</f>
        <v>372</v>
      </c>
      <c r="AF10" s="17">
        <f>data!AI152</f>
        <v>-15.837104072398191</v>
      </c>
      <c r="AG10" s="14">
        <f>data!AJ152</f>
        <v>256</v>
      </c>
      <c r="AH10" s="15">
        <f>data!AK152</f>
        <v>-25.581395348837209</v>
      </c>
      <c r="AI10" s="16">
        <f>data!AL152</f>
        <v>378</v>
      </c>
      <c r="AJ10" s="17">
        <f>data!AM152</f>
        <v>1.6129032258064515</v>
      </c>
      <c r="AK10" s="190">
        <f>data!AN152</f>
        <v>70</v>
      </c>
      <c r="AL10" s="20">
        <f>data!AO152</f>
        <v>446</v>
      </c>
      <c r="AM10" s="19">
        <f>data!AP152</f>
        <v>0</v>
      </c>
      <c r="AN10" s="20">
        <f>data!AQ152</f>
        <v>407</v>
      </c>
      <c r="AO10" s="21">
        <f>data!AR152</f>
        <v>-11.135371179039302</v>
      </c>
      <c r="AP10" s="18">
        <f>data!AS152</f>
        <v>298</v>
      </c>
      <c r="AQ10" s="19">
        <f>data!AT152</f>
        <v>-19.892473118279568</v>
      </c>
      <c r="AR10" s="20">
        <f>data!AU152</f>
        <v>248</v>
      </c>
      <c r="AS10" s="21">
        <f>data!AV152</f>
        <v>-3.125</v>
      </c>
      <c r="AT10" s="194">
        <f>data!AW152</f>
        <v>105</v>
      </c>
    </row>
    <row r="11" spans="1:47" ht="18" customHeight="1">
      <c r="A11" s="6" t="s">
        <v>165</v>
      </c>
      <c r="B11" s="164">
        <f>data!E177</f>
        <v>419</v>
      </c>
      <c r="C11" s="165">
        <f>data!F177</f>
        <v>0</v>
      </c>
      <c r="D11" s="164">
        <f>data!G177</f>
        <v>0</v>
      </c>
      <c r="E11" s="165">
        <f>data!H177</f>
        <v>0</v>
      </c>
      <c r="F11" s="164">
        <f>data!I177</f>
        <v>0</v>
      </c>
      <c r="G11" s="165">
        <f>data!J177</f>
        <v>0</v>
      </c>
      <c r="H11" s="164">
        <f>data!K177</f>
        <v>0</v>
      </c>
      <c r="I11" s="165">
        <f>data!L177</f>
        <v>0</v>
      </c>
      <c r="J11" s="199">
        <f>data!M177</f>
        <v>0</v>
      </c>
      <c r="K11" s="10">
        <f>data!N177</f>
        <v>347</v>
      </c>
      <c r="L11" s="11">
        <f>data!O177</f>
        <v>0</v>
      </c>
      <c r="M11" s="10">
        <f>data!P177</f>
        <v>363</v>
      </c>
      <c r="N11" s="11">
        <f>data!Q177</f>
        <v>-13.365155131264917</v>
      </c>
      <c r="O11" s="10">
        <f>data!R177</f>
        <v>0</v>
      </c>
      <c r="P11" s="11">
        <f>data!S177</f>
        <v>0</v>
      </c>
      <c r="Q11" s="10">
        <f>data!T177</f>
        <v>0</v>
      </c>
      <c r="R11" s="11">
        <f>data!U177</f>
        <v>0</v>
      </c>
      <c r="S11" s="182">
        <f>data!V177</f>
        <v>0</v>
      </c>
      <c r="T11" s="24">
        <f>data!W177</f>
        <v>426</v>
      </c>
      <c r="U11" s="23">
        <f>data!X177</f>
        <v>0</v>
      </c>
      <c r="V11" s="24">
        <f>data!Y177</f>
        <v>296</v>
      </c>
      <c r="W11" s="25">
        <f>data!Z177</f>
        <v>-14.697406340057636</v>
      </c>
      <c r="X11" s="22">
        <f>data!AA177</f>
        <v>350</v>
      </c>
      <c r="Y11" s="23">
        <f>data!AB177</f>
        <v>-3.5812672176308542</v>
      </c>
      <c r="Z11" s="24">
        <f>data!AC177</f>
        <v>0</v>
      </c>
      <c r="AA11" s="25">
        <f>data!AD177</f>
        <v>0</v>
      </c>
      <c r="AB11" s="186">
        <f>data!AE177</f>
        <v>0</v>
      </c>
      <c r="AC11" s="16">
        <f>data!AF177</f>
        <v>415</v>
      </c>
      <c r="AD11" s="15">
        <f>data!AG177</f>
        <v>0</v>
      </c>
      <c r="AE11" s="16">
        <f>data!AH177</f>
        <v>350</v>
      </c>
      <c r="AF11" s="17">
        <f>data!AI177</f>
        <v>-17.84037558685446</v>
      </c>
      <c r="AG11" s="14">
        <f>data!AJ177</f>
        <v>286</v>
      </c>
      <c r="AH11" s="15">
        <f>data!AK177</f>
        <v>-3.3783783783783785</v>
      </c>
      <c r="AI11" s="16">
        <f>data!AL177</f>
        <v>358</v>
      </c>
      <c r="AJ11" s="17">
        <f>data!AM177</f>
        <v>2.2857142857142856</v>
      </c>
      <c r="AK11" s="190">
        <f>data!AN177</f>
        <v>181</v>
      </c>
      <c r="AL11" s="20">
        <f>data!AO177</f>
        <v>425</v>
      </c>
      <c r="AM11" s="19">
        <f>data!AP177</f>
        <v>0</v>
      </c>
      <c r="AN11" s="20">
        <f>data!AQ177</f>
        <v>345</v>
      </c>
      <c r="AO11" s="21">
        <f>data!AR177</f>
        <v>-16.867469879518072</v>
      </c>
      <c r="AP11" s="18">
        <f>data!AS177</f>
        <v>318</v>
      </c>
      <c r="AQ11" s="19">
        <f>data!AT177</f>
        <v>-9.1428571428571423</v>
      </c>
      <c r="AR11" s="20">
        <f>data!AU177</f>
        <v>280</v>
      </c>
      <c r="AS11" s="21">
        <f>data!AV177</f>
        <v>-2.0979020979020979</v>
      </c>
      <c r="AT11" s="194">
        <f>data!AW177</f>
        <v>224</v>
      </c>
      <c r="AU11" s="5"/>
    </row>
    <row r="12" spans="1:47" ht="18" customHeight="1">
      <c r="A12" s="6" t="s">
        <v>166</v>
      </c>
      <c r="B12" s="164">
        <f>data!E199</f>
        <v>586</v>
      </c>
      <c r="C12" s="165">
        <f>data!F199</f>
        <v>0</v>
      </c>
      <c r="D12" s="164">
        <f>data!G199</f>
        <v>0</v>
      </c>
      <c r="E12" s="165">
        <f>data!H199</f>
        <v>0</v>
      </c>
      <c r="F12" s="164">
        <f>data!I199</f>
        <v>0</v>
      </c>
      <c r="G12" s="165">
        <f>data!J199</f>
        <v>0</v>
      </c>
      <c r="H12" s="164">
        <f>data!K199</f>
        <v>0</v>
      </c>
      <c r="I12" s="165">
        <f>data!L199</f>
        <v>0</v>
      </c>
      <c r="J12" s="199">
        <f>data!M199</f>
        <v>0</v>
      </c>
      <c r="K12" s="10">
        <f>data!N199</f>
        <v>597</v>
      </c>
      <c r="L12" s="11">
        <f>data!O199</f>
        <v>0</v>
      </c>
      <c r="M12" s="10">
        <f>data!P199</f>
        <v>533</v>
      </c>
      <c r="N12" s="11">
        <f>data!Q199</f>
        <v>-9.0443686006825939</v>
      </c>
      <c r="O12" s="10">
        <f>data!R199</f>
        <v>0</v>
      </c>
      <c r="P12" s="11">
        <f>data!S199</f>
        <v>0</v>
      </c>
      <c r="Q12" s="10">
        <f>data!T199</f>
        <v>0</v>
      </c>
      <c r="R12" s="11">
        <f>data!U199</f>
        <v>0</v>
      </c>
      <c r="S12" s="182">
        <f>data!V199</f>
        <v>0</v>
      </c>
      <c r="T12" s="24">
        <f>data!W199</f>
        <v>502</v>
      </c>
      <c r="U12" s="23">
        <f>data!X199</f>
        <v>0</v>
      </c>
      <c r="V12" s="24">
        <f>data!Y199</f>
        <v>549</v>
      </c>
      <c r="W12" s="25">
        <f>data!Z199</f>
        <v>-8.0402010050251249</v>
      </c>
      <c r="X12" s="22">
        <f>data!AA199</f>
        <v>461</v>
      </c>
      <c r="Y12" s="23">
        <f>data!AB199</f>
        <v>-13.50844277673546</v>
      </c>
      <c r="Z12" s="24">
        <f>data!AC199</f>
        <v>0</v>
      </c>
      <c r="AA12" s="25">
        <f>data!AD199</f>
        <v>0</v>
      </c>
      <c r="AB12" s="186">
        <f>data!AE199</f>
        <v>0</v>
      </c>
      <c r="AC12" s="16">
        <f>data!AF199</f>
        <v>581</v>
      </c>
      <c r="AD12" s="15">
        <f>data!AG199</f>
        <v>0</v>
      </c>
      <c r="AE12" s="16">
        <f>data!AH199</f>
        <v>447</v>
      </c>
      <c r="AF12" s="17">
        <f>data!AI199</f>
        <v>-10.95617529880478</v>
      </c>
      <c r="AG12" s="14">
        <f>data!AJ199</f>
        <v>478</v>
      </c>
      <c r="AH12" s="15">
        <f>data!AK199</f>
        <v>-12.932604735883425</v>
      </c>
      <c r="AI12" s="16">
        <f>data!AL199</f>
        <v>381</v>
      </c>
      <c r="AJ12" s="17">
        <f>data!AM199</f>
        <v>-17.35357917570499</v>
      </c>
      <c r="AK12" s="190">
        <f>data!AN199</f>
        <v>54</v>
      </c>
      <c r="AL12" s="20">
        <f>data!AO199</f>
        <v>740</v>
      </c>
      <c r="AM12" s="19">
        <f>data!AP199</f>
        <v>0</v>
      </c>
      <c r="AN12" s="20">
        <f>data!AQ199</f>
        <v>517</v>
      </c>
      <c r="AO12" s="21">
        <f>data!AR199</f>
        <v>-11.015490533562822</v>
      </c>
      <c r="AP12" s="18">
        <f>data!AS199</f>
        <v>428</v>
      </c>
      <c r="AQ12" s="19">
        <f>data!AT199</f>
        <v>-4.2505592841163313</v>
      </c>
      <c r="AR12" s="20">
        <f>data!AU199</f>
        <v>368</v>
      </c>
      <c r="AS12" s="21">
        <f>data!AV199</f>
        <v>-23.01255230125523</v>
      </c>
      <c r="AT12" s="194">
        <f>data!AW199</f>
        <v>296</v>
      </c>
    </row>
    <row r="13" spans="1:47" ht="18" customHeight="1">
      <c r="A13" s="6" t="s">
        <v>167</v>
      </c>
      <c r="B13" s="164">
        <f>data!E211</f>
        <v>451</v>
      </c>
      <c r="C13" s="165">
        <f>data!F211</f>
        <v>0</v>
      </c>
      <c r="D13" s="164">
        <f>data!G211</f>
        <v>0</v>
      </c>
      <c r="E13" s="165">
        <f>data!H211</f>
        <v>0</v>
      </c>
      <c r="F13" s="164">
        <f>data!I211</f>
        <v>0</v>
      </c>
      <c r="G13" s="165">
        <f>data!J211</f>
        <v>0</v>
      </c>
      <c r="H13" s="164">
        <f>data!K211</f>
        <v>0</v>
      </c>
      <c r="I13" s="165">
        <f>data!L211</f>
        <v>0</v>
      </c>
      <c r="J13" s="199">
        <f>data!M211</f>
        <v>0</v>
      </c>
      <c r="K13" s="10">
        <f>data!N211</f>
        <v>384</v>
      </c>
      <c r="L13" s="11">
        <f>data!O211</f>
        <v>0</v>
      </c>
      <c r="M13" s="10">
        <f>data!P211</f>
        <v>379</v>
      </c>
      <c r="N13" s="11">
        <f>data!Q211</f>
        <v>-15.964523281596453</v>
      </c>
      <c r="O13" s="10">
        <f>data!R211</f>
        <v>0</v>
      </c>
      <c r="P13" s="11">
        <f>data!S211</f>
        <v>0</v>
      </c>
      <c r="Q13" s="10">
        <f>data!T211</f>
        <v>0</v>
      </c>
      <c r="R13" s="11">
        <f>data!U211</f>
        <v>0</v>
      </c>
      <c r="S13" s="182">
        <f>data!V211</f>
        <v>0</v>
      </c>
      <c r="T13" s="24">
        <f>data!W211</f>
        <v>380</v>
      </c>
      <c r="U13" s="23">
        <f>data!X211</f>
        <v>0</v>
      </c>
      <c r="V13" s="24">
        <f>data!Y211</f>
        <v>346</v>
      </c>
      <c r="W13" s="25">
        <f>data!Z211</f>
        <v>-9.8958333333333339</v>
      </c>
      <c r="X13" s="22">
        <f>data!AA211</f>
        <v>360</v>
      </c>
      <c r="Y13" s="23">
        <f>data!AB211</f>
        <v>-5.0131926121372032</v>
      </c>
      <c r="Z13" s="24">
        <f>data!AC211</f>
        <v>0</v>
      </c>
      <c r="AA13" s="25">
        <f>data!AD211</f>
        <v>0</v>
      </c>
      <c r="AB13" s="186">
        <f>data!AE211</f>
        <v>0</v>
      </c>
      <c r="AC13" s="16">
        <f>data!AF211</f>
        <v>475</v>
      </c>
      <c r="AD13" s="15">
        <f>data!AG211</f>
        <v>0</v>
      </c>
      <c r="AE13" s="16">
        <f>data!AH211</f>
        <v>317</v>
      </c>
      <c r="AF13" s="17">
        <f>data!AI211</f>
        <v>-16.578947368421051</v>
      </c>
      <c r="AG13" s="14">
        <f>data!AJ211</f>
        <v>329</v>
      </c>
      <c r="AH13" s="15">
        <f>data!AK211</f>
        <v>-4.9132947976878611</v>
      </c>
      <c r="AI13" s="16">
        <f>data!AL211</f>
        <v>357</v>
      </c>
      <c r="AJ13" s="17">
        <f>data!AM211</f>
        <v>-0.83333333333333337</v>
      </c>
      <c r="AK13" s="190">
        <f>data!AN211</f>
        <v>15</v>
      </c>
      <c r="AL13" s="20">
        <f>data!AO211</f>
        <v>469</v>
      </c>
      <c r="AM13" s="19">
        <f>data!AP211</f>
        <v>0</v>
      </c>
      <c r="AN13" s="20">
        <f>data!AQ211</f>
        <v>392</v>
      </c>
      <c r="AO13" s="21">
        <f>data!AR211</f>
        <v>-17.473684210526315</v>
      </c>
      <c r="AP13" s="18">
        <f>data!AS211</f>
        <v>292</v>
      </c>
      <c r="AQ13" s="19">
        <f>data!AT211</f>
        <v>-7.8864353312302837</v>
      </c>
      <c r="AR13" s="20">
        <f>data!AU211</f>
        <v>323</v>
      </c>
      <c r="AS13" s="21">
        <f>data!AV211</f>
        <v>-1.8237082066869301</v>
      </c>
      <c r="AT13" s="194">
        <f>data!AW211</f>
        <v>22</v>
      </c>
    </row>
    <row r="14" spans="1:47" ht="18" customHeight="1">
      <c r="A14" s="6" t="s">
        <v>168</v>
      </c>
      <c r="B14" s="164">
        <f>data!E217</f>
        <v>189</v>
      </c>
      <c r="C14" s="165">
        <f>data!F217</f>
        <v>0</v>
      </c>
      <c r="D14" s="164">
        <f>data!G217</f>
        <v>0</v>
      </c>
      <c r="E14" s="165">
        <f>data!H217</f>
        <v>0</v>
      </c>
      <c r="F14" s="164">
        <f>data!I217</f>
        <v>0</v>
      </c>
      <c r="G14" s="165">
        <f>data!J217</f>
        <v>0</v>
      </c>
      <c r="H14" s="164">
        <f>data!K217</f>
        <v>0</v>
      </c>
      <c r="I14" s="165">
        <f>data!L217</f>
        <v>0</v>
      </c>
      <c r="J14" s="199">
        <f>data!M217</f>
        <v>0</v>
      </c>
      <c r="K14" s="10">
        <f>data!N217</f>
        <v>159</v>
      </c>
      <c r="L14" s="11">
        <f>data!O217</f>
        <v>0</v>
      </c>
      <c r="M14" s="10">
        <f>data!P217</f>
        <v>166</v>
      </c>
      <c r="N14" s="11">
        <f>data!Q217</f>
        <v>-12.169312169312169</v>
      </c>
      <c r="O14" s="10">
        <f>data!R217</f>
        <v>0</v>
      </c>
      <c r="P14" s="11">
        <f>data!S217</f>
        <v>0</v>
      </c>
      <c r="Q14" s="10">
        <f>data!T217</f>
        <v>0</v>
      </c>
      <c r="R14" s="11">
        <f>data!U217</f>
        <v>0</v>
      </c>
      <c r="S14" s="182">
        <f>data!V217</f>
        <v>0</v>
      </c>
      <c r="T14" s="24">
        <f>data!W217</f>
        <v>161</v>
      </c>
      <c r="U14" s="23">
        <f>data!X217</f>
        <v>0</v>
      </c>
      <c r="V14" s="24">
        <f>data!Y217</f>
        <v>144</v>
      </c>
      <c r="W14" s="25">
        <f>data!Z217</f>
        <v>-9.433962264150944</v>
      </c>
      <c r="X14" s="22">
        <f>data!AA217</f>
        <v>156</v>
      </c>
      <c r="Y14" s="23">
        <f>data!AB217</f>
        <v>-6.024096385542169</v>
      </c>
      <c r="Z14" s="24">
        <f>data!AC217</f>
        <v>0</v>
      </c>
      <c r="AA14" s="25">
        <f>data!AD217</f>
        <v>0</v>
      </c>
      <c r="AB14" s="186">
        <f>data!AE217</f>
        <v>0</v>
      </c>
      <c r="AC14" s="16">
        <f>data!AF217</f>
        <v>139</v>
      </c>
      <c r="AD14" s="15">
        <f>data!AG217</f>
        <v>0</v>
      </c>
      <c r="AE14" s="16">
        <f>data!AH217</f>
        <v>139</v>
      </c>
      <c r="AF14" s="17">
        <f>data!AI217</f>
        <v>-13.664596273291925</v>
      </c>
      <c r="AG14" s="14">
        <f>data!AJ217</f>
        <v>134</v>
      </c>
      <c r="AH14" s="15">
        <f>data!AK217</f>
        <v>-6.9444444444444446</v>
      </c>
      <c r="AI14" s="16">
        <f>data!AL217</f>
        <v>149</v>
      </c>
      <c r="AJ14" s="17">
        <f>data!AM217</f>
        <v>-4.4871794871794872</v>
      </c>
      <c r="AK14" s="190">
        <f>data!AN217</f>
        <v>231</v>
      </c>
      <c r="AL14" s="20">
        <f>data!AO217</f>
        <v>124</v>
      </c>
      <c r="AM14" s="19">
        <f>data!AP217</f>
        <v>0</v>
      </c>
      <c r="AN14" s="20">
        <f>data!AQ217</f>
        <v>132</v>
      </c>
      <c r="AO14" s="21">
        <f>data!AR217</f>
        <v>-5.0359712230215825</v>
      </c>
      <c r="AP14" s="18">
        <f>data!AS217</f>
        <v>129</v>
      </c>
      <c r="AQ14" s="19">
        <f>data!AT217</f>
        <v>-7.1942446043165464</v>
      </c>
      <c r="AR14" s="20">
        <f>data!AU217</f>
        <v>128</v>
      </c>
      <c r="AS14" s="21">
        <f>data!AV217</f>
        <v>-4.4776119402985071</v>
      </c>
      <c r="AT14" s="194">
        <f>data!AW217</f>
        <v>247</v>
      </c>
    </row>
    <row r="15" spans="1:47" ht="18" customHeight="1">
      <c r="A15" s="7" t="s">
        <v>133</v>
      </c>
      <c r="B15" s="164">
        <f>data!E226</f>
        <v>91</v>
      </c>
      <c r="C15" s="165">
        <f>data!F226</f>
        <v>0</v>
      </c>
      <c r="D15" s="164">
        <f>data!G226</f>
        <v>0</v>
      </c>
      <c r="E15" s="165">
        <f>data!H226</f>
        <v>0</v>
      </c>
      <c r="F15" s="164">
        <f>data!I226</f>
        <v>0</v>
      </c>
      <c r="G15" s="165">
        <f>data!J226</f>
        <v>0</v>
      </c>
      <c r="H15" s="164">
        <f>data!K226</f>
        <v>0</v>
      </c>
      <c r="I15" s="165">
        <f>data!L226</f>
        <v>0</v>
      </c>
      <c r="J15" s="199">
        <f>data!M226</f>
        <v>0</v>
      </c>
      <c r="K15" s="10">
        <f>data!N226</f>
        <v>66</v>
      </c>
      <c r="L15" s="11">
        <f>data!O226</f>
        <v>0</v>
      </c>
      <c r="M15" s="10">
        <f>data!P226</f>
        <v>74</v>
      </c>
      <c r="N15" s="11">
        <f>data!Q226</f>
        <v>-18.681318681318682</v>
      </c>
      <c r="O15" s="10">
        <f>data!R226</f>
        <v>0</v>
      </c>
      <c r="P15" s="11">
        <f>data!S226</f>
        <v>0</v>
      </c>
      <c r="Q15" s="10">
        <f>data!T226</f>
        <v>0</v>
      </c>
      <c r="R15" s="11">
        <f>data!U226</f>
        <v>0</v>
      </c>
      <c r="S15" s="182">
        <f>data!V226</f>
        <v>0</v>
      </c>
      <c r="T15" s="24">
        <f>data!W226</f>
        <v>116</v>
      </c>
      <c r="U15" s="23">
        <f>data!X226</f>
        <v>0</v>
      </c>
      <c r="V15" s="24">
        <f>data!Y226</f>
        <v>62</v>
      </c>
      <c r="W15" s="25">
        <f>data!Z226</f>
        <v>-6.0606060606060606</v>
      </c>
      <c r="X15" s="22">
        <f>data!AA226</f>
        <v>69</v>
      </c>
      <c r="Y15" s="23">
        <f>data!AB226</f>
        <v>-6.756756756756757</v>
      </c>
      <c r="Z15" s="24">
        <f>data!AC226</f>
        <v>0</v>
      </c>
      <c r="AA15" s="25">
        <f>data!AD226</f>
        <v>0</v>
      </c>
      <c r="AB15" s="186">
        <f>data!AE226</f>
        <v>0</v>
      </c>
      <c r="AC15" s="16">
        <f>data!AF226</f>
        <v>113</v>
      </c>
      <c r="AD15" s="15">
        <f>data!AG226</f>
        <v>0</v>
      </c>
      <c r="AE15" s="16">
        <f>data!AH226</f>
        <v>98</v>
      </c>
      <c r="AF15" s="17">
        <f>data!AI226</f>
        <v>-15.517241379310345</v>
      </c>
      <c r="AG15" s="14">
        <f>data!AJ226</f>
        <v>56</v>
      </c>
      <c r="AH15" s="15">
        <f>data!AK226</f>
        <v>-9.67741935483871</v>
      </c>
      <c r="AI15" s="16">
        <f>data!AL226</f>
        <v>69</v>
      </c>
      <c r="AJ15" s="17">
        <f>data!AM226</f>
        <v>0</v>
      </c>
      <c r="AK15" s="190">
        <f>data!AN226</f>
        <v>2</v>
      </c>
      <c r="AL15" s="20">
        <f>data!AO226</f>
        <v>121</v>
      </c>
      <c r="AM15" s="19">
        <f>data!AP226</f>
        <v>0</v>
      </c>
      <c r="AN15" s="20">
        <f>data!AQ226</f>
        <v>93</v>
      </c>
      <c r="AO15" s="21">
        <f>data!AR226</f>
        <v>-17.699115044247787</v>
      </c>
      <c r="AP15" s="18">
        <f>data!AS226</f>
        <v>91</v>
      </c>
      <c r="AQ15" s="19">
        <f>data!AT226</f>
        <v>-7.1428571428571432</v>
      </c>
      <c r="AR15" s="20">
        <f>data!AU226</f>
        <v>54</v>
      </c>
      <c r="AS15" s="21">
        <f>data!AV226</f>
        <v>-3.5714285714285716</v>
      </c>
      <c r="AT15" s="194">
        <f>data!AW226</f>
        <v>7</v>
      </c>
    </row>
    <row r="16" spans="1:47" s="51" customFormat="1" ht="18" customHeight="1">
      <c r="A16" s="179" t="s">
        <v>94</v>
      </c>
      <c r="B16" s="166">
        <f>data!E227</f>
        <v>6921</v>
      </c>
      <c r="C16" s="167">
        <f>data!F227</f>
        <v>0</v>
      </c>
      <c r="D16" s="168">
        <f>data!G227</f>
        <v>0</v>
      </c>
      <c r="E16" s="169">
        <f>data!H227</f>
        <v>0</v>
      </c>
      <c r="F16" s="166">
        <f>data!I227</f>
        <v>0</v>
      </c>
      <c r="G16" s="167">
        <f>data!J227</f>
        <v>0</v>
      </c>
      <c r="H16" s="168">
        <f>data!K227</f>
        <v>0</v>
      </c>
      <c r="I16" s="169">
        <f>data!L227</f>
        <v>0</v>
      </c>
      <c r="J16" s="200">
        <f>data!M227</f>
        <v>0</v>
      </c>
      <c r="K16" s="35">
        <f>data!N227</f>
        <v>6202</v>
      </c>
      <c r="L16" s="36">
        <f>data!O227</f>
        <v>0</v>
      </c>
      <c r="M16" s="37">
        <f>data!P227</f>
        <v>6028</v>
      </c>
      <c r="N16" s="38">
        <f>data!Q227</f>
        <v>-12.90275971680393</v>
      </c>
      <c r="O16" s="35">
        <f>data!R227</f>
        <v>0</v>
      </c>
      <c r="P16" s="36">
        <f>data!S227</f>
        <v>0</v>
      </c>
      <c r="Q16" s="37">
        <f>data!T227</f>
        <v>0</v>
      </c>
      <c r="R16" s="38">
        <f>data!U227</f>
        <v>0</v>
      </c>
      <c r="S16" s="183">
        <f>data!V227</f>
        <v>0</v>
      </c>
      <c r="T16" s="39">
        <f>data!W227</f>
        <v>6509</v>
      </c>
      <c r="U16" s="40">
        <f>data!X227</f>
        <v>0</v>
      </c>
      <c r="V16" s="41">
        <f>data!Y227</f>
        <v>5594</v>
      </c>
      <c r="W16" s="42">
        <f>data!Z227</f>
        <v>-9.8032892615285387</v>
      </c>
      <c r="X16" s="39">
        <f>data!AA227</f>
        <v>5079</v>
      </c>
      <c r="Y16" s="40">
        <f>data!AB227</f>
        <v>-15.743198407431985</v>
      </c>
      <c r="Z16" s="41">
        <f>data!AC227</f>
        <v>0</v>
      </c>
      <c r="AA16" s="42">
        <f>data!AD227</f>
        <v>0</v>
      </c>
      <c r="AB16" s="187">
        <f>data!AE227</f>
        <v>1</v>
      </c>
      <c r="AC16" s="43">
        <f>data!AF227</f>
        <v>6734</v>
      </c>
      <c r="AD16" s="44">
        <f>data!AG227</f>
        <v>0</v>
      </c>
      <c r="AE16" s="45">
        <f>data!AH227</f>
        <v>5510</v>
      </c>
      <c r="AF16" s="46">
        <f>data!AI227</f>
        <v>-15.347979720387157</v>
      </c>
      <c r="AG16" s="43">
        <f>data!AJ227</f>
        <v>4832</v>
      </c>
      <c r="AH16" s="44">
        <f>data!AK227</f>
        <v>-13.621737575974258</v>
      </c>
      <c r="AI16" s="45">
        <f>data!AL227</f>
        <v>4479</v>
      </c>
      <c r="AJ16" s="46">
        <f>data!AM227</f>
        <v>-11.813349084465447</v>
      </c>
      <c r="AK16" s="191">
        <f>data!AN227</f>
        <v>1303</v>
      </c>
      <c r="AL16" s="47">
        <f>data!AO227</f>
        <v>6337</v>
      </c>
      <c r="AM16" s="48">
        <f>data!AP227</f>
        <v>0</v>
      </c>
      <c r="AN16" s="49">
        <f>data!AQ227</f>
        <v>5769</v>
      </c>
      <c r="AO16" s="50">
        <f>data!AR227</f>
        <v>-14.330264330264331</v>
      </c>
      <c r="AP16" s="47">
        <f>data!AS227</f>
        <v>4932</v>
      </c>
      <c r="AQ16" s="48">
        <f>data!AT227</f>
        <v>-10.490018148820326</v>
      </c>
      <c r="AR16" s="47">
        <f>data!AU227</f>
        <v>4361</v>
      </c>
      <c r="AS16" s="48">
        <f>data!AV227</f>
        <v>-9.7475165562913908</v>
      </c>
      <c r="AT16" s="195">
        <f>data!AW227</f>
        <v>1868</v>
      </c>
    </row>
    <row r="17" spans="2:38" ht="18" customHeight="1">
      <c r="B17" s="52" t="s">
        <v>170</v>
      </c>
      <c r="K17" s="52" t="s">
        <v>170</v>
      </c>
      <c r="T17" s="52" t="s">
        <v>171</v>
      </c>
      <c r="AC17" s="52" t="s">
        <v>172</v>
      </c>
      <c r="AL17" s="52" t="s">
        <v>173</v>
      </c>
    </row>
  </sheetData>
  <mergeCells count="27">
    <mergeCell ref="A1:J1"/>
    <mergeCell ref="B2:J2"/>
    <mergeCell ref="B3:C3"/>
    <mergeCell ref="D3:E3"/>
    <mergeCell ref="F3:G3"/>
    <mergeCell ref="H3:I3"/>
    <mergeCell ref="A2:A4"/>
    <mergeCell ref="X3:Y3"/>
    <mergeCell ref="Z3:AA3"/>
    <mergeCell ref="T2:AB2"/>
    <mergeCell ref="K3:L3"/>
    <mergeCell ref="M3:N3"/>
    <mergeCell ref="O3:P3"/>
    <mergeCell ref="Q3:R3"/>
    <mergeCell ref="K2:S2"/>
    <mergeCell ref="T3:U3"/>
    <mergeCell ref="V3:W3"/>
    <mergeCell ref="AL2:AT2"/>
    <mergeCell ref="AL3:AM3"/>
    <mergeCell ref="AN3:AO3"/>
    <mergeCell ref="AP3:AQ3"/>
    <mergeCell ref="AR3:AS3"/>
    <mergeCell ref="AC2:AK2"/>
    <mergeCell ref="AC3:AD3"/>
    <mergeCell ref="AE3:AF3"/>
    <mergeCell ref="AG3:AH3"/>
    <mergeCell ref="AI3:AJ3"/>
  </mergeCells>
  <pageMargins left="0.96" right="0.1574803149606299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J1:Y14"/>
  <sheetViews>
    <sheetView workbookViewId="0">
      <selection activeCell="R26" sqref="R26"/>
    </sheetView>
  </sheetViews>
  <sheetFormatPr defaultRowHeight="14.25"/>
  <cols>
    <col min="10" max="10" width="24.5" style="201" customWidth="1"/>
    <col min="11" max="23" width="6.375" style="201" customWidth="1"/>
    <col min="24" max="24" width="6.375" style="205" customWidth="1"/>
    <col min="25" max="25" width="3.5" style="205" customWidth="1"/>
  </cols>
  <sheetData>
    <row r="1" spans="10:25" s="170" customFormat="1" ht="42.75" customHeight="1">
      <c r="J1" s="202" t="s">
        <v>159</v>
      </c>
      <c r="K1" s="202" t="s">
        <v>185</v>
      </c>
      <c r="L1" s="202" t="s">
        <v>185</v>
      </c>
      <c r="M1" s="202" t="s">
        <v>185</v>
      </c>
      <c r="N1" s="202" t="s">
        <v>185</v>
      </c>
      <c r="O1" s="202" t="s">
        <v>186</v>
      </c>
      <c r="P1" s="202" t="s">
        <v>186</v>
      </c>
      <c r="Q1" s="202" t="s">
        <v>186</v>
      </c>
      <c r="R1" s="202" t="s">
        <v>186</v>
      </c>
      <c r="S1" s="202" t="s">
        <v>187</v>
      </c>
      <c r="T1" s="202" t="s">
        <v>187</v>
      </c>
      <c r="U1" s="202" t="s">
        <v>187</v>
      </c>
      <c r="V1" s="202" t="s">
        <v>188</v>
      </c>
      <c r="W1" s="202" t="s">
        <v>188</v>
      </c>
      <c r="X1" s="202" t="s">
        <v>189</v>
      </c>
      <c r="Y1" s="203"/>
    </row>
    <row r="2" spans="10:25">
      <c r="J2" s="207"/>
      <c r="K2" s="204" t="s">
        <v>190</v>
      </c>
      <c r="L2" s="204" t="s">
        <v>191</v>
      </c>
      <c r="M2" s="204" t="s">
        <v>192</v>
      </c>
      <c r="N2" s="204" t="s">
        <v>193</v>
      </c>
      <c r="O2" s="204" t="s">
        <v>190</v>
      </c>
      <c r="P2" s="204" t="s">
        <v>191</v>
      </c>
      <c r="Q2" s="204" t="s">
        <v>192</v>
      </c>
      <c r="R2" s="204" t="s">
        <v>193</v>
      </c>
      <c r="S2" s="204" t="s">
        <v>190</v>
      </c>
      <c r="T2" s="204" t="s">
        <v>191</v>
      </c>
      <c r="U2" s="204" t="s">
        <v>192</v>
      </c>
      <c r="V2" s="204" t="s">
        <v>190</v>
      </c>
      <c r="W2" s="204" t="s">
        <v>191</v>
      </c>
      <c r="X2" s="204" t="s">
        <v>190</v>
      </c>
    </row>
    <row r="3" spans="10:25">
      <c r="J3" s="208" t="s">
        <v>160</v>
      </c>
      <c r="K3" s="206">
        <v>344</v>
      </c>
      <c r="L3" s="206">
        <v>305</v>
      </c>
      <c r="M3" s="206">
        <v>285</v>
      </c>
      <c r="N3" s="206">
        <v>278</v>
      </c>
      <c r="O3" s="206">
        <v>399</v>
      </c>
      <c r="P3" s="206">
        <v>366</v>
      </c>
      <c r="Q3" s="206">
        <v>358</v>
      </c>
      <c r="R3" s="206">
        <v>355</v>
      </c>
      <c r="S3" s="206">
        <v>442</v>
      </c>
      <c r="T3" s="206">
        <v>382</v>
      </c>
      <c r="U3" s="206">
        <v>362</v>
      </c>
      <c r="V3" s="206">
        <v>461</v>
      </c>
      <c r="W3" s="206">
        <v>391</v>
      </c>
      <c r="X3" s="206">
        <v>200</v>
      </c>
      <c r="Y3" s="205">
        <v>1</v>
      </c>
    </row>
    <row r="4" spans="10:25">
      <c r="J4" s="208" t="s">
        <v>161</v>
      </c>
      <c r="K4" s="206">
        <v>525</v>
      </c>
      <c r="L4" s="206">
        <v>463</v>
      </c>
      <c r="M4" s="206">
        <v>437</v>
      </c>
      <c r="N4" s="206">
        <v>427</v>
      </c>
      <c r="O4" s="206">
        <v>440</v>
      </c>
      <c r="P4" s="206">
        <v>398</v>
      </c>
      <c r="Q4" s="206">
        <v>376</v>
      </c>
      <c r="R4" s="206">
        <v>371</v>
      </c>
      <c r="S4" s="206">
        <v>385</v>
      </c>
      <c r="T4" s="206">
        <v>320</v>
      </c>
      <c r="U4" s="206">
        <v>294</v>
      </c>
      <c r="V4" s="206">
        <v>489</v>
      </c>
      <c r="W4" s="206">
        <v>412</v>
      </c>
      <c r="X4" s="206">
        <v>476</v>
      </c>
      <c r="Y4" s="205">
        <v>2</v>
      </c>
    </row>
    <row r="5" spans="10:25">
      <c r="J5" s="208" t="s">
        <v>162</v>
      </c>
      <c r="K5" s="206">
        <v>454</v>
      </c>
      <c r="L5" s="206">
        <v>362</v>
      </c>
      <c r="M5" s="206">
        <v>323</v>
      </c>
      <c r="N5" s="206">
        <v>316</v>
      </c>
      <c r="O5" s="206">
        <v>503</v>
      </c>
      <c r="P5" s="206">
        <v>424</v>
      </c>
      <c r="Q5" s="206">
        <v>394</v>
      </c>
      <c r="R5" s="206">
        <v>378</v>
      </c>
      <c r="S5" s="206">
        <v>470</v>
      </c>
      <c r="T5" s="206">
        <v>373</v>
      </c>
      <c r="U5" s="206">
        <v>351</v>
      </c>
      <c r="V5" s="206">
        <v>535</v>
      </c>
      <c r="W5" s="206">
        <v>429</v>
      </c>
      <c r="X5" s="206">
        <v>476</v>
      </c>
      <c r="Y5" s="205">
        <v>3</v>
      </c>
    </row>
    <row r="6" spans="10:25">
      <c r="J6" s="208" t="s">
        <v>163</v>
      </c>
      <c r="K6" s="206">
        <v>1489</v>
      </c>
      <c r="L6" s="206">
        <v>1266</v>
      </c>
      <c r="M6" s="206">
        <v>1181</v>
      </c>
      <c r="N6" s="206">
        <v>878</v>
      </c>
      <c r="O6" s="206">
        <v>1331</v>
      </c>
      <c r="P6" s="206">
        <v>1208</v>
      </c>
      <c r="Q6" s="206">
        <v>1129</v>
      </c>
      <c r="R6" s="206">
        <v>910</v>
      </c>
      <c r="S6" s="206">
        <v>1354</v>
      </c>
      <c r="T6" s="206">
        <v>1117</v>
      </c>
      <c r="U6" s="206">
        <v>1047</v>
      </c>
      <c r="V6" s="206">
        <v>1258</v>
      </c>
      <c r="W6" s="206">
        <v>1052</v>
      </c>
      <c r="X6" s="206">
        <v>1267</v>
      </c>
      <c r="Y6" s="205">
        <v>4</v>
      </c>
    </row>
    <row r="7" spans="10:25">
      <c r="J7" s="208" t="s">
        <v>169</v>
      </c>
      <c r="K7" s="206">
        <v>1771</v>
      </c>
      <c r="L7" s="206">
        <v>1586</v>
      </c>
      <c r="M7" s="206">
        <v>1085</v>
      </c>
      <c r="N7" s="206">
        <v>888</v>
      </c>
      <c r="O7" s="206">
        <v>1591</v>
      </c>
      <c r="P7" s="206">
        <v>1457</v>
      </c>
      <c r="Q7" s="206">
        <v>1036</v>
      </c>
      <c r="R7" s="206">
        <v>946</v>
      </c>
      <c r="S7" s="206">
        <v>1831</v>
      </c>
      <c r="T7" s="206">
        <v>1595</v>
      </c>
      <c r="U7" s="206">
        <v>1322</v>
      </c>
      <c r="V7" s="206">
        <v>1810</v>
      </c>
      <c r="W7" s="206">
        <v>1599</v>
      </c>
      <c r="X7" s="206">
        <v>1593</v>
      </c>
      <c r="Y7" s="205">
        <v>5</v>
      </c>
    </row>
    <row r="8" spans="10:25">
      <c r="J8" s="208" t="s">
        <v>164</v>
      </c>
      <c r="K8" s="206">
        <v>602</v>
      </c>
      <c r="L8" s="206">
        <v>531</v>
      </c>
      <c r="M8" s="206">
        <v>372</v>
      </c>
      <c r="N8" s="206">
        <v>378</v>
      </c>
      <c r="O8" s="206">
        <v>385</v>
      </c>
      <c r="P8" s="206">
        <v>344</v>
      </c>
      <c r="Q8" s="206">
        <v>256</v>
      </c>
      <c r="R8" s="206">
        <v>248</v>
      </c>
      <c r="S8" s="206">
        <v>442</v>
      </c>
      <c r="T8" s="206">
        <v>372</v>
      </c>
      <c r="U8" s="206">
        <v>298</v>
      </c>
      <c r="V8" s="206">
        <v>458</v>
      </c>
      <c r="W8" s="206">
        <v>407</v>
      </c>
      <c r="X8" s="206">
        <v>446</v>
      </c>
      <c r="Y8" s="205">
        <v>6</v>
      </c>
    </row>
    <row r="9" spans="10:25">
      <c r="J9" s="208" t="s">
        <v>165</v>
      </c>
      <c r="K9" s="206">
        <v>419</v>
      </c>
      <c r="L9" s="206">
        <v>363</v>
      </c>
      <c r="M9" s="206">
        <v>350</v>
      </c>
      <c r="N9" s="206">
        <v>358</v>
      </c>
      <c r="O9" s="206">
        <v>347</v>
      </c>
      <c r="P9" s="206">
        <v>296</v>
      </c>
      <c r="Q9" s="206">
        <v>286</v>
      </c>
      <c r="R9" s="206">
        <v>280</v>
      </c>
      <c r="S9" s="206">
        <v>426</v>
      </c>
      <c r="T9" s="206">
        <v>350</v>
      </c>
      <c r="U9" s="206">
        <v>318</v>
      </c>
      <c r="V9" s="206">
        <v>415</v>
      </c>
      <c r="W9" s="206">
        <v>345</v>
      </c>
      <c r="X9" s="206">
        <v>425</v>
      </c>
      <c r="Y9" s="205">
        <v>7</v>
      </c>
    </row>
    <row r="10" spans="10:25">
      <c r="J10" s="208" t="s">
        <v>166</v>
      </c>
      <c r="K10" s="206">
        <v>586</v>
      </c>
      <c r="L10" s="206">
        <v>533</v>
      </c>
      <c r="M10" s="206">
        <v>461</v>
      </c>
      <c r="N10" s="206">
        <v>381</v>
      </c>
      <c r="O10" s="206">
        <v>597</v>
      </c>
      <c r="P10" s="206">
        <v>549</v>
      </c>
      <c r="Q10" s="206">
        <v>478</v>
      </c>
      <c r="R10" s="206">
        <v>368</v>
      </c>
      <c r="S10" s="206">
        <v>502</v>
      </c>
      <c r="T10" s="206">
        <v>447</v>
      </c>
      <c r="U10" s="206">
        <v>428</v>
      </c>
      <c r="V10" s="206">
        <v>581</v>
      </c>
      <c r="W10" s="206">
        <v>517</v>
      </c>
      <c r="X10" s="206">
        <v>740</v>
      </c>
      <c r="Y10" s="205">
        <v>8</v>
      </c>
    </row>
    <row r="11" spans="10:25">
      <c r="J11" s="208" t="s">
        <v>167</v>
      </c>
      <c r="K11" s="206">
        <v>451</v>
      </c>
      <c r="L11" s="206">
        <v>379</v>
      </c>
      <c r="M11" s="206">
        <v>360</v>
      </c>
      <c r="N11" s="206">
        <v>357</v>
      </c>
      <c r="O11" s="206">
        <v>384</v>
      </c>
      <c r="P11" s="206">
        <v>346</v>
      </c>
      <c r="Q11" s="206">
        <v>329</v>
      </c>
      <c r="R11" s="206">
        <v>323</v>
      </c>
      <c r="S11" s="206">
        <v>380</v>
      </c>
      <c r="T11" s="206">
        <v>317</v>
      </c>
      <c r="U11" s="206">
        <v>292</v>
      </c>
      <c r="V11" s="206">
        <v>475</v>
      </c>
      <c r="W11" s="206">
        <v>392</v>
      </c>
      <c r="X11" s="206">
        <v>469</v>
      </c>
      <c r="Y11" s="205">
        <v>9</v>
      </c>
    </row>
    <row r="12" spans="10:25">
      <c r="J12" s="208" t="s">
        <v>168</v>
      </c>
      <c r="K12" s="206">
        <v>189</v>
      </c>
      <c r="L12" s="206">
        <v>166</v>
      </c>
      <c r="M12" s="206">
        <v>156</v>
      </c>
      <c r="N12" s="206">
        <v>149</v>
      </c>
      <c r="O12" s="206">
        <v>159</v>
      </c>
      <c r="P12" s="206">
        <v>144</v>
      </c>
      <c r="Q12" s="206">
        <v>134</v>
      </c>
      <c r="R12" s="206">
        <v>128</v>
      </c>
      <c r="S12" s="206">
        <v>161</v>
      </c>
      <c r="T12" s="206">
        <v>139</v>
      </c>
      <c r="U12" s="206">
        <v>129</v>
      </c>
      <c r="V12" s="206">
        <v>139</v>
      </c>
      <c r="W12" s="206">
        <v>132</v>
      </c>
      <c r="X12" s="206">
        <v>124</v>
      </c>
      <c r="Y12" s="205">
        <v>10</v>
      </c>
    </row>
    <row r="13" spans="10:25">
      <c r="J13" s="208" t="s">
        <v>133</v>
      </c>
      <c r="K13" s="206">
        <v>91</v>
      </c>
      <c r="L13" s="206">
        <v>74</v>
      </c>
      <c r="M13" s="206">
        <v>69</v>
      </c>
      <c r="N13" s="206">
        <v>69</v>
      </c>
      <c r="O13" s="206">
        <v>66</v>
      </c>
      <c r="P13" s="206">
        <v>62</v>
      </c>
      <c r="Q13" s="206">
        <v>56</v>
      </c>
      <c r="R13" s="206">
        <v>54</v>
      </c>
      <c r="S13" s="206">
        <v>116</v>
      </c>
      <c r="T13" s="206">
        <v>98</v>
      </c>
      <c r="U13" s="206">
        <v>91</v>
      </c>
      <c r="V13" s="206">
        <v>113</v>
      </c>
      <c r="W13" s="206">
        <v>93</v>
      </c>
      <c r="X13" s="206">
        <v>121</v>
      </c>
      <c r="Y13" s="205">
        <v>11</v>
      </c>
    </row>
    <row r="14" spans="10:25">
      <c r="J14" s="209" t="s">
        <v>94</v>
      </c>
      <c r="K14" s="206">
        <v>6921</v>
      </c>
      <c r="L14" s="206">
        <v>6028</v>
      </c>
      <c r="M14" s="206">
        <v>5079</v>
      </c>
      <c r="N14" s="206">
        <v>4479</v>
      </c>
      <c r="O14" s="206">
        <v>6202</v>
      </c>
      <c r="P14" s="206">
        <v>5594</v>
      </c>
      <c r="Q14" s="206">
        <v>4832</v>
      </c>
      <c r="R14" s="206">
        <v>4361</v>
      </c>
      <c r="S14" s="206">
        <v>6509</v>
      </c>
      <c r="T14" s="206">
        <v>5510</v>
      </c>
      <c r="U14" s="206">
        <v>4932</v>
      </c>
      <c r="V14" s="206">
        <v>6734</v>
      </c>
      <c r="W14" s="206">
        <v>5769</v>
      </c>
      <c r="X14" s="206">
        <v>6337</v>
      </c>
    </row>
  </sheetData>
  <pageMargins left="1.7" right="0.70866141732283472" top="0.74803149606299213" bottom="0.74803149606299213" header="0.31496062992125984" footer="0.31496062992125984"/>
  <pageSetup paperSize="9" orientation="landscape" r:id="rId1"/>
  <rowBreaks count="10" manualBreakCount="10">
    <brk id="27" max="16383" man="1"/>
    <brk id="54" max="16383" man="1"/>
    <brk id="81" max="16383" man="1"/>
    <brk id="108" max="16383" man="1"/>
    <brk id="135" max="16383" man="1"/>
    <brk id="162" max="16383" man="1"/>
    <brk id="189" max="16383" man="1"/>
    <brk id="216" max="16383" man="1"/>
    <brk id="243" max="16383" man="1"/>
    <brk id="27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Y229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J29" sqref="J29"/>
    </sheetView>
  </sheetViews>
  <sheetFormatPr defaultColWidth="7.125" defaultRowHeight="15" customHeight="1"/>
  <cols>
    <col min="1" max="1" width="2.125" style="79" customWidth="1"/>
    <col min="2" max="2" width="2.125" style="80" customWidth="1"/>
    <col min="3" max="3" width="44.875" style="81" customWidth="1"/>
    <col min="4" max="4" width="6" style="82" customWidth="1"/>
    <col min="5" max="5" width="6.625" style="134" customWidth="1"/>
    <col min="6" max="6" width="6.625" style="135" customWidth="1"/>
    <col min="7" max="7" width="6.625" style="134" customWidth="1"/>
    <col min="8" max="8" width="6.625" style="135" customWidth="1"/>
    <col min="9" max="9" width="6.625" style="134" customWidth="1"/>
    <col min="10" max="10" width="6.625" style="135" customWidth="1"/>
    <col min="11" max="11" width="6.625" style="134" customWidth="1"/>
    <col min="12" max="12" width="6.625" style="135" customWidth="1"/>
    <col min="13" max="13" width="11.625" style="134" customWidth="1"/>
    <col min="14" max="14" width="6.625" style="134" customWidth="1"/>
    <col min="15" max="15" width="6.625" style="135" customWidth="1"/>
    <col min="16" max="16" width="6.625" style="134" customWidth="1"/>
    <col min="17" max="17" width="6.625" style="135" customWidth="1"/>
    <col min="18" max="18" width="6.625" style="134" customWidth="1"/>
    <col min="19" max="19" width="6.625" style="135" customWidth="1"/>
    <col min="20" max="20" width="6.625" style="134" customWidth="1"/>
    <col min="21" max="21" width="6.625" style="135" customWidth="1"/>
    <col min="22" max="22" width="11.625" style="134" customWidth="1"/>
    <col min="23" max="23" width="6.625" style="134" customWidth="1"/>
    <col min="24" max="24" width="6.625" style="136" customWidth="1"/>
    <col min="25" max="25" width="6.625" style="134" customWidth="1"/>
    <col min="26" max="26" width="6.625" style="135" customWidth="1"/>
    <col min="27" max="27" width="6.625" style="134" customWidth="1"/>
    <col min="28" max="28" width="6.625" style="135" customWidth="1"/>
    <col min="29" max="29" width="6.625" style="134" customWidth="1"/>
    <col min="30" max="30" width="6.625" style="135" customWidth="1"/>
    <col min="31" max="31" width="11.625" style="134" customWidth="1"/>
    <col min="32" max="32" width="6.625" style="134" customWidth="1"/>
    <col min="33" max="33" width="6.625" style="135" customWidth="1"/>
    <col min="34" max="34" width="6.625" style="134" customWidth="1"/>
    <col min="35" max="35" width="6.625" style="135" customWidth="1"/>
    <col min="36" max="36" width="6.625" style="134" customWidth="1"/>
    <col min="37" max="37" width="6.625" style="135" customWidth="1"/>
    <col min="38" max="38" width="6.625" style="134" customWidth="1"/>
    <col min="39" max="39" width="6.625" style="135" customWidth="1"/>
    <col min="40" max="40" width="11.625" style="134" customWidth="1"/>
    <col min="41" max="41" width="6.625" style="134" customWidth="1"/>
    <col min="42" max="42" width="6.625" style="135" customWidth="1"/>
    <col min="43" max="43" width="6.625" style="134" customWidth="1"/>
    <col min="44" max="44" width="6.625" style="135" customWidth="1"/>
    <col min="45" max="45" width="6.625" style="134" customWidth="1"/>
    <col min="46" max="46" width="6.625" style="135" customWidth="1"/>
    <col min="47" max="47" width="6.625" style="134" customWidth="1"/>
    <col min="48" max="48" width="6.625" style="135" customWidth="1"/>
    <col min="49" max="49" width="11.625" style="134" customWidth="1"/>
    <col min="50" max="16384" width="7.125" style="92"/>
  </cols>
  <sheetData>
    <row r="1" spans="1:49" s="72" customFormat="1" ht="15.75" customHeight="1">
      <c r="A1" s="258" t="s">
        <v>197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  <c r="AV1" s="258"/>
      <c r="AW1" s="258"/>
    </row>
    <row r="2" spans="1:49" s="73" customFormat="1" ht="15.75" customHeight="1">
      <c r="A2" s="256" t="s">
        <v>97</v>
      </c>
      <c r="B2" s="257"/>
      <c r="C2" s="257"/>
      <c r="D2" s="255" t="s">
        <v>96</v>
      </c>
      <c r="E2" s="259" t="s">
        <v>174</v>
      </c>
      <c r="F2" s="260"/>
      <c r="G2" s="260"/>
      <c r="H2" s="260"/>
      <c r="I2" s="260"/>
      <c r="J2" s="260"/>
      <c r="K2" s="260"/>
      <c r="L2" s="260"/>
      <c r="M2" s="260"/>
      <c r="N2" s="261" t="s">
        <v>90</v>
      </c>
      <c r="O2" s="261"/>
      <c r="P2" s="261"/>
      <c r="Q2" s="261"/>
      <c r="R2" s="261"/>
      <c r="S2" s="261"/>
      <c r="T2" s="261"/>
      <c r="U2" s="261"/>
      <c r="V2" s="261"/>
      <c r="W2" s="262" t="s">
        <v>140</v>
      </c>
      <c r="X2" s="262"/>
      <c r="Y2" s="262"/>
      <c r="Z2" s="262"/>
      <c r="AA2" s="262"/>
      <c r="AB2" s="262"/>
      <c r="AC2" s="262"/>
      <c r="AD2" s="262"/>
      <c r="AE2" s="262"/>
      <c r="AF2" s="263" t="s">
        <v>141</v>
      </c>
      <c r="AG2" s="263"/>
      <c r="AH2" s="263"/>
      <c r="AI2" s="263"/>
      <c r="AJ2" s="263"/>
      <c r="AK2" s="263"/>
      <c r="AL2" s="264"/>
      <c r="AM2" s="263"/>
      <c r="AN2" s="264"/>
      <c r="AO2" s="265" t="s">
        <v>142</v>
      </c>
      <c r="AP2" s="266"/>
      <c r="AQ2" s="265"/>
      <c r="AR2" s="266"/>
      <c r="AS2" s="265"/>
      <c r="AT2" s="266"/>
      <c r="AU2" s="265"/>
      <c r="AV2" s="266"/>
      <c r="AW2" s="265"/>
    </row>
    <row r="3" spans="1:49" s="73" customFormat="1" ht="15.75" customHeight="1">
      <c r="A3" s="256"/>
      <c r="B3" s="257"/>
      <c r="C3" s="257"/>
      <c r="D3" s="255"/>
      <c r="E3" s="248" t="s">
        <v>89</v>
      </c>
      <c r="F3" s="248"/>
      <c r="G3" s="248" t="s">
        <v>91</v>
      </c>
      <c r="H3" s="248"/>
      <c r="I3" s="248" t="s">
        <v>92</v>
      </c>
      <c r="J3" s="248"/>
      <c r="K3" s="248" t="s">
        <v>93</v>
      </c>
      <c r="L3" s="248"/>
      <c r="M3" s="141" t="s">
        <v>180</v>
      </c>
      <c r="N3" s="249" t="s">
        <v>89</v>
      </c>
      <c r="O3" s="249"/>
      <c r="P3" s="249" t="s">
        <v>91</v>
      </c>
      <c r="Q3" s="249"/>
      <c r="R3" s="249" t="s">
        <v>92</v>
      </c>
      <c r="S3" s="249"/>
      <c r="T3" s="249" t="s">
        <v>93</v>
      </c>
      <c r="U3" s="249"/>
      <c r="V3" s="139" t="s">
        <v>180</v>
      </c>
      <c r="W3" s="252" t="s">
        <v>89</v>
      </c>
      <c r="X3" s="252"/>
      <c r="Y3" s="252" t="s">
        <v>91</v>
      </c>
      <c r="Z3" s="252"/>
      <c r="AA3" s="252" t="s">
        <v>92</v>
      </c>
      <c r="AB3" s="252"/>
      <c r="AC3" s="252" t="s">
        <v>93</v>
      </c>
      <c r="AD3" s="252"/>
      <c r="AE3" s="140" t="s">
        <v>180</v>
      </c>
      <c r="AF3" s="269" t="s">
        <v>89</v>
      </c>
      <c r="AG3" s="269"/>
      <c r="AH3" s="269" t="s">
        <v>91</v>
      </c>
      <c r="AI3" s="269"/>
      <c r="AJ3" s="269" t="s">
        <v>92</v>
      </c>
      <c r="AK3" s="269"/>
      <c r="AL3" s="270" t="s">
        <v>93</v>
      </c>
      <c r="AM3" s="269"/>
      <c r="AN3" s="137" t="s">
        <v>180</v>
      </c>
      <c r="AO3" s="250" t="s">
        <v>89</v>
      </c>
      <c r="AP3" s="251"/>
      <c r="AQ3" s="250" t="s">
        <v>91</v>
      </c>
      <c r="AR3" s="251"/>
      <c r="AS3" s="250" t="s">
        <v>92</v>
      </c>
      <c r="AT3" s="251"/>
      <c r="AU3" s="250" t="s">
        <v>93</v>
      </c>
      <c r="AV3" s="251"/>
      <c r="AW3" s="138" t="s">
        <v>180</v>
      </c>
    </row>
    <row r="4" spans="1:49" s="53" customFormat="1" ht="35.25" customHeight="1">
      <c r="A4" s="256"/>
      <c r="B4" s="257"/>
      <c r="C4" s="257"/>
      <c r="D4" s="255"/>
      <c r="E4" s="142" t="s">
        <v>87</v>
      </c>
      <c r="F4" s="143" t="s">
        <v>88</v>
      </c>
      <c r="G4" s="142" t="s">
        <v>87</v>
      </c>
      <c r="H4" s="143" t="s">
        <v>88</v>
      </c>
      <c r="I4" s="142" t="s">
        <v>87</v>
      </c>
      <c r="J4" s="143" t="s">
        <v>88</v>
      </c>
      <c r="K4" s="142" t="s">
        <v>87</v>
      </c>
      <c r="L4" s="143" t="s">
        <v>88</v>
      </c>
      <c r="M4" s="142" t="s">
        <v>87</v>
      </c>
      <c r="N4" s="58" t="s">
        <v>87</v>
      </c>
      <c r="O4" s="74" t="s">
        <v>88</v>
      </c>
      <c r="P4" s="58" t="s">
        <v>87</v>
      </c>
      <c r="Q4" s="74" t="s">
        <v>88</v>
      </c>
      <c r="R4" s="58" t="s">
        <v>87</v>
      </c>
      <c r="S4" s="74" t="s">
        <v>88</v>
      </c>
      <c r="T4" s="58" t="s">
        <v>87</v>
      </c>
      <c r="U4" s="74" t="s">
        <v>88</v>
      </c>
      <c r="V4" s="58" t="s">
        <v>87</v>
      </c>
      <c r="W4" s="64" t="s">
        <v>87</v>
      </c>
      <c r="X4" s="75" t="s">
        <v>88</v>
      </c>
      <c r="Y4" s="64" t="s">
        <v>87</v>
      </c>
      <c r="Z4" s="76" t="s">
        <v>88</v>
      </c>
      <c r="AA4" s="64" t="s">
        <v>87</v>
      </c>
      <c r="AB4" s="76" t="s">
        <v>88</v>
      </c>
      <c r="AC4" s="64" t="s">
        <v>87</v>
      </c>
      <c r="AD4" s="76" t="s">
        <v>88</v>
      </c>
      <c r="AE4" s="64" t="s">
        <v>87</v>
      </c>
      <c r="AF4" s="63" t="s">
        <v>87</v>
      </c>
      <c r="AG4" s="77" t="s">
        <v>88</v>
      </c>
      <c r="AH4" s="63" t="s">
        <v>87</v>
      </c>
      <c r="AI4" s="77" t="s">
        <v>88</v>
      </c>
      <c r="AJ4" s="63" t="s">
        <v>87</v>
      </c>
      <c r="AK4" s="77" t="s">
        <v>88</v>
      </c>
      <c r="AL4" s="63" t="s">
        <v>87</v>
      </c>
      <c r="AM4" s="77" t="s">
        <v>88</v>
      </c>
      <c r="AN4" s="63" t="s">
        <v>87</v>
      </c>
      <c r="AO4" s="62" t="s">
        <v>87</v>
      </c>
      <c r="AP4" s="78" t="s">
        <v>88</v>
      </c>
      <c r="AQ4" s="62" t="s">
        <v>87</v>
      </c>
      <c r="AR4" s="78" t="s">
        <v>88</v>
      </c>
      <c r="AS4" s="62" t="s">
        <v>87</v>
      </c>
      <c r="AT4" s="78" t="s">
        <v>88</v>
      </c>
      <c r="AU4" s="62" t="s">
        <v>87</v>
      </c>
      <c r="AV4" s="78" t="s">
        <v>88</v>
      </c>
      <c r="AW4" s="62" t="s">
        <v>87</v>
      </c>
    </row>
    <row r="5" spans="1:49" ht="15.75" customHeight="1">
      <c r="A5" s="79" t="s">
        <v>85</v>
      </c>
      <c r="E5" s="144"/>
      <c r="F5" s="145"/>
      <c r="G5" s="144"/>
      <c r="H5" s="145"/>
      <c r="I5" s="144"/>
      <c r="J5" s="145"/>
      <c r="K5" s="144"/>
      <c r="L5" s="145"/>
      <c r="M5" s="144"/>
      <c r="N5" s="83"/>
      <c r="O5" s="84"/>
      <c r="P5" s="83"/>
      <c r="Q5" s="84"/>
      <c r="R5" s="83"/>
      <c r="S5" s="84"/>
      <c r="T5" s="83"/>
      <c r="U5" s="84"/>
      <c r="V5" s="83"/>
      <c r="W5" s="85"/>
      <c r="X5" s="86"/>
      <c r="Y5" s="85"/>
      <c r="Z5" s="87"/>
      <c r="AA5" s="85"/>
      <c r="AB5" s="87"/>
      <c r="AC5" s="85"/>
      <c r="AD5" s="87"/>
      <c r="AE5" s="85"/>
      <c r="AF5" s="88"/>
      <c r="AG5" s="89"/>
      <c r="AH5" s="88"/>
      <c r="AI5" s="89"/>
      <c r="AJ5" s="88"/>
      <c r="AK5" s="89"/>
      <c r="AL5" s="88"/>
      <c r="AM5" s="89"/>
      <c r="AN5" s="88"/>
      <c r="AO5" s="90"/>
      <c r="AP5" s="91"/>
      <c r="AQ5" s="90"/>
      <c r="AR5" s="91"/>
      <c r="AS5" s="90"/>
      <c r="AT5" s="91"/>
      <c r="AU5" s="90"/>
      <c r="AV5" s="91"/>
      <c r="AW5" s="90"/>
    </row>
    <row r="6" spans="1:49" ht="15.75" customHeight="1">
      <c r="B6" s="80" t="s">
        <v>121</v>
      </c>
      <c r="E6" s="144"/>
      <c r="F6" s="145"/>
      <c r="G6" s="144"/>
      <c r="H6" s="145"/>
      <c r="I6" s="144"/>
      <c r="J6" s="145"/>
      <c r="K6" s="144"/>
      <c r="L6" s="145"/>
      <c r="M6" s="144"/>
      <c r="N6" s="83"/>
      <c r="O6" s="84"/>
      <c r="P6" s="83"/>
      <c r="Q6" s="84"/>
      <c r="R6" s="83"/>
      <c r="S6" s="84"/>
      <c r="T6" s="83"/>
      <c r="U6" s="84"/>
      <c r="V6" s="83"/>
      <c r="W6" s="85"/>
      <c r="X6" s="86"/>
      <c r="Y6" s="85"/>
      <c r="Z6" s="87"/>
      <c r="AA6" s="85"/>
      <c r="AB6" s="87"/>
      <c r="AC6" s="85"/>
      <c r="AD6" s="87"/>
      <c r="AE6" s="85"/>
      <c r="AF6" s="88"/>
      <c r="AG6" s="89"/>
      <c r="AH6" s="88"/>
      <c r="AI6" s="89"/>
      <c r="AJ6" s="88"/>
      <c r="AK6" s="89"/>
      <c r="AL6" s="88"/>
      <c r="AM6" s="89"/>
      <c r="AN6" s="88"/>
      <c r="AO6" s="90"/>
      <c r="AP6" s="91"/>
      <c r="AQ6" s="90"/>
      <c r="AR6" s="91"/>
      <c r="AS6" s="90"/>
      <c r="AT6" s="91"/>
      <c r="AU6" s="90"/>
      <c r="AV6" s="91"/>
      <c r="AW6" s="90"/>
    </row>
    <row r="7" spans="1:49" ht="15.75" customHeight="1">
      <c r="C7" s="81" t="s">
        <v>183</v>
      </c>
      <c r="D7" s="82" t="s">
        <v>98</v>
      </c>
      <c r="E7" s="144">
        <v>0</v>
      </c>
      <c r="F7" s="145">
        <v>0</v>
      </c>
      <c r="G7" s="144">
        <v>0</v>
      </c>
      <c r="H7" s="145">
        <v>0</v>
      </c>
      <c r="I7" s="144">
        <v>0</v>
      </c>
      <c r="J7" s="145">
        <v>0</v>
      </c>
      <c r="K7" s="144">
        <v>0</v>
      </c>
      <c r="L7" s="145">
        <v>0</v>
      </c>
      <c r="M7" s="144">
        <v>0</v>
      </c>
      <c r="N7" s="83">
        <v>0</v>
      </c>
      <c r="O7" s="84">
        <v>0</v>
      </c>
      <c r="P7" s="83">
        <v>0</v>
      </c>
      <c r="Q7" s="84">
        <f>IF((P7-E7)=0,0,IF((P7-E7)=P7,0,(((P7-E7)*100)/E7)))</f>
        <v>0</v>
      </c>
      <c r="R7" s="83">
        <v>0</v>
      </c>
      <c r="S7" s="84">
        <f>IF((R7-G7)=0,0,IF((R7-G7)=R7,0,(((R7-G7)*100)/G7)))</f>
        <v>0</v>
      </c>
      <c r="T7" s="83">
        <v>0</v>
      </c>
      <c r="U7" s="84">
        <f>IF((T7-I7)=0,0,IF((T7-I7)=T7,0,(((T7-I7)*100)/I7)))</f>
        <v>0</v>
      </c>
      <c r="V7" s="83">
        <v>0</v>
      </c>
      <c r="W7" s="85">
        <v>0</v>
      </c>
      <c r="X7" s="86">
        <v>0</v>
      </c>
      <c r="Y7" s="85">
        <v>0</v>
      </c>
      <c r="Z7" s="87">
        <f>IF((Y7-N7)=0,0,IF((Y7-N7)=Y7,0,(((Y7-N7)*100)/N7)))</f>
        <v>0</v>
      </c>
      <c r="AA7" s="85">
        <v>0</v>
      </c>
      <c r="AB7" s="87">
        <f>IF((AA7-P7)=0,0,IF((AA7-P7)=AA7,0,(((AA7-P7)*100)/P7)))</f>
        <v>0</v>
      </c>
      <c r="AC7" s="85">
        <v>0</v>
      </c>
      <c r="AD7" s="87">
        <f>IF((AC7-R7)=0,0,IF((AC7-R7)=AC7,0,(((AC7-R7)*100)/R7)))</f>
        <v>0</v>
      </c>
      <c r="AE7" s="85">
        <v>0</v>
      </c>
      <c r="AF7" s="88">
        <v>0</v>
      </c>
      <c r="AG7" s="89">
        <v>0</v>
      </c>
      <c r="AH7" s="88">
        <v>0</v>
      </c>
      <c r="AI7" s="89">
        <f>IF((AH7-W7)=0,0,IF((AH7-W7)=AH7,0,(((AH7-W7)*100)/W7)))</f>
        <v>0</v>
      </c>
      <c r="AJ7" s="88">
        <v>0</v>
      </c>
      <c r="AK7" s="89">
        <f>IF((AJ7-Y7)=0,0,IF((AJ7-Y7)=AJ7,0,(((AJ7-Y7)*100)/Y7)))</f>
        <v>0</v>
      </c>
      <c r="AL7" s="88">
        <v>0</v>
      </c>
      <c r="AM7" s="89">
        <f>IF((AL7-AA7)=0,0,IF((AL7-AA7)=AL7,0,(((AL7-AA7)*100)/AA7)))</f>
        <v>0</v>
      </c>
      <c r="AN7" s="88">
        <v>0</v>
      </c>
      <c r="AO7" s="90">
        <v>96</v>
      </c>
      <c r="AP7" s="91">
        <v>0</v>
      </c>
      <c r="AQ7" s="90">
        <v>0</v>
      </c>
      <c r="AR7" s="91">
        <f>IF((AQ7-AF7)=0,0,IF((AQ7-AF7)=AQ7,0,(((AQ7-AF7)*100)/AF7)))</f>
        <v>0</v>
      </c>
      <c r="AS7" s="90">
        <v>0</v>
      </c>
      <c r="AT7" s="91">
        <f>IF((AS7-AH7)=0,0,IF((AS7-AH7)=AS7,0,(((AS7-AH7)*100)/AH7)))</f>
        <v>0</v>
      </c>
      <c r="AU7" s="90">
        <v>0</v>
      </c>
      <c r="AV7" s="91">
        <f>IF((AU7-AJ7)=0,0,IF((AU7-AJ7)=AU7,0,(((AU7-AJ7)*100)/AJ7)))</f>
        <v>0</v>
      </c>
      <c r="AW7" s="90">
        <v>0</v>
      </c>
    </row>
    <row r="8" spans="1:49" ht="15.75" customHeight="1">
      <c r="C8" s="81" t="s">
        <v>0</v>
      </c>
      <c r="D8" s="82" t="s">
        <v>98</v>
      </c>
      <c r="E8" s="144">
        <v>105</v>
      </c>
      <c r="F8" s="145">
        <v>0</v>
      </c>
      <c r="G8" s="144">
        <v>0</v>
      </c>
      <c r="H8" s="145">
        <v>0</v>
      </c>
      <c r="I8" s="144">
        <v>0</v>
      </c>
      <c r="J8" s="145">
        <v>0</v>
      </c>
      <c r="K8" s="144">
        <v>0</v>
      </c>
      <c r="L8" s="145">
        <v>0</v>
      </c>
      <c r="M8" s="144">
        <v>0</v>
      </c>
      <c r="N8" s="83">
        <v>130</v>
      </c>
      <c r="O8" s="84">
        <v>0</v>
      </c>
      <c r="P8" s="83">
        <v>88</v>
      </c>
      <c r="Q8" s="84">
        <f t="shared" ref="Q8:Q74" si="0">IF((P8-E8)=0,0,IF((P8-E8)=P8,0,(((P8-E8)*100)/E8)))</f>
        <v>-16.19047619047619</v>
      </c>
      <c r="R8" s="83">
        <v>0</v>
      </c>
      <c r="S8" s="84">
        <f t="shared" ref="S8:S74" si="1">IF((R8-G8)=0,0,IF((R8-G8)=R8,0,(((R8-G8)*100)/G8)))</f>
        <v>0</v>
      </c>
      <c r="T8" s="83">
        <v>0</v>
      </c>
      <c r="U8" s="84">
        <f t="shared" ref="U8:U74" si="2">IF((T8-I8)=0,0,IF((T8-I8)=T8,0,(((T8-I8)*100)/I8)))</f>
        <v>0</v>
      </c>
      <c r="V8" s="83">
        <v>0</v>
      </c>
      <c r="W8" s="85">
        <v>142</v>
      </c>
      <c r="X8" s="86">
        <v>0</v>
      </c>
      <c r="Y8" s="85">
        <v>119</v>
      </c>
      <c r="Z8" s="87">
        <f t="shared" ref="Z8:Z74" si="3">IF((Y8-N8)=0,0,IF((Y8-N8)=Y8,0,(((Y8-N8)*100)/N8)))</f>
        <v>-8.4615384615384617</v>
      </c>
      <c r="AA8" s="85">
        <v>78</v>
      </c>
      <c r="AB8" s="87">
        <f t="shared" ref="AB8:AB74" si="4">IF((AA8-P8)=0,0,IF((AA8-P8)=AA8,0,(((AA8-P8)*100)/P8)))</f>
        <v>-11.363636363636363</v>
      </c>
      <c r="AC8" s="85">
        <v>0</v>
      </c>
      <c r="AD8" s="87">
        <f t="shared" ref="AD8:AD74" si="5">IF((AC8-R8)=0,0,IF((AC8-R8)=AC8,0,(((AC8-R8)*100)/R8)))</f>
        <v>0</v>
      </c>
      <c r="AE8" s="85">
        <v>0</v>
      </c>
      <c r="AF8" s="88">
        <v>144</v>
      </c>
      <c r="AG8" s="89">
        <v>0</v>
      </c>
      <c r="AH8" s="88">
        <v>125</v>
      </c>
      <c r="AI8" s="89">
        <f t="shared" ref="AI8:AI74" si="6">IF((AH8-W8)=0,0,IF((AH8-W8)=AH8,0,(((AH8-W8)*100)/W8)))</f>
        <v>-11.971830985915492</v>
      </c>
      <c r="AJ8" s="88">
        <v>113</v>
      </c>
      <c r="AK8" s="89">
        <f t="shared" ref="AK8:AK74" si="7">IF((AJ8-Y8)=0,0,IF((AJ8-Y8)=AJ8,0,(((AJ8-Y8)*100)/Y8)))</f>
        <v>-5.0420168067226889</v>
      </c>
      <c r="AL8" s="88">
        <v>73</v>
      </c>
      <c r="AM8" s="89">
        <f t="shared" ref="AM8:AM74" si="8">IF((AL8-AA8)=0,0,IF((AL8-AA8)=AL8,0,(((AL8-AA8)*100)/AA8)))</f>
        <v>-6.4102564102564106</v>
      </c>
      <c r="AN8" s="88">
        <v>3</v>
      </c>
      <c r="AO8" s="90">
        <v>83</v>
      </c>
      <c r="AP8" s="91">
        <v>0</v>
      </c>
      <c r="AQ8" s="90">
        <v>119</v>
      </c>
      <c r="AR8" s="91">
        <f t="shared" ref="AR8:AR74" si="9">IF((AQ8-AF8)=0,0,IF((AQ8-AF8)=AQ8,0,(((AQ8-AF8)*100)/AF8)))</f>
        <v>-17.361111111111111</v>
      </c>
      <c r="AS8" s="90">
        <v>115</v>
      </c>
      <c r="AT8" s="91">
        <f t="shared" ref="AT8:AT74" si="10">IF((AS8-AH8)=0,0,IF((AS8-AH8)=AS8,0,(((AS8-AH8)*100)/AH8)))</f>
        <v>-8</v>
      </c>
      <c r="AU8" s="90">
        <v>111</v>
      </c>
      <c r="AV8" s="91">
        <f t="shared" ref="AV8:AV74" si="11">IF((AU8-AJ8)=0,0,IF((AU8-AJ8)=AU8,0,(((AU8-AJ8)*100)/AJ8)))</f>
        <v>-1.7699115044247788</v>
      </c>
      <c r="AW8" s="90">
        <v>5</v>
      </c>
    </row>
    <row r="9" spans="1:49" ht="15.75" customHeight="1">
      <c r="C9" s="81" t="s">
        <v>1</v>
      </c>
      <c r="D9" s="82" t="s">
        <v>98</v>
      </c>
      <c r="E9" s="144">
        <v>114</v>
      </c>
      <c r="F9" s="145">
        <v>0</v>
      </c>
      <c r="G9" s="144">
        <v>0</v>
      </c>
      <c r="H9" s="145">
        <v>0</v>
      </c>
      <c r="I9" s="144">
        <v>0</v>
      </c>
      <c r="J9" s="145">
        <v>0</v>
      </c>
      <c r="K9" s="144">
        <v>0</v>
      </c>
      <c r="L9" s="145">
        <v>0</v>
      </c>
      <c r="M9" s="144">
        <v>0</v>
      </c>
      <c r="N9" s="83">
        <v>133</v>
      </c>
      <c r="O9" s="84">
        <v>0</v>
      </c>
      <c r="P9" s="83">
        <v>102</v>
      </c>
      <c r="Q9" s="84">
        <f t="shared" si="0"/>
        <v>-10.526315789473685</v>
      </c>
      <c r="R9" s="83">
        <v>0</v>
      </c>
      <c r="S9" s="84">
        <f t="shared" si="1"/>
        <v>0</v>
      </c>
      <c r="T9" s="83">
        <v>0</v>
      </c>
      <c r="U9" s="84">
        <f t="shared" si="2"/>
        <v>0</v>
      </c>
      <c r="V9" s="83">
        <v>0</v>
      </c>
      <c r="W9" s="85">
        <v>162</v>
      </c>
      <c r="X9" s="86">
        <v>0</v>
      </c>
      <c r="Y9" s="85">
        <v>123</v>
      </c>
      <c r="Z9" s="87">
        <f t="shared" si="3"/>
        <v>-7.518796992481203</v>
      </c>
      <c r="AA9" s="85">
        <v>96</v>
      </c>
      <c r="AB9" s="87">
        <f t="shared" si="4"/>
        <v>-5.882352941176471</v>
      </c>
      <c r="AC9" s="85">
        <v>0</v>
      </c>
      <c r="AD9" s="87">
        <f t="shared" si="5"/>
        <v>0</v>
      </c>
      <c r="AE9" s="85">
        <v>0</v>
      </c>
      <c r="AF9" s="88">
        <v>157</v>
      </c>
      <c r="AG9" s="89">
        <v>0</v>
      </c>
      <c r="AH9" s="88">
        <v>138</v>
      </c>
      <c r="AI9" s="89">
        <f t="shared" si="6"/>
        <v>-14.814814814814815</v>
      </c>
      <c r="AJ9" s="88">
        <v>121</v>
      </c>
      <c r="AK9" s="89">
        <f t="shared" si="7"/>
        <v>-1.6260162601626016</v>
      </c>
      <c r="AL9" s="88">
        <v>95</v>
      </c>
      <c r="AM9" s="89">
        <f t="shared" si="8"/>
        <v>-1.0416666666666667</v>
      </c>
      <c r="AN9" s="88">
        <v>3</v>
      </c>
      <c r="AO9" s="90">
        <v>0</v>
      </c>
      <c r="AP9" s="91">
        <v>0</v>
      </c>
      <c r="AQ9" s="90">
        <v>146</v>
      </c>
      <c r="AR9" s="91">
        <f t="shared" si="9"/>
        <v>-7.0063694267515926</v>
      </c>
      <c r="AS9" s="90">
        <v>133</v>
      </c>
      <c r="AT9" s="91">
        <f t="shared" si="10"/>
        <v>-3.6231884057971016</v>
      </c>
      <c r="AU9" s="90">
        <v>119</v>
      </c>
      <c r="AV9" s="91">
        <f t="shared" si="11"/>
        <v>-1.6528925619834711</v>
      </c>
      <c r="AW9" s="90">
        <v>1</v>
      </c>
    </row>
    <row r="10" spans="1:49" s="106" customFormat="1" ht="15.75" customHeight="1">
      <c r="A10" s="93"/>
      <c r="B10" s="94"/>
      <c r="C10" s="95" t="s">
        <v>86</v>
      </c>
      <c r="D10" s="96" t="s">
        <v>98</v>
      </c>
      <c r="E10" s="146">
        <v>125</v>
      </c>
      <c r="F10" s="147">
        <v>0</v>
      </c>
      <c r="G10" s="146">
        <v>0</v>
      </c>
      <c r="H10" s="147">
        <v>0</v>
      </c>
      <c r="I10" s="146">
        <v>0</v>
      </c>
      <c r="J10" s="147">
        <v>0</v>
      </c>
      <c r="K10" s="146">
        <v>0</v>
      </c>
      <c r="L10" s="147">
        <v>0</v>
      </c>
      <c r="M10" s="146">
        <v>0</v>
      </c>
      <c r="N10" s="97">
        <v>136</v>
      </c>
      <c r="O10" s="98">
        <v>0</v>
      </c>
      <c r="P10" s="97">
        <v>115</v>
      </c>
      <c r="Q10" s="98">
        <f t="shared" si="0"/>
        <v>-8</v>
      </c>
      <c r="R10" s="97">
        <v>0</v>
      </c>
      <c r="S10" s="98">
        <f t="shared" si="1"/>
        <v>0</v>
      </c>
      <c r="T10" s="97">
        <v>0</v>
      </c>
      <c r="U10" s="98">
        <f t="shared" si="2"/>
        <v>0</v>
      </c>
      <c r="V10" s="97">
        <v>0</v>
      </c>
      <c r="W10" s="99">
        <v>138</v>
      </c>
      <c r="X10" s="100">
        <v>0</v>
      </c>
      <c r="Y10" s="99">
        <v>124</v>
      </c>
      <c r="Z10" s="101">
        <f t="shared" si="3"/>
        <v>-8.8235294117647065</v>
      </c>
      <c r="AA10" s="99">
        <v>111</v>
      </c>
      <c r="AB10" s="101">
        <f t="shared" si="4"/>
        <v>-3.4782608695652173</v>
      </c>
      <c r="AC10" s="85">
        <v>0</v>
      </c>
      <c r="AD10" s="101">
        <f t="shared" si="5"/>
        <v>0</v>
      </c>
      <c r="AE10" s="85">
        <v>0</v>
      </c>
      <c r="AF10" s="102">
        <v>160</v>
      </c>
      <c r="AG10" s="103">
        <v>0</v>
      </c>
      <c r="AH10" s="102">
        <v>119</v>
      </c>
      <c r="AI10" s="103">
        <f t="shared" si="6"/>
        <v>-13.768115942028986</v>
      </c>
      <c r="AJ10" s="102">
        <v>124</v>
      </c>
      <c r="AK10" s="103">
        <f t="shared" si="7"/>
        <v>0</v>
      </c>
      <c r="AL10" s="102">
        <v>110</v>
      </c>
      <c r="AM10" s="103">
        <f t="shared" si="8"/>
        <v>-0.90090090090090091</v>
      </c>
      <c r="AN10" s="102">
        <v>4</v>
      </c>
      <c r="AO10" s="104">
        <v>117</v>
      </c>
      <c r="AP10" s="105">
        <v>0</v>
      </c>
      <c r="AQ10" s="104">
        <v>126</v>
      </c>
      <c r="AR10" s="105">
        <f t="shared" si="9"/>
        <v>-21.25</v>
      </c>
      <c r="AS10" s="104">
        <v>114</v>
      </c>
      <c r="AT10" s="105">
        <f t="shared" si="10"/>
        <v>-4.2016806722689077</v>
      </c>
      <c r="AU10" s="104">
        <v>125</v>
      </c>
      <c r="AV10" s="105">
        <f t="shared" si="11"/>
        <v>0.80645161290322576</v>
      </c>
      <c r="AW10" s="104">
        <v>4</v>
      </c>
    </row>
    <row r="11" spans="1:49" s="57" customFormat="1" ht="15.75" customHeight="1" thickBot="1">
      <c r="A11" s="54"/>
      <c r="B11" s="55"/>
      <c r="C11" s="253" t="s">
        <v>94</v>
      </c>
      <c r="D11" s="254"/>
      <c r="E11" s="148">
        <f>SUM(E7:E10)</f>
        <v>344</v>
      </c>
      <c r="F11" s="149">
        <f>SUM(F8:F10)</f>
        <v>0</v>
      </c>
      <c r="G11" s="148">
        <v>0</v>
      </c>
      <c r="H11" s="149">
        <v>0</v>
      </c>
      <c r="I11" s="148">
        <v>0</v>
      </c>
      <c r="J11" s="149">
        <v>0</v>
      </c>
      <c r="K11" s="148">
        <v>0</v>
      </c>
      <c r="L11" s="149">
        <v>0</v>
      </c>
      <c r="M11" s="148">
        <v>0</v>
      </c>
      <c r="N11" s="32">
        <f>SUM(N7:N10)</f>
        <v>399</v>
      </c>
      <c r="O11" s="32">
        <f>SUM(O8:O10)</f>
        <v>0</v>
      </c>
      <c r="P11" s="32">
        <f>SUM(P7:P10)</f>
        <v>305</v>
      </c>
      <c r="Q11" s="155">
        <f t="shared" si="0"/>
        <v>-11.337209302325581</v>
      </c>
      <c r="R11" s="32">
        <v>0</v>
      </c>
      <c r="S11" s="155">
        <f t="shared" si="1"/>
        <v>0</v>
      </c>
      <c r="T11" s="32">
        <v>0</v>
      </c>
      <c r="U11" s="155">
        <f t="shared" si="2"/>
        <v>0</v>
      </c>
      <c r="V11" s="32">
        <v>0</v>
      </c>
      <c r="W11" s="34">
        <f>SUM(W8:W10)</f>
        <v>442</v>
      </c>
      <c r="X11" s="65">
        <f>SUM(X8:X10)</f>
        <v>0</v>
      </c>
      <c r="Y11" s="34">
        <f>SUM(Y8:Y10)</f>
        <v>366</v>
      </c>
      <c r="Z11" s="107">
        <f t="shared" si="3"/>
        <v>-8.2706766917293226</v>
      </c>
      <c r="AA11" s="34">
        <f>SUM(AA8:AA10)</f>
        <v>285</v>
      </c>
      <c r="AB11" s="107">
        <f t="shared" si="4"/>
        <v>-6.557377049180328</v>
      </c>
      <c r="AC11" s="34">
        <v>0</v>
      </c>
      <c r="AD11" s="107">
        <f t="shared" si="5"/>
        <v>0</v>
      </c>
      <c r="AE11" s="34">
        <v>0</v>
      </c>
      <c r="AF11" s="30">
        <f>SUM(AF8:AF10)</f>
        <v>461</v>
      </c>
      <c r="AG11" s="31">
        <f>SUM(AG8:AG10)</f>
        <v>0</v>
      </c>
      <c r="AH11" s="30">
        <f>SUM(AH8:AH10)</f>
        <v>382</v>
      </c>
      <c r="AI11" s="108">
        <f t="shared" si="6"/>
        <v>-13.574660633484163</v>
      </c>
      <c r="AJ11" s="30">
        <f>SUM(AJ8:AJ10)</f>
        <v>358</v>
      </c>
      <c r="AK11" s="108">
        <f t="shared" si="7"/>
        <v>-2.1857923497267762</v>
      </c>
      <c r="AL11" s="30">
        <f>SUM(AL8:AL10)</f>
        <v>278</v>
      </c>
      <c r="AM11" s="108">
        <f t="shared" si="8"/>
        <v>-2.4561403508771931</v>
      </c>
      <c r="AN11" s="30">
        <f>SUM(AN8:AN10)</f>
        <v>10</v>
      </c>
      <c r="AO11" s="66">
        <f>SUM(AO8:AO10)</f>
        <v>200</v>
      </c>
      <c r="AP11" s="67">
        <f>SUM(AP8:AP10)</f>
        <v>0</v>
      </c>
      <c r="AQ11" s="66">
        <f>SUM(AQ8:AQ10)</f>
        <v>391</v>
      </c>
      <c r="AR11" s="109">
        <f t="shared" si="9"/>
        <v>-15.184381778741866</v>
      </c>
      <c r="AS11" s="66">
        <f>SUM(AS8:AS10)</f>
        <v>362</v>
      </c>
      <c r="AT11" s="109">
        <f t="shared" si="10"/>
        <v>-5.2356020942408374</v>
      </c>
      <c r="AU11" s="66">
        <f>SUM(AU8:AU10)</f>
        <v>355</v>
      </c>
      <c r="AV11" s="109">
        <f t="shared" si="11"/>
        <v>-0.83798882681564246</v>
      </c>
      <c r="AW11" s="66">
        <f>SUM(AW8:AW10)</f>
        <v>10</v>
      </c>
    </row>
    <row r="12" spans="1:49" s="122" customFormat="1" ht="15.75" customHeight="1">
      <c r="A12" s="110" t="s">
        <v>95</v>
      </c>
      <c r="B12" s="111"/>
      <c r="C12" s="72"/>
      <c r="D12" s="112"/>
      <c r="E12" s="150"/>
      <c r="F12" s="151"/>
      <c r="G12" s="150"/>
      <c r="H12" s="151"/>
      <c r="I12" s="150"/>
      <c r="J12" s="151"/>
      <c r="K12" s="150"/>
      <c r="L12" s="151"/>
      <c r="M12" s="150"/>
      <c r="N12" s="113"/>
      <c r="O12" s="114"/>
      <c r="P12" s="113"/>
      <c r="Q12" s="114"/>
      <c r="R12" s="113"/>
      <c r="S12" s="114"/>
      <c r="T12" s="113"/>
      <c r="U12" s="114"/>
      <c r="V12" s="113"/>
      <c r="W12" s="115"/>
      <c r="X12" s="116"/>
      <c r="Y12" s="115"/>
      <c r="Z12" s="117"/>
      <c r="AA12" s="115"/>
      <c r="AB12" s="117"/>
      <c r="AC12" s="115"/>
      <c r="AD12" s="117"/>
      <c r="AE12" s="115"/>
      <c r="AF12" s="118"/>
      <c r="AG12" s="119"/>
      <c r="AH12" s="118"/>
      <c r="AI12" s="119"/>
      <c r="AJ12" s="118"/>
      <c r="AK12" s="119"/>
      <c r="AL12" s="118"/>
      <c r="AM12" s="119"/>
      <c r="AN12" s="118"/>
      <c r="AO12" s="120"/>
      <c r="AP12" s="121"/>
      <c r="AQ12" s="120"/>
      <c r="AR12" s="121"/>
      <c r="AS12" s="120"/>
      <c r="AT12" s="121"/>
      <c r="AU12" s="120"/>
      <c r="AV12" s="121"/>
      <c r="AW12" s="120"/>
    </row>
    <row r="13" spans="1:49" ht="15.75" customHeight="1">
      <c r="B13" s="80" t="s">
        <v>99</v>
      </c>
      <c r="E13" s="144"/>
      <c r="F13" s="145"/>
      <c r="G13" s="144"/>
      <c r="H13" s="145"/>
      <c r="I13" s="144"/>
      <c r="J13" s="145"/>
      <c r="K13" s="144"/>
      <c r="L13" s="145"/>
      <c r="M13" s="144"/>
      <c r="N13" s="83"/>
      <c r="O13" s="84"/>
      <c r="P13" s="83"/>
      <c r="Q13" s="84"/>
      <c r="R13" s="83"/>
      <c r="S13" s="84"/>
      <c r="T13" s="83"/>
      <c r="U13" s="84"/>
      <c r="V13" s="83"/>
      <c r="W13" s="85"/>
      <c r="X13" s="86"/>
      <c r="Y13" s="85"/>
      <c r="Z13" s="87"/>
      <c r="AA13" s="85"/>
      <c r="AB13" s="87"/>
      <c r="AC13" s="85"/>
      <c r="AD13" s="87"/>
      <c r="AE13" s="85"/>
      <c r="AF13" s="88"/>
      <c r="AG13" s="89"/>
      <c r="AH13" s="88"/>
      <c r="AI13" s="89"/>
      <c r="AJ13" s="88"/>
      <c r="AK13" s="89"/>
      <c r="AL13" s="88"/>
      <c r="AM13" s="89"/>
      <c r="AN13" s="88"/>
      <c r="AO13" s="90"/>
      <c r="AP13" s="91"/>
      <c r="AQ13" s="90"/>
      <c r="AR13" s="91"/>
      <c r="AS13" s="90"/>
      <c r="AT13" s="91"/>
      <c r="AU13" s="90"/>
      <c r="AV13" s="91"/>
      <c r="AW13" s="90"/>
    </row>
    <row r="14" spans="1:49" ht="15.75" customHeight="1">
      <c r="C14" s="81" t="s">
        <v>6</v>
      </c>
      <c r="D14" s="82" t="s">
        <v>98</v>
      </c>
      <c r="E14" s="144">
        <v>36</v>
      </c>
      <c r="F14" s="145">
        <v>0</v>
      </c>
      <c r="G14" s="144">
        <v>0</v>
      </c>
      <c r="H14" s="145">
        <v>0</v>
      </c>
      <c r="I14" s="144">
        <v>0</v>
      </c>
      <c r="J14" s="145">
        <v>0</v>
      </c>
      <c r="K14" s="144">
        <v>0</v>
      </c>
      <c r="L14" s="145">
        <v>0</v>
      </c>
      <c r="M14" s="144">
        <v>0</v>
      </c>
      <c r="N14" s="83">
        <v>31</v>
      </c>
      <c r="O14" s="84">
        <v>0</v>
      </c>
      <c r="P14" s="83">
        <v>30</v>
      </c>
      <c r="Q14" s="84">
        <f t="shared" si="0"/>
        <v>-16.666666666666668</v>
      </c>
      <c r="R14" s="83">
        <v>0</v>
      </c>
      <c r="S14" s="84">
        <f t="shared" si="1"/>
        <v>0</v>
      </c>
      <c r="T14" s="83">
        <v>0</v>
      </c>
      <c r="U14" s="84">
        <f t="shared" si="2"/>
        <v>0</v>
      </c>
      <c r="V14" s="83">
        <v>0</v>
      </c>
      <c r="W14" s="85">
        <v>28</v>
      </c>
      <c r="X14" s="86">
        <v>0</v>
      </c>
      <c r="Y14" s="85">
        <v>30</v>
      </c>
      <c r="Z14" s="87">
        <f t="shared" si="3"/>
        <v>-3.225806451612903</v>
      </c>
      <c r="AA14" s="85">
        <v>26</v>
      </c>
      <c r="AB14" s="87">
        <f t="shared" si="4"/>
        <v>-13.333333333333334</v>
      </c>
      <c r="AC14" s="85">
        <v>0</v>
      </c>
      <c r="AD14" s="87">
        <f t="shared" si="5"/>
        <v>0</v>
      </c>
      <c r="AE14" s="85">
        <v>0</v>
      </c>
      <c r="AF14" s="88">
        <v>34</v>
      </c>
      <c r="AG14" s="89">
        <v>0</v>
      </c>
      <c r="AH14" s="88">
        <v>24</v>
      </c>
      <c r="AI14" s="89">
        <f t="shared" si="6"/>
        <v>-14.285714285714286</v>
      </c>
      <c r="AJ14" s="88">
        <v>27</v>
      </c>
      <c r="AK14" s="89">
        <f t="shared" si="7"/>
        <v>-10</v>
      </c>
      <c r="AL14" s="88">
        <v>26</v>
      </c>
      <c r="AM14" s="89">
        <f t="shared" si="8"/>
        <v>0</v>
      </c>
      <c r="AN14" s="88">
        <f>13+40</f>
        <v>53</v>
      </c>
      <c r="AO14" s="90">
        <v>28</v>
      </c>
      <c r="AP14" s="91">
        <v>0</v>
      </c>
      <c r="AQ14" s="90">
        <v>30</v>
      </c>
      <c r="AR14" s="91">
        <f t="shared" si="9"/>
        <v>-11.764705882352942</v>
      </c>
      <c r="AS14" s="90">
        <v>24</v>
      </c>
      <c r="AT14" s="91">
        <f t="shared" si="10"/>
        <v>0</v>
      </c>
      <c r="AU14" s="90">
        <v>27</v>
      </c>
      <c r="AV14" s="91">
        <f t="shared" si="11"/>
        <v>0</v>
      </c>
      <c r="AW14" s="90">
        <v>44</v>
      </c>
    </row>
    <row r="15" spans="1:49" ht="15.75" customHeight="1">
      <c r="C15" s="81" t="s">
        <v>7</v>
      </c>
      <c r="D15" s="82" t="s">
        <v>98</v>
      </c>
      <c r="E15" s="144">
        <v>34</v>
      </c>
      <c r="F15" s="145">
        <v>0</v>
      </c>
      <c r="G15" s="144">
        <v>0</v>
      </c>
      <c r="H15" s="145">
        <v>0</v>
      </c>
      <c r="I15" s="144">
        <v>0</v>
      </c>
      <c r="J15" s="145">
        <v>0</v>
      </c>
      <c r="K15" s="144">
        <v>0</v>
      </c>
      <c r="L15" s="145">
        <v>0</v>
      </c>
      <c r="M15" s="144">
        <v>0</v>
      </c>
      <c r="N15" s="83">
        <v>30</v>
      </c>
      <c r="O15" s="84">
        <v>0</v>
      </c>
      <c r="P15" s="83">
        <v>29</v>
      </c>
      <c r="Q15" s="84">
        <f t="shared" si="0"/>
        <v>-14.705882352941176</v>
      </c>
      <c r="R15" s="83">
        <v>0</v>
      </c>
      <c r="S15" s="84">
        <f t="shared" si="1"/>
        <v>0</v>
      </c>
      <c r="T15" s="83">
        <v>0</v>
      </c>
      <c r="U15" s="84">
        <f t="shared" si="2"/>
        <v>0</v>
      </c>
      <c r="V15" s="83">
        <v>0</v>
      </c>
      <c r="W15" s="85">
        <v>24</v>
      </c>
      <c r="X15" s="86">
        <v>0</v>
      </c>
      <c r="Y15" s="85">
        <v>27</v>
      </c>
      <c r="Z15" s="87">
        <f t="shared" si="3"/>
        <v>-10</v>
      </c>
      <c r="AA15" s="85">
        <v>26</v>
      </c>
      <c r="AB15" s="87">
        <f t="shared" si="4"/>
        <v>-10.344827586206897</v>
      </c>
      <c r="AC15" s="85">
        <v>0</v>
      </c>
      <c r="AD15" s="87">
        <f t="shared" si="5"/>
        <v>0</v>
      </c>
      <c r="AE15" s="85">
        <v>0</v>
      </c>
      <c r="AF15" s="88">
        <v>37</v>
      </c>
      <c r="AG15" s="89">
        <v>0</v>
      </c>
      <c r="AH15" s="88">
        <v>13</v>
      </c>
      <c r="AI15" s="89">
        <f t="shared" si="6"/>
        <v>-45.833333333333336</v>
      </c>
      <c r="AJ15" s="88">
        <v>27</v>
      </c>
      <c r="AK15" s="89">
        <f t="shared" si="7"/>
        <v>0</v>
      </c>
      <c r="AL15" s="88">
        <v>25</v>
      </c>
      <c r="AM15" s="89">
        <f t="shared" si="8"/>
        <v>-3.8461538461538463</v>
      </c>
      <c r="AN15" s="88">
        <f>22+28</f>
        <v>50</v>
      </c>
      <c r="AO15" s="90">
        <v>29</v>
      </c>
      <c r="AP15" s="91">
        <v>0</v>
      </c>
      <c r="AQ15" s="90">
        <v>32</v>
      </c>
      <c r="AR15" s="91">
        <f t="shared" si="9"/>
        <v>-13.513513513513514</v>
      </c>
      <c r="AS15" s="90">
        <v>12</v>
      </c>
      <c r="AT15" s="91">
        <f t="shared" si="10"/>
        <v>-7.6923076923076925</v>
      </c>
      <c r="AU15" s="90">
        <v>27</v>
      </c>
      <c r="AV15" s="91">
        <f t="shared" si="11"/>
        <v>0</v>
      </c>
      <c r="AW15" s="90">
        <v>39</v>
      </c>
    </row>
    <row r="16" spans="1:49" ht="15.75" customHeight="1">
      <c r="C16" s="81" t="s">
        <v>8</v>
      </c>
      <c r="D16" s="82" t="s">
        <v>98</v>
      </c>
      <c r="E16" s="144">
        <v>37</v>
      </c>
      <c r="F16" s="145">
        <v>0</v>
      </c>
      <c r="G16" s="144">
        <v>0</v>
      </c>
      <c r="H16" s="145">
        <v>0</v>
      </c>
      <c r="I16" s="144">
        <v>0</v>
      </c>
      <c r="J16" s="145">
        <v>0</v>
      </c>
      <c r="K16" s="144">
        <v>0</v>
      </c>
      <c r="L16" s="145">
        <v>0</v>
      </c>
      <c r="M16" s="144">
        <v>0</v>
      </c>
      <c r="N16" s="83">
        <v>30</v>
      </c>
      <c r="O16" s="84">
        <v>0</v>
      </c>
      <c r="P16" s="83">
        <v>35</v>
      </c>
      <c r="Q16" s="84">
        <f t="shared" si="0"/>
        <v>-5.4054054054054053</v>
      </c>
      <c r="R16" s="83">
        <v>0</v>
      </c>
      <c r="S16" s="84">
        <f t="shared" si="1"/>
        <v>0</v>
      </c>
      <c r="T16" s="83">
        <v>0</v>
      </c>
      <c r="U16" s="84">
        <f t="shared" si="2"/>
        <v>0</v>
      </c>
      <c r="V16" s="83">
        <v>0</v>
      </c>
      <c r="W16" s="85">
        <v>27</v>
      </c>
      <c r="X16" s="86">
        <v>0</v>
      </c>
      <c r="Y16" s="85">
        <v>28</v>
      </c>
      <c r="Z16" s="87">
        <f t="shared" si="3"/>
        <v>-6.666666666666667</v>
      </c>
      <c r="AA16" s="85">
        <v>35</v>
      </c>
      <c r="AB16" s="87">
        <f t="shared" si="4"/>
        <v>0</v>
      </c>
      <c r="AC16" s="85">
        <v>0</v>
      </c>
      <c r="AD16" s="87">
        <f t="shared" si="5"/>
        <v>0</v>
      </c>
      <c r="AE16" s="85">
        <v>0</v>
      </c>
      <c r="AF16" s="88">
        <v>33</v>
      </c>
      <c r="AG16" s="89">
        <v>0</v>
      </c>
      <c r="AH16" s="88">
        <v>19</v>
      </c>
      <c r="AI16" s="89">
        <f t="shared" si="6"/>
        <v>-29.62962962962963</v>
      </c>
      <c r="AJ16" s="88">
        <v>25</v>
      </c>
      <c r="AK16" s="89">
        <f t="shared" si="7"/>
        <v>-10.714285714285714</v>
      </c>
      <c r="AL16" s="88">
        <v>34</v>
      </c>
      <c r="AM16" s="89">
        <f t="shared" si="8"/>
        <v>-2.8571428571428572</v>
      </c>
      <c r="AN16" s="88">
        <v>0</v>
      </c>
      <c r="AO16" s="90">
        <v>31</v>
      </c>
      <c r="AP16" s="91">
        <v>0</v>
      </c>
      <c r="AQ16" s="90">
        <v>22</v>
      </c>
      <c r="AR16" s="91">
        <f t="shared" si="9"/>
        <v>-33.333333333333336</v>
      </c>
      <c r="AS16" s="90">
        <v>17</v>
      </c>
      <c r="AT16" s="91">
        <f t="shared" si="10"/>
        <v>-10.526315789473685</v>
      </c>
      <c r="AU16" s="90">
        <v>25</v>
      </c>
      <c r="AV16" s="91">
        <f t="shared" si="11"/>
        <v>0</v>
      </c>
      <c r="AW16" s="90">
        <v>33</v>
      </c>
    </row>
    <row r="17" spans="2:49" ht="15.75" customHeight="1">
      <c r="C17" s="81" t="s">
        <v>175</v>
      </c>
      <c r="D17" s="82" t="s">
        <v>98</v>
      </c>
      <c r="E17" s="144">
        <v>0</v>
      </c>
      <c r="F17" s="145">
        <v>0</v>
      </c>
      <c r="G17" s="144">
        <v>0</v>
      </c>
      <c r="H17" s="145">
        <v>0</v>
      </c>
      <c r="I17" s="144">
        <v>0</v>
      </c>
      <c r="J17" s="145">
        <v>0</v>
      </c>
      <c r="K17" s="144">
        <v>0</v>
      </c>
      <c r="L17" s="145">
        <v>0</v>
      </c>
      <c r="M17" s="144">
        <v>0</v>
      </c>
      <c r="N17" s="83">
        <v>0</v>
      </c>
      <c r="O17" s="84">
        <v>0</v>
      </c>
      <c r="P17" s="83">
        <v>0</v>
      </c>
      <c r="Q17" s="84">
        <f t="shared" si="0"/>
        <v>0</v>
      </c>
      <c r="R17" s="83">
        <v>0</v>
      </c>
      <c r="S17" s="84">
        <f t="shared" si="1"/>
        <v>0</v>
      </c>
      <c r="T17" s="83">
        <v>0</v>
      </c>
      <c r="U17" s="84">
        <f t="shared" si="2"/>
        <v>0</v>
      </c>
      <c r="V17" s="83">
        <v>0</v>
      </c>
      <c r="W17" s="85">
        <v>0</v>
      </c>
      <c r="X17" s="86">
        <v>0</v>
      </c>
      <c r="Y17" s="85">
        <v>0</v>
      </c>
      <c r="Z17" s="87">
        <f t="shared" si="3"/>
        <v>0</v>
      </c>
      <c r="AA17" s="85">
        <v>0</v>
      </c>
      <c r="AB17" s="87">
        <f t="shared" si="4"/>
        <v>0</v>
      </c>
      <c r="AC17" s="85">
        <v>0</v>
      </c>
      <c r="AD17" s="87">
        <f t="shared" si="5"/>
        <v>0</v>
      </c>
      <c r="AE17" s="85">
        <v>0</v>
      </c>
      <c r="AF17" s="88">
        <v>0</v>
      </c>
      <c r="AG17" s="89">
        <v>0</v>
      </c>
      <c r="AH17" s="88">
        <v>0</v>
      </c>
      <c r="AI17" s="89">
        <f t="shared" si="6"/>
        <v>0</v>
      </c>
      <c r="AJ17" s="88">
        <v>0</v>
      </c>
      <c r="AK17" s="89">
        <f t="shared" si="7"/>
        <v>0</v>
      </c>
      <c r="AL17" s="88">
        <v>0</v>
      </c>
      <c r="AM17" s="89">
        <f t="shared" si="8"/>
        <v>0</v>
      </c>
      <c r="AN17" s="88">
        <f>17+23</f>
        <v>40</v>
      </c>
      <c r="AO17" s="90">
        <v>0</v>
      </c>
      <c r="AP17" s="91">
        <v>0</v>
      </c>
      <c r="AQ17" s="90">
        <v>0</v>
      </c>
      <c r="AR17" s="91">
        <f t="shared" si="9"/>
        <v>0</v>
      </c>
      <c r="AS17" s="90">
        <v>0</v>
      </c>
      <c r="AT17" s="91">
        <f t="shared" si="10"/>
        <v>0</v>
      </c>
      <c r="AU17" s="90">
        <v>0</v>
      </c>
      <c r="AV17" s="91">
        <f t="shared" si="11"/>
        <v>0</v>
      </c>
      <c r="AW17" s="90">
        <v>16</v>
      </c>
    </row>
    <row r="18" spans="2:49" ht="15.75" customHeight="1">
      <c r="C18" s="81" t="s">
        <v>9</v>
      </c>
      <c r="D18" s="82" t="s">
        <v>98</v>
      </c>
      <c r="E18" s="144">
        <v>20</v>
      </c>
      <c r="F18" s="145">
        <v>0</v>
      </c>
      <c r="G18" s="144">
        <v>0</v>
      </c>
      <c r="H18" s="145">
        <v>0</v>
      </c>
      <c r="I18" s="144">
        <v>0</v>
      </c>
      <c r="J18" s="145">
        <v>0</v>
      </c>
      <c r="K18" s="144">
        <v>0</v>
      </c>
      <c r="L18" s="145">
        <v>0</v>
      </c>
      <c r="M18" s="144">
        <v>0</v>
      </c>
      <c r="N18" s="83">
        <v>27</v>
      </c>
      <c r="O18" s="84">
        <v>0</v>
      </c>
      <c r="P18" s="83">
        <v>18</v>
      </c>
      <c r="Q18" s="84">
        <f t="shared" si="0"/>
        <v>-10</v>
      </c>
      <c r="R18" s="83">
        <v>0</v>
      </c>
      <c r="S18" s="84">
        <f t="shared" si="1"/>
        <v>0</v>
      </c>
      <c r="T18" s="83">
        <v>0</v>
      </c>
      <c r="U18" s="84">
        <f t="shared" si="2"/>
        <v>0</v>
      </c>
      <c r="V18" s="83">
        <v>0</v>
      </c>
      <c r="W18" s="85">
        <v>27</v>
      </c>
      <c r="X18" s="86">
        <v>0</v>
      </c>
      <c r="Y18" s="85">
        <v>22</v>
      </c>
      <c r="Z18" s="87">
        <f t="shared" si="3"/>
        <v>-18.518518518518519</v>
      </c>
      <c r="AA18" s="85">
        <v>16</v>
      </c>
      <c r="AB18" s="87">
        <f t="shared" si="4"/>
        <v>-11.111111111111111</v>
      </c>
      <c r="AC18" s="85">
        <v>0</v>
      </c>
      <c r="AD18" s="87">
        <f t="shared" si="5"/>
        <v>0</v>
      </c>
      <c r="AE18" s="85">
        <v>0</v>
      </c>
      <c r="AF18" s="88">
        <v>33</v>
      </c>
      <c r="AG18" s="89">
        <v>0</v>
      </c>
      <c r="AH18" s="88">
        <v>26</v>
      </c>
      <c r="AI18" s="89">
        <f t="shared" si="6"/>
        <v>-3.7037037037037037</v>
      </c>
      <c r="AJ18" s="88">
        <v>20</v>
      </c>
      <c r="AK18" s="89">
        <f t="shared" si="7"/>
        <v>-9.0909090909090917</v>
      </c>
      <c r="AL18" s="88">
        <v>16</v>
      </c>
      <c r="AM18" s="89">
        <f t="shared" si="8"/>
        <v>0</v>
      </c>
      <c r="AN18" s="88">
        <f>12+12</f>
        <v>24</v>
      </c>
      <c r="AO18" s="90">
        <v>31</v>
      </c>
      <c r="AP18" s="91">
        <v>0</v>
      </c>
      <c r="AQ18" s="90">
        <v>27</v>
      </c>
      <c r="AR18" s="91">
        <f t="shared" si="9"/>
        <v>-18.181818181818183</v>
      </c>
      <c r="AS18" s="90">
        <v>25</v>
      </c>
      <c r="AT18" s="91">
        <f t="shared" si="10"/>
        <v>-3.8461538461538463</v>
      </c>
      <c r="AU18" s="90">
        <v>20</v>
      </c>
      <c r="AV18" s="91">
        <f t="shared" si="11"/>
        <v>0</v>
      </c>
      <c r="AW18" s="90">
        <v>22</v>
      </c>
    </row>
    <row r="19" spans="2:49" ht="15.75" customHeight="1">
      <c r="C19" s="81" t="s">
        <v>10</v>
      </c>
      <c r="D19" s="82" t="s">
        <v>98</v>
      </c>
      <c r="E19" s="144">
        <v>35</v>
      </c>
      <c r="F19" s="145">
        <v>0</v>
      </c>
      <c r="G19" s="144">
        <v>0</v>
      </c>
      <c r="H19" s="145">
        <v>0</v>
      </c>
      <c r="I19" s="144">
        <v>0</v>
      </c>
      <c r="J19" s="145">
        <v>0</v>
      </c>
      <c r="K19" s="144">
        <v>0</v>
      </c>
      <c r="L19" s="145">
        <v>0</v>
      </c>
      <c r="M19" s="144">
        <v>0</v>
      </c>
      <c r="N19" s="83">
        <v>36</v>
      </c>
      <c r="O19" s="84">
        <v>0</v>
      </c>
      <c r="P19" s="83">
        <v>33</v>
      </c>
      <c r="Q19" s="84">
        <f t="shared" si="0"/>
        <v>-5.7142857142857144</v>
      </c>
      <c r="R19" s="83">
        <v>0</v>
      </c>
      <c r="S19" s="84">
        <f t="shared" si="1"/>
        <v>0</v>
      </c>
      <c r="T19" s="83">
        <v>0</v>
      </c>
      <c r="U19" s="84">
        <f t="shared" si="2"/>
        <v>0</v>
      </c>
      <c r="V19" s="83">
        <v>0</v>
      </c>
      <c r="W19" s="85">
        <v>26</v>
      </c>
      <c r="X19" s="86">
        <v>0</v>
      </c>
      <c r="Y19" s="85">
        <v>27</v>
      </c>
      <c r="Z19" s="87">
        <f t="shared" si="3"/>
        <v>-25</v>
      </c>
      <c r="AA19" s="85">
        <v>33</v>
      </c>
      <c r="AB19" s="87">
        <f t="shared" si="4"/>
        <v>0</v>
      </c>
      <c r="AC19" s="85">
        <v>0</v>
      </c>
      <c r="AD19" s="87">
        <f t="shared" si="5"/>
        <v>0</v>
      </c>
      <c r="AE19" s="85">
        <v>0</v>
      </c>
      <c r="AF19" s="88">
        <v>30</v>
      </c>
      <c r="AG19" s="89">
        <v>0</v>
      </c>
      <c r="AH19" s="88">
        <v>21</v>
      </c>
      <c r="AI19" s="89">
        <f t="shared" si="6"/>
        <v>-19.23076923076923</v>
      </c>
      <c r="AJ19" s="88">
        <v>26</v>
      </c>
      <c r="AK19" s="89">
        <f t="shared" si="7"/>
        <v>-3.7037037037037037</v>
      </c>
      <c r="AL19" s="88">
        <v>32</v>
      </c>
      <c r="AM19" s="89">
        <f t="shared" si="8"/>
        <v>-3.0303030303030303</v>
      </c>
      <c r="AN19" s="88">
        <f>16+24</f>
        <v>40</v>
      </c>
      <c r="AO19" s="90">
        <v>32</v>
      </c>
      <c r="AP19" s="91">
        <v>0</v>
      </c>
      <c r="AQ19" s="90">
        <v>21</v>
      </c>
      <c r="AR19" s="91">
        <f t="shared" si="9"/>
        <v>-30</v>
      </c>
      <c r="AS19" s="90">
        <v>18</v>
      </c>
      <c r="AT19" s="91">
        <f t="shared" si="10"/>
        <v>-14.285714285714286</v>
      </c>
      <c r="AU19" s="90">
        <v>26</v>
      </c>
      <c r="AV19" s="91">
        <f t="shared" si="11"/>
        <v>0</v>
      </c>
      <c r="AW19" s="90">
        <v>52</v>
      </c>
    </row>
    <row r="20" spans="2:49" ht="15.75" customHeight="1">
      <c r="C20" s="81" t="s">
        <v>11</v>
      </c>
      <c r="D20" s="82" t="s">
        <v>98</v>
      </c>
      <c r="E20" s="144">
        <v>30</v>
      </c>
      <c r="F20" s="145">
        <v>0</v>
      </c>
      <c r="G20" s="144">
        <v>0</v>
      </c>
      <c r="H20" s="145">
        <v>0</v>
      </c>
      <c r="I20" s="144">
        <v>0</v>
      </c>
      <c r="J20" s="145">
        <v>0</v>
      </c>
      <c r="K20" s="144">
        <v>0</v>
      </c>
      <c r="L20" s="145">
        <v>0</v>
      </c>
      <c r="M20" s="144">
        <v>0</v>
      </c>
      <c r="N20" s="83">
        <v>28</v>
      </c>
      <c r="O20" s="84">
        <v>0</v>
      </c>
      <c r="P20" s="83">
        <v>25</v>
      </c>
      <c r="Q20" s="84">
        <f t="shared" si="0"/>
        <v>-16.666666666666668</v>
      </c>
      <c r="R20" s="83">
        <v>0</v>
      </c>
      <c r="S20" s="84">
        <f t="shared" si="1"/>
        <v>0</v>
      </c>
      <c r="T20" s="83">
        <v>0</v>
      </c>
      <c r="U20" s="84">
        <f t="shared" si="2"/>
        <v>0</v>
      </c>
      <c r="V20" s="83">
        <v>0</v>
      </c>
      <c r="W20" s="85">
        <v>27</v>
      </c>
      <c r="X20" s="86">
        <v>0</v>
      </c>
      <c r="Y20" s="85">
        <v>26</v>
      </c>
      <c r="Z20" s="87">
        <f t="shared" si="3"/>
        <v>-7.1428571428571432</v>
      </c>
      <c r="AA20" s="85">
        <v>24</v>
      </c>
      <c r="AB20" s="87">
        <f t="shared" si="4"/>
        <v>-4</v>
      </c>
      <c r="AC20" s="85">
        <v>0</v>
      </c>
      <c r="AD20" s="87">
        <f t="shared" si="5"/>
        <v>0</v>
      </c>
      <c r="AE20" s="85">
        <v>0</v>
      </c>
      <c r="AF20" s="88">
        <v>30</v>
      </c>
      <c r="AG20" s="89">
        <v>0</v>
      </c>
      <c r="AH20" s="88">
        <v>18</v>
      </c>
      <c r="AI20" s="89">
        <f t="shared" si="6"/>
        <v>-33.333333333333336</v>
      </c>
      <c r="AJ20" s="88">
        <v>24</v>
      </c>
      <c r="AK20" s="89">
        <f t="shared" si="7"/>
        <v>-7.6923076923076925</v>
      </c>
      <c r="AL20" s="88">
        <v>22</v>
      </c>
      <c r="AM20" s="89">
        <f t="shared" si="8"/>
        <v>-8.3333333333333339</v>
      </c>
      <c r="AN20" s="88">
        <f>24+21</f>
        <v>45</v>
      </c>
      <c r="AO20" s="90">
        <v>29</v>
      </c>
      <c r="AP20" s="91">
        <v>0</v>
      </c>
      <c r="AQ20" s="90">
        <v>25</v>
      </c>
      <c r="AR20" s="91">
        <f t="shared" si="9"/>
        <v>-16.666666666666668</v>
      </c>
      <c r="AS20" s="90">
        <v>16</v>
      </c>
      <c r="AT20" s="91">
        <f t="shared" si="10"/>
        <v>-11.111111111111111</v>
      </c>
      <c r="AU20" s="90">
        <v>24</v>
      </c>
      <c r="AV20" s="91">
        <f t="shared" si="11"/>
        <v>0</v>
      </c>
      <c r="AW20" s="90">
        <v>29</v>
      </c>
    </row>
    <row r="21" spans="2:49" ht="15.75" customHeight="1">
      <c r="B21" s="80" t="s">
        <v>100</v>
      </c>
      <c r="E21" s="144"/>
      <c r="F21" s="145"/>
      <c r="G21" s="144"/>
      <c r="H21" s="145"/>
      <c r="I21" s="144"/>
      <c r="J21" s="145"/>
      <c r="K21" s="144"/>
      <c r="L21" s="145"/>
      <c r="M21" s="144"/>
      <c r="N21" s="83"/>
      <c r="O21" s="84"/>
      <c r="P21" s="83"/>
      <c r="Q21" s="84"/>
      <c r="R21" s="83"/>
      <c r="S21" s="84"/>
      <c r="T21" s="83"/>
      <c r="U21" s="84"/>
      <c r="V21" s="83"/>
      <c r="W21" s="85"/>
      <c r="X21" s="86"/>
      <c r="Y21" s="85"/>
      <c r="Z21" s="87"/>
      <c r="AA21" s="85"/>
      <c r="AB21" s="87"/>
      <c r="AC21" s="85"/>
      <c r="AD21" s="87"/>
      <c r="AE21" s="85"/>
      <c r="AF21" s="88"/>
      <c r="AG21" s="89"/>
      <c r="AH21" s="88"/>
      <c r="AI21" s="89"/>
      <c r="AJ21" s="88"/>
      <c r="AK21" s="89"/>
      <c r="AL21" s="88"/>
      <c r="AM21" s="89"/>
      <c r="AN21" s="88"/>
      <c r="AO21" s="90"/>
      <c r="AP21" s="91"/>
      <c r="AQ21" s="90"/>
      <c r="AR21" s="91"/>
      <c r="AS21" s="90"/>
      <c r="AT21" s="91"/>
      <c r="AU21" s="90"/>
      <c r="AV21" s="91"/>
      <c r="AW21" s="90"/>
    </row>
    <row r="22" spans="2:49" ht="15.75" customHeight="1">
      <c r="C22" s="81" t="s">
        <v>2</v>
      </c>
      <c r="D22" s="82" t="s">
        <v>98</v>
      </c>
      <c r="E22" s="144">
        <v>0</v>
      </c>
      <c r="F22" s="145">
        <v>0</v>
      </c>
      <c r="G22" s="144">
        <v>0</v>
      </c>
      <c r="H22" s="145">
        <v>0</v>
      </c>
      <c r="I22" s="144">
        <v>0</v>
      </c>
      <c r="J22" s="145">
        <v>0</v>
      </c>
      <c r="K22" s="144">
        <v>0</v>
      </c>
      <c r="L22" s="145">
        <v>0</v>
      </c>
      <c r="M22" s="144">
        <v>0</v>
      </c>
      <c r="N22" s="83">
        <v>32</v>
      </c>
      <c r="O22" s="84">
        <v>0</v>
      </c>
      <c r="P22" s="83">
        <v>0</v>
      </c>
      <c r="Q22" s="84">
        <f t="shared" si="0"/>
        <v>0</v>
      </c>
      <c r="R22" s="83">
        <v>0</v>
      </c>
      <c r="S22" s="84">
        <f t="shared" si="1"/>
        <v>0</v>
      </c>
      <c r="T22" s="83">
        <v>0</v>
      </c>
      <c r="U22" s="84">
        <f t="shared" si="2"/>
        <v>0</v>
      </c>
      <c r="V22" s="83">
        <v>0</v>
      </c>
      <c r="W22" s="85">
        <v>35</v>
      </c>
      <c r="X22" s="86">
        <v>0</v>
      </c>
      <c r="Y22" s="85">
        <v>31</v>
      </c>
      <c r="Z22" s="87">
        <f t="shared" si="3"/>
        <v>-3.125</v>
      </c>
      <c r="AA22" s="85">
        <v>0</v>
      </c>
      <c r="AB22" s="87">
        <f t="shared" si="4"/>
        <v>0</v>
      </c>
      <c r="AC22" s="85">
        <v>0</v>
      </c>
      <c r="AD22" s="87">
        <f t="shared" si="5"/>
        <v>0</v>
      </c>
      <c r="AE22" s="85">
        <v>0</v>
      </c>
      <c r="AF22" s="88">
        <v>32</v>
      </c>
      <c r="AG22" s="89">
        <v>0</v>
      </c>
      <c r="AH22" s="88">
        <v>28</v>
      </c>
      <c r="AI22" s="89">
        <f t="shared" si="6"/>
        <v>-20</v>
      </c>
      <c r="AJ22" s="88">
        <v>26</v>
      </c>
      <c r="AK22" s="89">
        <f t="shared" si="7"/>
        <v>-16.129032258064516</v>
      </c>
      <c r="AL22" s="88">
        <v>0</v>
      </c>
      <c r="AM22" s="89">
        <f t="shared" si="8"/>
        <v>0</v>
      </c>
      <c r="AN22" s="88">
        <v>0</v>
      </c>
      <c r="AO22" s="90">
        <v>31</v>
      </c>
      <c r="AP22" s="91">
        <v>0</v>
      </c>
      <c r="AQ22" s="90">
        <v>25</v>
      </c>
      <c r="AR22" s="91">
        <f t="shared" si="9"/>
        <v>-21.875</v>
      </c>
      <c r="AS22" s="90">
        <v>26</v>
      </c>
      <c r="AT22" s="91">
        <f t="shared" si="10"/>
        <v>-7.1428571428571432</v>
      </c>
      <c r="AU22" s="90">
        <v>24</v>
      </c>
      <c r="AV22" s="91">
        <f t="shared" si="11"/>
        <v>-7.6923076923076925</v>
      </c>
      <c r="AW22" s="90">
        <v>0</v>
      </c>
    </row>
    <row r="23" spans="2:49" ht="15.75" customHeight="1">
      <c r="B23" s="80" t="s">
        <v>102</v>
      </c>
      <c r="E23" s="144"/>
      <c r="F23" s="145"/>
      <c r="G23" s="144"/>
      <c r="H23" s="145"/>
      <c r="I23" s="144"/>
      <c r="J23" s="145"/>
      <c r="K23" s="144"/>
      <c r="L23" s="145"/>
      <c r="M23" s="144"/>
      <c r="N23" s="83"/>
      <c r="O23" s="84"/>
      <c r="P23" s="83"/>
      <c r="Q23" s="84"/>
      <c r="R23" s="83"/>
      <c r="S23" s="84"/>
      <c r="T23" s="83"/>
      <c r="U23" s="84"/>
      <c r="V23" s="83"/>
      <c r="W23" s="85"/>
      <c r="X23" s="86"/>
      <c r="Y23" s="85"/>
      <c r="Z23" s="87"/>
      <c r="AA23" s="85"/>
      <c r="AB23" s="87"/>
      <c r="AC23" s="85"/>
      <c r="AD23" s="87"/>
      <c r="AE23" s="85"/>
      <c r="AF23" s="88"/>
      <c r="AG23" s="89"/>
      <c r="AH23" s="88"/>
      <c r="AI23" s="89"/>
      <c r="AJ23" s="88"/>
      <c r="AK23" s="89"/>
      <c r="AL23" s="88"/>
      <c r="AM23" s="89"/>
      <c r="AN23" s="88"/>
      <c r="AO23" s="90"/>
      <c r="AP23" s="91"/>
      <c r="AQ23" s="90"/>
      <c r="AR23" s="91"/>
      <c r="AS23" s="90"/>
      <c r="AT23" s="91"/>
      <c r="AU23" s="90"/>
      <c r="AV23" s="91"/>
      <c r="AW23" s="90"/>
    </row>
    <row r="24" spans="2:49" ht="15.75" customHeight="1">
      <c r="C24" s="81" t="s">
        <v>12</v>
      </c>
      <c r="D24" s="82" t="s">
        <v>98</v>
      </c>
      <c r="E24" s="144">
        <v>42</v>
      </c>
      <c r="F24" s="145">
        <v>0</v>
      </c>
      <c r="G24" s="144">
        <v>0</v>
      </c>
      <c r="H24" s="145">
        <v>0</v>
      </c>
      <c r="I24" s="144">
        <v>0</v>
      </c>
      <c r="J24" s="145">
        <v>0</v>
      </c>
      <c r="K24" s="144">
        <v>0</v>
      </c>
      <c r="L24" s="145">
        <v>0</v>
      </c>
      <c r="M24" s="144">
        <v>0</v>
      </c>
      <c r="N24" s="83">
        <v>28</v>
      </c>
      <c r="O24" s="84">
        <v>0</v>
      </c>
      <c r="P24" s="83">
        <v>35</v>
      </c>
      <c r="Q24" s="84">
        <f t="shared" si="0"/>
        <v>-16.666666666666668</v>
      </c>
      <c r="R24" s="83">
        <v>0</v>
      </c>
      <c r="S24" s="84">
        <f t="shared" si="1"/>
        <v>0</v>
      </c>
      <c r="T24" s="83">
        <v>0</v>
      </c>
      <c r="U24" s="84">
        <f t="shared" si="2"/>
        <v>0</v>
      </c>
      <c r="V24" s="83">
        <v>0</v>
      </c>
      <c r="W24" s="85">
        <v>32</v>
      </c>
      <c r="X24" s="86">
        <v>0</v>
      </c>
      <c r="Y24" s="85">
        <v>28</v>
      </c>
      <c r="Z24" s="87">
        <f t="shared" si="3"/>
        <v>0</v>
      </c>
      <c r="AA24" s="85">
        <v>34</v>
      </c>
      <c r="AB24" s="87">
        <f t="shared" si="4"/>
        <v>-2.8571428571428572</v>
      </c>
      <c r="AC24" s="85">
        <v>0</v>
      </c>
      <c r="AD24" s="87">
        <f t="shared" si="5"/>
        <v>0</v>
      </c>
      <c r="AE24" s="85">
        <v>0</v>
      </c>
      <c r="AF24" s="88">
        <v>37</v>
      </c>
      <c r="AG24" s="89">
        <v>0</v>
      </c>
      <c r="AH24" s="88">
        <v>31</v>
      </c>
      <c r="AI24" s="89">
        <f t="shared" si="6"/>
        <v>-3.125</v>
      </c>
      <c r="AJ24" s="88">
        <v>28</v>
      </c>
      <c r="AK24" s="89">
        <f t="shared" si="7"/>
        <v>0</v>
      </c>
      <c r="AL24" s="88">
        <v>34</v>
      </c>
      <c r="AM24" s="89">
        <f t="shared" si="8"/>
        <v>0</v>
      </c>
      <c r="AN24" s="88">
        <f>22+2</f>
        <v>24</v>
      </c>
      <c r="AO24" s="90">
        <v>28</v>
      </c>
      <c r="AP24" s="91">
        <v>0</v>
      </c>
      <c r="AQ24" s="90">
        <v>35</v>
      </c>
      <c r="AR24" s="91">
        <f t="shared" si="9"/>
        <v>-5.4054054054054053</v>
      </c>
      <c r="AS24" s="90">
        <v>30</v>
      </c>
      <c r="AT24" s="91">
        <f t="shared" si="10"/>
        <v>-3.225806451612903</v>
      </c>
      <c r="AU24" s="90">
        <v>28</v>
      </c>
      <c r="AV24" s="91">
        <f t="shared" si="11"/>
        <v>0</v>
      </c>
      <c r="AW24" s="90">
        <v>34</v>
      </c>
    </row>
    <row r="25" spans="2:49" ht="15.75" customHeight="1">
      <c r="B25" s="80" t="s">
        <v>101</v>
      </c>
      <c r="E25" s="144"/>
      <c r="F25" s="145"/>
      <c r="G25" s="144"/>
      <c r="H25" s="145"/>
      <c r="I25" s="144"/>
      <c r="J25" s="145"/>
      <c r="K25" s="144"/>
      <c r="L25" s="145"/>
      <c r="M25" s="144"/>
      <c r="N25" s="83"/>
      <c r="O25" s="84"/>
      <c r="P25" s="83"/>
      <c r="Q25" s="84"/>
      <c r="R25" s="83"/>
      <c r="S25" s="84"/>
      <c r="T25" s="83"/>
      <c r="U25" s="84"/>
      <c r="V25" s="83"/>
      <c r="W25" s="85"/>
      <c r="X25" s="86"/>
      <c r="Y25" s="85"/>
      <c r="Z25" s="87"/>
      <c r="AA25" s="85"/>
      <c r="AB25" s="87"/>
      <c r="AC25" s="85"/>
      <c r="AD25" s="87"/>
      <c r="AE25" s="85"/>
      <c r="AF25" s="88"/>
      <c r="AG25" s="89"/>
      <c r="AH25" s="88"/>
      <c r="AI25" s="89"/>
      <c r="AJ25" s="88"/>
      <c r="AK25" s="89"/>
      <c r="AL25" s="88"/>
      <c r="AM25" s="89"/>
      <c r="AN25" s="88"/>
      <c r="AO25" s="90"/>
      <c r="AP25" s="91"/>
      <c r="AQ25" s="90"/>
      <c r="AR25" s="91"/>
      <c r="AS25" s="90"/>
      <c r="AT25" s="91"/>
      <c r="AU25" s="90"/>
      <c r="AV25" s="91"/>
      <c r="AW25" s="90"/>
    </row>
    <row r="26" spans="2:49" ht="15.75" customHeight="1">
      <c r="C26" s="81" t="s">
        <v>3</v>
      </c>
      <c r="D26" s="82" t="s">
        <v>98</v>
      </c>
      <c r="E26" s="144">
        <v>103</v>
      </c>
      <c r="F26" s="145">
        <v>0</v>
      </c>
      <c r="G26" s="144">
        <v>0</v>
      </c>
      <c r="H26" s="145">
        <v>0</v>
      </c>
      <c r="I26" s="144">
        <v>0</v>
      </c>
      <c r="J26" s="145">
        <v>0</v>
      </c>
      <c r="K26" s="144">
        <v>0</v>
      </c>
      <c r="L26" s="145">
        <v>0</v>
      </c>
      <c r="M26" s="144">
        <v>0</v>
      </c>
      <c r="N26" s="83">
        <v>62</v>
      </c>
      <c r="O26" s="84">
        <v>0</v>
      </c>
      <c r="P26" s="83">
        <v>94</v>
      </c>
      <c r="Q26" s="84">
        <f t="shared" si="0"/>
        <v>-8.7378640776699026</v>
      </c>
      <c r="R26" s="83">
        <v>0</v>
      </c>
      <c r="S26" s="84">
        <f t="shared" si="1"/>
        <v>0</v>
      </c>
      <c r="T26" s="83">
        <v>0</v>
      </c>
      <c r="U26" s="84">
        <f t="shared" si="2"/>
        <v>0</v>
      </c>
      <c r="V26" s="83">
        <v>0</v>
      </c>
      <c r="W26" s="85">
        <v>63</v>
      </c>
      <c r="X26" s="86">
        <v>0</v>
      </c>
      <c r="Y26" s="85">
        <v>57</v>
      </c>
      <c r="Z26" s="87">
        <f t="shared" si="3"/>
        <v>-8.064516129032258</v>
      </c>
      <c r="AA26" s="85">
        <v>88</v>
      </c>
      <c r="AB26" s="87">
        <f t="shared" si="4"/>
        <v>-6.3829787234042552</v>
      </c>
      <c r="AC26" s="85">
        <v>0</v>
      </c>
      <c r="AD26" s="87">
        <f t="shared" si="5"/>
        <v>0</v>
      </c>
      <c r="AE26" s="85">
        <v>0</v>
      </c>
      <c r="AF26" s="88">
        <v>68</v>
      </c>
      <c r="AG26" s="89">
        <v>0</v>
      </c>
      <c r="AH26" s="88">
        <v>55</v>
      </c>
      <c r="AI26" s="89">
        <f t="shared" si="6"/>
        <v>-12.698412698412698</v>
      </c>
      <c r="AJ26" s="88">
        <v>56</v>
      </c>
      <c r="AK26" s="89">
        <f t="shared" si="7"/>
        <v>-1.7543859649122806</v>
      </c>
      <c r="AL26" s="88">
        <v>86</v>
      </c>
      <c r="AM26" s="89">
        <f t="shared" si="8"/>
        <v>-2.2727272727272729</v>
      </c>
      <c r="AN26" s="88">
        <v>7</v>
      </c>
      <c r="AO26" s="90">
        <v>82</v>
      </c>
      <c r="AP26" s="91">
        <v>0</v>
      </c>
      <c r="AQ26" s="90">
        <v>60</v>
      </c>
      <c r="AR26" s="91">
        <f t="shared" si="9"/>
        <v>-11.764705882352942</v>
      </c>
      <c r="AS26" s="90">
        <v>53</v>
      </c>
      <c r="AT26" s="91">
        <f t="shared" si="10"/>
        <v>-3.6363636363636362</v>
      </c>
      <c r="AU26" s="90">
        <v>55</v>
      </c>
      <c r="AV26" s="91">
        <f t="shared" si="11"/>
        <v>-1.7857142857142858</v>
      </c>
      <c r="AW26" s="90">
        <v>1</v>
      </c>
    </row>
    <row r="27" spans="2:49" ht="15.75" customHeight="1">
      <c r="C27" s="81" t="s">
        <v>4</v>
      </c>
      <c r="D27" s="82" t="s">
        <v>98</v>
      </c>
      <c r="E27" s="144">
        <v>105</v>
      </c>
      <c r="F27" s="145">
        <v>0</v>
      </c>
      <c r="G27" s="144">
        <v>0</v>
      </c>
      <c r="H27" s="145">
        <v>0</v>
      </c>
      <c r="I27" s="144">
        <v>0</v>
      </c>
      <c r="J27" s="145">
        <v>0</v>
      </c>
      <c r="K27" s="144">
        <v>0</v>
      </c>
      <c r="L27" s="145">
        <v>0</v>
      </c>
      <c r="M27" s="144">
        <v>0</v>
      </c>
      <c r="N27" s="83">
        <v>32</v>
      </c>
      <c r="O27" s="84">
        <v>0</v>
      </c>
      <c r="P27" s="83">
        <v>97</v>
      </c>
      <c r="Q27" s="84">
        <f t="shared" si="0"/>
        <v>-7.6190476190476186</v>
      </c>
      <c r="R27" s="83">
        <v>0</v>
      </c>
      <c r="S27" s="84">
        <f t="shared" si="1"/>
        <v>0</v>
      </c>
      <c r="T27" s="83">
        <v>0</v>
      </c>
      <c r="U27" s="84">
        <f t="shared" si="2"/>
        <v>0</v>
      </c>
      <c r="V27" s="83">
        <v>0</v>
      </c>
      <c r="W27" s="85">
        <v>29</v>
      </c>
      <c r="X27" s="86">
        <v>0</v>
      </c>
      <c r="Y27" s="85">
        <v>32</v>
      </c>
      <c r="Z27" s="87">
        <f t="shared" si="3"/>
        <v>0</v>
      </c>
      <c r="AA27" s="85">
        <v>92</v>
      </c>
      <c r="AB27" s="87">
        <f t="shared" si="4"/>
        <v>-5.1546391752577323</v>
      </c>
      <c r="AC27" s="85">
        <v>0</v>
      </c>
      <c r="AD27" s="87">
        <f t="shared" si="5"/>
        <v>0</v>
      </c>
      <c r="AE27" s="85">
        <v>0</v>
      </c>
      <c r="AF27" s="88">
        <v>54</v>
      </c>
      <c r="AG27" s="89">
        <v>0</v>
      </c>
      <c r="AH27" s="88">
        <v>29</v>
      </c>
      <c r="AI27" s="89">
        <f t="shared" si="6"/>
        <v>0</v>
      </c>
      <c r="AJ27" s="88">
        <v>31</v>
      </c>
      <c r="AK27" s="89">
        <f t="shared" si="7"/>
        <v>-3.125</v>
      </c>
      <c r="AL27" s="88">
        <v>90</v>
      </c>
      <c r="AM27" s="89">
        <f t="shared" si="8"/>
        <v>-2.1739130434782608</v>
      </c>
      <c r="AN27" s="88">
        <v>8</v>
      </c>
      <c r="AO27" s="90">
        <v>79</v>
      </c>
      <c r="AP27" s="91">
        <v>0</v>
      </c>
      <c r="AQ27" s="90">
        <v>49</v>
      </c>
      <c r="AR27" s="91">
        <f t="shared" si="9"/>
        <v>-9.2592592592592595</v>
      </c>
      <c r="AS27" s="90">
        <v>24</v>
      </c>
      <c r="AT27" s="91">
        <f t="shared" si="10"/>
        <v>-17.241379310344829</v>
      </c>
      <c r="AU27" s="90">
        <v>31</v>
      </c>
      <c r="AV27" s="91">
        <f t="shared" si="11"/>
        <v>0</v>
      </c>
      <c r="AW27" s="90">
        <v>4</v>
      </c>
    </row>
    <row r="28" spans="2:49" ht="15.75" customHeight="1">
      <c r="C28" s="81" t="s">
        <v>3</v>
      </c>
      <c r="D28" s="82" t="s">
        <v>103</v>
      </c>
      <c r="E28" s="144">
        <v>34</v>
      </c>
      <c r="F28" s="145">
        <v>0</v>
      </c>
      <c r="G28" s="144">
        <v>0</v>
      </c>
      <c r="H28" s="145">
        <v>0</v>
      </c>
      <c r="I28" s="144">
        <v>0</v>
      </c>
      <c r="J28" s="145">
        <v>0</v>
      </c>
      <c r="K28" s="144">
        <v>0</v>
      </c>
      <c r="L28" s="145">
        <v>0</v>
      </c>
      <c r="M28" s="144">
        <v>0</v>
      </c>
      <c r="N28" s="83">
        <v>42</v>
      </c>
      <c r="O28" s="84">
        <v>0</v>
      </c>
      <c r="P28" s="83">
        <v>25</v>
      </c>
      <c r="Q28" s="84">
        <f t="shared" si="0"/>
        <v>-26.470588235294116</v>
      </c>
      <c r="R28" s="83">
        <v>0</v>
      </c>
      <c r="S28" s="84">
        <f t="shared" si="1"/>
        <v>0</v>
      </c>
      <c r="T28" s="83">
        <v>0</v>
      </c>
      <c r="U28" s="84">
        <f t="shared" si="2"/>
        <v>0</v>
      </c>
      <c r="V28" s="83">
        <v>0</v>
      </c>
      <c r="W28" s="85">
        <v>23</v>
      </c>
      <c r="X28" s="86">
        <v>0</v>
      </c>
      <c r="Y28" s="85">
        <v>36</v>
      </c>
      <c r="Z28" s="87">
        <f t="shared" si="3"/>
        <v>-14.285714285714286</v>
      </c>
      <c r="AA28" s="85">
        <v>25</v>
      </c>
      <c r="AB28" s="87">
        <f t="shared" si="4"/>
        <v>0</v>
      </c>
      <c r="AC28" s="85">
        <v>0</v>
      </c>
      <c r="AD28" s="87">
        <f t="shared" si="5"/>
        <v>0</v>
      </c>
      <c r="AE28" s="85">
        <v>0</v>
      </c>
      <c r="AF28" s="88">
        <v>25</v>
      </c>
      <c r="AG28" s="89">
        <v>0</v>
      </c>
      <c r="AH28" s="88">
        <v>21</v>
      </c>
      <c r="AI28" s="89">
        <f t="shared" si="6"/>
        <v>-8.695652173913043</v>
      </c>
      <c r="AJ28" s="88">
        <v>36</v>
      </c>
      <c r="AK28" s="89">
        <f t="shared" si="7"/>
        <v>0</v>
      </c>
      <c r="AL28" s="88">
        <v>25</v>
      </c>
      <c r="AM28" s="89">
        <f t="shared" si="8"/>
        <v>0</v>
      </c>
      <c r="AN28" s="88">
        <v>7</v>
      </c>
      <c r="AO28" s="90">
        <v>33</v>
      </c>
      <c r="AP28" s="91">
        <v>0</v>
      </c>
      <c r="AQ28" s="90">
        <v>20</v>
      </c>
      <c r="AR28" s="91">
        <f t="shared" si="9"/>
        <v>-20</v>
      </c>
      <c r="AS28" s="90">
        <v>17</v>
      </c>
      <c r="AT28" s="91">
        <f t="shared" si="10"/>
        <v>-19.047619047619047</v>
      </c>
      <c r="AU28" s="90">
        <v>36</v>
      </c>
      <c r="AV28" s="91">
        <f t="shared" si="11"/>
        <v>0</v>
      </c>
      <c r="AW28" s="90">
        <v>6</v>
      </c>
    </row>
    <row r="29" spans="2:49" ht="15.75" customHeight="1">
      <c r="C29" s="81" t="s">
        <v>4</v>
      </c>
      <c r="D29" s="82" t="s">
        <v>103</v>
      </c>
      <c r="E29" s="144">
        <v>49</v>
      </c>
      <c r="F29" s="145">
        <v>0</v>
      </c>
      <c r="G29" s="144">
        <v>0</v>
      </c>
      <c r="H29" s="145">
        <v>0</v>
      </c>
      <c r="I29" s="144">
        <v>0</v>
      </c>
      <c r="J29" s="145">
        <v>0</v>
      </c>
      <c r="K29" s="144">
        <v>0</v>
      </c>
      <c r="L29" s="145">
        <v>0</v>
      </c>
      <c r="M29" s="144">
        <v>0</v>
      </c>
      <c r="N29" s="83">
        <v>34</v>
      </c>
      <c r="O29" s="84">
        <v>0</v>
      </c>
      <c r="P29" s="83">
        <v>42</v>
      </c>
      <c r="Q29" s="84">
        <f t="shared" si="0"/>
        <v>-14.285714285714286</v>
      </c>
      <c r="R29" s="83">
        <v>0</v>
      </c>
      <c r="S29" s="84">
        <f t="shared" si="1"/>
        <v>0</v>
      </c>
      <c r="T29" s="83">
        <v>0</v>
      </c>
      <c r="U29" s="84">
        <f t="shared" si="2"/>
        <v>0</v>
      </c>
      <c r="V29" s="83">
        <v>0</v>
      </c>
      <c r="W29" s="85">
        <v>18</v>
      </c>
      <c r="X29" s="86">
        <v>0</v>
      </c>
      <c r="Y29" s="85">
        <v>30</v>
      </c>
      <c r="Z29" s="87">
        <f t="shared" si="3"/>
        <v>-11.764705882352942</v>
      </c>
      <c r="AA29" s="85">
        <v>38</v>
      </c>
      <c r="AB29" s="87">
        <f t="shared" si="4"/>
        <v>-9.5238095238095237</v>
      </c>
      <c r="AC29" s="85">
        <v>0</v>
      </c>
      <c r="AD29" s="87">
        <f t="shared" si="5"/>
        <v>0</v>
      </c>
      <c r="AE29" s="85">
        <v>0</v>
      </c>
      <c r="AF29" s="88">
        <v>15</v>
      </c>
      <c r="AG29" s="89">
        <v>0</v>
      </c>
      <c r="AH29" s="88">
        <v>17</v>
      </c>
      <c r="AI29" s="89">
        <f t="shared" si="6"/>
        <v>-5.5555555555555554</v>
      </c>
      <c r="AJ29" s="88">
        <v>28</v>
      </c>
      <c r="AK29" s="89">
        <f t="shared" si="7"/>
        <v>-6.666666666666667</v>
      </c>
      <c r="AL29" s="88">
        <v>37</v>
      </c>
      <c r="AM29" s="89">
        <f t="shared" si="8"/>
        <v>-2.6315789473684212</v>
      </c>
      <c r="AN29" s="88">
        <v>2</v>
      </c>
      <c r="AO29" s="90">
        <v>0</v>
      </c>
      <c r="AP29" s="91">
        <v>0</v>
      </c>
      <c r="AQ29" s="90">
        <v>11</v>
      </c>
      <c r="AR29" s="91">
        <f t="shared" si="9"/>
        <v>-26.666666666666668</v>
      </c>
      <c r="AS29" s="90">
        <v>15</v>
      </c>
      <c r="AT29" s="91">
        <f t="shared" si="10"/>
        <v>-11.764705882352942</v>
      </c>
      <c r="AU29" s="90">
        <v>27</v>
      </c>
      <c r="AV29" s="91">
        <f t="shared" si="11"/>
        <v>-3.5714285714285716</v>
      </c>
      <c r="AW29" s="90">
        <v>2</v>
      </c>
    </row>
    <row r="30" spans="2:49" ht="15.75" customHeight="1">
      <c r="B30" s="80" t="s">
        <v>120</v>
      </c>
      <c r="E30" s="144"/>
      <c r="F30" s="145"/>
      <c r="G30" s="144"/>
      <c r="H30" s="145"/>
      <c r="I30" s="144"/>
      <c r="J30" s="145"/>
      <c r="K30" s="144"/>
      <c r="L30" s="145"/>
      <c r="M30" s="144"/>
      <c r="N30" s="83"/>
      <c r="O30" s="84"/>
      <c r="P30" s="83"/>
      <c r="Q30" s="84"/>
      <c r="R30" s="83"/>
      <c r="S30" s="84"/>
      <c r="T30" s="83"/>
      <c r="U30" s="84"/>
      <c r="V30" s="83"/>
      <c r="W30" s="85"/>
      <c r="X30" s="86"/>
      <c r="Y30" s="85"/>
      <c r="Z30" s="87"/>
      <c r="AA30" s="85"/>
      <c r="AB30" s="87"/>
      <c r="AC30" s="85"/>
      <c r="AD30" s="87"/>
      <c r="AE30" s="85"/>
      <c r="AF30" s="88"/>
      <c r="AG30" s="89"/>
      <c r="AH30" s="88"/>
      <c r="AI30" s="89"/>
      <c r="AJ30" s="88"/>
      <c r="AK30" s="89"/>
      <c r="AL30" s="88"/>
      <c r="AM30" s="89"/>
      <c r="AN30" s="88"/>
      <c r="AO30" s="90"/>
      <c r="AP30" s="91"/>
      <c r="AQ30" s="90"/>
      <c r="AR30" s="91"/>
      <c r="AS30" s="90"/>
      <c r="AT30" s="91"/>
      <c r="AU30" s="90"/>
      <c r="AV30" s="91"/>
      <c r="AW30" s="90"/>
    </row>
    <row r="31" spans="2:49" ht="15.75" customHeight="1">
      <c r="C31" s="81" t="s">
        <v>5</v>
      </c>
      <c r="D31" s="82" t="s">
        <v>98</v>
      </c>
      <c r="E31" s="144">
        <v>0</v>
      </c>
      <c r="F31" s="145">
        <v>0</v>
      </c>
      <c r="G31" s="144">
        <v>0</v>
      </c>
      <c r="H31" s="145">
        <v>0</v>
      </c>
      <c r="I31" s="144">
        <v>0</v>
      </c>
      <c r="J31" s="145">
        <v>0</v>
      </c>
      <c r="K31" s="144">
        <v>0</v>
      </c>
      <c r="L31" s="145">
        <v>0</v>
      </c>
      <c r="M31" s="144">
        <v>0</v>
      </c>
      <c r="N31" s="83">
        <v>28</v>
      </c>
      <c r="O31" s="84">
        <v>0</v>
      </c>
      <c r="P31" s="83">
        <v>0</v>
      </c>
      <c r="Q31" s="84">
        <f t="shared" si="0"/>
        <v>0</v>
      </c>
      <c r="R31" s="83">
        <v>0</v>
      </c>
      <c r="S31" s="84">
        <f t="shared" si="1"/>
        <v>0</v>
      </c>
      <c r="T31" s="83">
        <v>0</v>
      </c>
      <c r="U31" s="84">
        <f t="shared" si="2"/>
        <v>0</v>
      </c>
      <c r="V31" s="83">
        <v>0</v>
      </c>
      <c r="W31" s="85">
        <v>26</v>
      </c>
      <c r="X31" s="86">
        <v>0</v>
      </c>
      <c r="Y31" s="85">
        <v>24</v>
      </c>
      <c r="Z31" s="87">
        <f t="shared" si="3"/>
        <v>-14.285714285714286</v>
      </c>
      <c r="AA31" s="85">
        <v>0</v>
      </c>
      <c r="AB31" s="87">
        <f t="shared" si="4"/>
        <v>0</v>
      </c>
      <c r="AC31" s="85">
        <v>0</v>
      </c>
      <c r="AD31" s="87">
        <f t="shared" si="5"/>
        <v>0</v>
      </c>
      <c r="AE31" s="85">
        <v>0</v>
      </c>
      <c r="AF31" s="88">
        <v>36</v>
      </c>
      <c r="AG31" s="89">
        <v>0</v>
      </c>
      <c r="AH31" s="88">
        <v>18</v>
      </c>
      <c r="AI31" s="89">
        <f t="shared" si="6"/>
        <v>-30.76923076923077</v>
      </c>
      <c r="AJ31" s="88">
        <v>22</v>
      </c>
      <c r="AK31" s="89">
        <f t="shared" si="7"/>
        <v>-8.3333333333333339</v>
      </c>
      <c r="AL31" s="88">
        <v>0</v>
      </c>
      <c r="AM31" s="89">
        <f t="shared" si="8"/>
        <v>0</v>
      </c>
      <c r="AN31" s="88">
        <v>0</v>
      </c>
      <c r="AO31" s="90">
        <v>43</v>
      </c>
      <c r="AP31" s="91">
        <v>0</v>
      </c>
      <c r="AQ31" s="90">
        <v>35</v>
      </c>
      <c r="AR31" s="91">
        <f t="shared" si="9"/>
        <v>-2.7777777777777777</v>
      </c>
      <c r="AS31" s="90">
        <v>17</v>
      </c>
      <c r="AT31" s="91">
        <f t="shared" si="10"/>
        <v>-5.5555555555555554</v>
      </c>
      <c r="AU31" s="90">
        <v>21</v>
      </c>
      <c r="AV31" s="91">
        <f t="shared" si="11"/>
        <v>-4.5454545454545459</v>
      </c>
      <c r="AW31" s="90">
        <v>0</v>
      </c>
    </row>
    <row r="32" spans="2:49" ht="15.75" customHeight="1">
      <c r="B32" s="80" t="s">
        <v>184</v>
      </c>
      <c r="E32" s="144"/>
      <c r="F32" s="145"/>
      <c r="G32" s="144"/>
      <c r="H32" s="145"/>
      <c r="I32" s="144"/>
      <c r="J32" s="145"/>
      <c r="K32" s="144"/>
      <c r="L32" s="145"/>
      <c r="M32" s="144"/>
      <c r="N32" s="83"/>
      <c r="O32" s="84"/>
      <c r="P32" s="83"/>
      <c r="Q32" s="84"/>
      <c r="R32" s="83"/>
      <c r="S32" s="84"/>
      <c r="T32" s="83"/>
      <c r="U32" s="84"/>
      <c r="V32" s="83"/>
      <c r="W32" s="85"/>
      <c r="X32" s="86"/>
      <c r="Y32" s="85"/>
      <c r="Z32" s="87"/>
      <c r="AA32" s="85"/>
      <c r="AB32" s="87"/>
      <c r="AC32" s="85"/>
      <c r="AD32" s="87"/>
      <c r="AE32" s="85"/>
      <c r="AF32" s="88"/>
      <c r="AG32" s="89"/>
      <c r="AH32" s="88"/>
      <c r="AI32" s="89"/>
      <c r="AJ32" s="88"/>
      <c r="AK32" s="89"/>
      <c r="AL32" s="88"/>
      <c r="AM32" s="89"/>
      <c r="AN32" s="88"/>
      <c r="AO32" s="90"/>
      <c r="AP32" s="91"/>
      <c r="AQ32" s="90"/>
      <c r="AR32" s="91"/>
      <c r="AS32" s="90"/>
      <c r="AT32" s="91"/>
      <c r="AU32" s="90"/>
      <c r="AV32" s="91"/>
      <c r="AW32" s="90"/>
    </row>
    <row r="33" spans="1:49" ht="15.75" customHeight="1">
      <c r="C33" s="81" t="s">
        <v>194</v>
      </c>
      <c r="D33" s="82" t="s">
        <v>103</v>
      </c>
      <c r="E33" s="144">
        <v>0</v>
      </c>
      <c r="F33" s="145">
        <v>0</v>
      </c>
      <c r="G33" s="144">
        <v>0</v>
      </c>
      <c r="H33" s="145">
        <v>0</v>
      </c>
      <c r="I33" s="144">
        <v>0</v>
      </c>
      <c r="J33" s="145">
        <v>0</v>
      </c>
      <c r="K33" s="144">
        <v>0</v>
      </c>
      <c r="L33" s="145">
        <v>0</v>
      </c>
      <c r="M33" s="144">
        <v>0</v>
      </c>
      <c r="N33" s="83">
        <v>0</v>
      </c>
      <c r="O33" s="84">
        <v>0</v>
      </c>
      <c r="P33" s="83">
        <v>0</v>
      </c>
      <c r="Q33" s="84">
        <f t="shared" ref="Q33:Q35" si="12">IF((P33-E33)=0,0,IF((P33-E33)=P33,0,(((P33-E33)*100)/E33)))</f>
        <v>0</v>
      </c>
      <c r="R33" s="83">
        <v>0</v>
      </c>
      <c r="S33" s="84">
        <f t="shared" ref="S33:S35" si="13">IF((R33-G33)=0,0,IF((R33-G33)=R33,0,(((R33-G33)*100)/G33)))</f>
        <v>0</v>
      </c>
      <c r="T33" s="83">
        <v>0</v>
      </c>
      <c r="U33" s="84">
        <f t="shared" ref="U33:U35" si="14">IF((T33-I33)=0,0,IF((T33-I33)=T33,0,(((T33-I33)*100)/I33)))</f>
        <v>0</v>
      </c>
      <c r="V33" s="83">
        <v>0</v>
      </c>
      <c r="W33" s="85">
        <v>0</v>
      </c>
      <c r="X33" s="86">
        <v>0</v>
      </c>
      <c r="Y33" s="85">
        <v>0</v>
      </c>
      <c r="Z33" s="87">
        <f t="shared" ref="Z33:Z36" si="15">IF((Y33-N33)=0,0,IF((Y33-N33)=Y33,0,(((Y33-N33)*100)/N33)))</f>
        <v>0</v>
      </c>
      <c r="AA33" s="85">
        <v>0</v>
      </c>
      <c r="AB33" s="87">
        <f t="shared" ref="AB33:AB36" si="16">IF((AA33-P33)=0,0,IF((AA33-P33)=AA33,0,(((AA33-P33)*100)/P33)))</f>
        <v>0</v>
      </c>
      <c r="AC33" s="85">
        <v>0</v>
      </c>
      <c r="AD33" s="87">
        <f t="shared" ref="AD33:AD36" si="17">IF((AC33-R33)=0,0,IF((AC33-R33)=AC33,0,(((AC33-R33)*100)/R33)))</f>
        <v>0</v>
      </c>
      <c r="AE33" s="85">
        <v>0</v>
      </c>
      <c r="AF33" s="88">
        <v>0</v>
      </c>
      <c r="AG33" s="89">
        <v>0</v>
      </c>
      <c r="AH33" s="88">
        <v>0</v>
      </c>
      <c r="AI33" s="89">
        <f t="shared" ref="AI33:AI35" si="18">IF((AH33-W33)=0,0,IF((AH33-W33)=AH33,0,(((AH33-W33)*100)/W33)))</f>
        <v>0</v>
      </c>
      <c r="AJ33" s="88">
        <v>0</v>
      </c>
      <c r="AK33" s="89">
        <f t="shared" ref="AK33:AK35" si="19">IF((AJ33-Y33)=0,0,IF((AJ33-Y33)=AJ33,0,(((AJ33-Y33)*100)/Y33)))</f>
        <v>0</v>
      </c>
      <c r="AL33" s="88">
        <v>0</v>
      </c>
      <c r="AM33" s="89">
        <f t="shared" ref="AM33:AM35" si="20">IF((AL33-AA33)=0,0,IF((AL33-AA33)=AL33,0,(((AL33-AA33)*100)/AA33)))</f>
        <v>0</v>
      </c>
      <c r="AN33" s="88">
        <v>0</v>
      </c>
      <c r="AO33" s="90">
        <v>0</v>
      </c>
      <c r="AP33" s="91">
        <v>0</v>
      </c>
      <c r="AQ33" s="90">
        <v>0</v>
      </c>
      <c r="AR33" s="91">
        <f t="shared" ref="AR33:AR35" si="21">IF((AQ33-AF33)=0,0,IF((AQ33-AF33)=AQ33,0,(((AQ33-AF33)*100)/AF33)))</f>
        <v>0</v>
      </c>
      <c r="AS33" s="90">
        <v>0</v>
      </c>
      <c r="AT33" s="91">
        <f t="shared" ref="AT33:AT35" si="22">IF((AS33-AH33)=0,0,IF((AS33-AH33)=AS33,0,(((AS33-AH33)*100)/AH33)))</f>
        <v>0</v>
      </c>
      <c r="AU33" s="90">
        <v>0</v>
      </c>
      <c r="AV33" s="91">
        <f t="shared" ref="AV33:AV35" si="23">IF((AU33-AJ33)=0,0,IF((AU33-AJ33)=AU33,0,(((AU33-AJ33)*100)/AJ33)))</f>
        <v>0</v>
      </c>
      <c r="AW33" s="90">
        <v>0</v>
      </c>
    </row>
    <row r="34" spans="1:49" ht="15.75" customHeight="1">
      <c r="C34" s="81" t="s">
        <v>195</v>
      </c>
      <c r="D34" s="82" t="s">
        <v>103</v>
      </c>
      <c r="E34" s="144">
        <v>0</v>
      </c>
      <c r="F34" s="145">
        <v>0</v>
      </c>
      <c r="G34" s="144">
        <v>0</v>
      </c>
      <c r="H34" s="145">
        <v>0</v>
      </c>
      <c r="I34" s="144">
        <v>0</v>
      </c>
      <c r="J34" s="145">
        <v>0</v>
      </c>
      <c r="K34" s="144">
        <v>0</v>
      </c>
      <c r="L34" s="145">
        <v>0</v>
      </c>
      <c r="M34" s="144">
        <v>0</v>
      </c>
      <c r="N34" s="83">
        <v>0</v>
      </c>
      <c r="O34" s="84">
        <v>0</v>
      </c>
      <c r="P34" s="83">
        <v>0</v>
      </c>
      <c r="Q34" s="84">
        <f t="shared" si="12"/>
        <v>0</v>
      </c>
      <c r="R34" s="83">
        <v>0</v>
      </c>
      <c r="S34" s="84">
        <f t="shared" si="13"/>
        <v>0</v>
      </c>
      <c r="T34" s="83">
        <v>0</v>
      </c>
      <c r="U34" s="84">
        <f t="shared" si="14"/>
        <v>0</v>
      </c>
      <c r="V34" s="83">
        <v>0</v>
      </c>
      <c r="W34" s="85">
        <v>0</v>
      </c>
      <c r="X34" s="86">
        <v>0</v>
      </c>
      <c r="Y34" s="85">
        <v>0</v>
      </c>
      <c r="Z34" s="87">
        <f t="shared" si="15"/>
        <v>0</v>
      </c>
      <c r="AA34" s="85">
        <v>0</v>
      </c>
      <c r="AB34" s="87">
        <f t="shared" si="16"/>
        <v>0</v>
      </c>
      <c r="AC34" s="85">
        <v>0</v>
      </c>
      <c r="AD34" s="87">
        <f t="shared" si="17"/>
        <v>0</v>
      </c>
      <c r="AE34" s="85">
        <v>0</v>
      </c>
      <c r="AF34" s="88">
        <v>0</v>
      </c>
      <c r="AG34" s="89">
        <v>0</v>
      </c>
      <c r="AH34" s="88">
        <v>0</v>
      </c>
      <c r="AI34" s="89">
        <f t="shared" si="18"/>
        <v>0</v>
      </c>
      <c r="AJ34" s="88">
        <v>0</v>
      </c>
      <c r="AK34" s="89">
        <f t="shared" si="19"/>
        <v>0</v>
      </c>
      <c r="AL34" s="88">
        <v>0</v>
      </c>
      <c r="AM34" s="89">
        <f t="shared" si="20"/>
        <v>0</v>
      </c>
      <c r="AN34" s="88">
        <v>0</v>
      </c>
      <c r="AO34" s="90">
        <v>0</v>
      </c>
      <c r="AP34" s="91">
        <v>0</v>
      </c>
      <c r="AQ34" s="90">
        <v>0</v>
      </c>
      <c r="AR34" s="91">
        <f t="shared" si="21"/>
        <v>0</v>
      </c>
      <c r="AS34" s="90">
        <v>0</v>
      </c>
      <c r="AT34" s="91">
        <f t="shared" si="22"/>
        <v>0</v>
      </c>
      <c r="AU34" s="90">
        <v>0</v>
      </c>
      <c r="AV34" s="91">
        <f t="shared" si="23"/>
        <v>0</v>
      </c>
      <c r="AW34" s="90">
        <v>0</v>
      </c>
    </row>
    <row r="35" spans="1:49" ht="15.75" customHeight="1">
      <c r="C35" s="81" t="s">
        <v>196</v>
      </c>
      <c r="D35" s="82" t="s">
        <v>103</v>
      </c>
      <c r="E35" s="144">
        <v>0</v>
      </c>
      <c r="F35" s="145">
        <v>0</v>
      </c>
      <c r="G35" s="144">
        <v>0</v>
      </c>
      <c r="H35" s="145">
        <v>0</v>
      </c>
      <c r="I35" s="144">
        <v>0</v>
      </c>
      <c r="J35" s="145">
        <v>0</v>
      </c>
      <c r="K35" s="144">
        <v>0</v>
      </c>
      <c r="L35" s="145">
        <v>0</v>
      </c>
      <c r="M35" s="144">
        <v>0</v>
      </c>
      <c r="N35" s="83">
        <v>0</v>
      </c>
      <c r="O35" s="84">
        <v>0</v>
      </c>
      <c r="P35" s="83">
        <v>0</v>
      </c>
      <c r="Q35" s="84">
        <f t="shared" si="12"/>
        <v>0</v>
      </c>
      <c r="R35" s="83">
        <v>0</v>
      </c>
      <c r="S35" s="84">
        <f t="shared" si="13"/>
        <v>0</v>
      </c>
      <c r="T35" s="83">
        <v>0</v>
      </c>
      <c r="U35" s="84">
        <f t="shared" si="14"/>
        <v>0</v>
      </c>
      <c r="V35" s="83">
        <v>0</v>
      </c>
      <c r="W35" s="85">
        <v>0</v>
      </c>
      <c r="X35" s="86">
        <v>0</v>
      </c>
      <c r="Y35" s="85">
        <v>0</v>
      </c>
      <c r="Z35" s="87">
        <f t="shared" si="15"/>
        <v>0</v>
      </c>
      <c r="AA35" s="85">
        <v>0</v>
      </c>
      <c r="AB35" s="87">
        <f t="shared" si="16"/>
        <v>0</v>
      </c>
      <c r="AC35" s="85">
        <v>0</v>
      </c>
      <c r="AD35" s="87">
        <f t="shared" si="17"/>
        <v>0</v>
      </c>
      <c r="AE35" s="85">
        <v>0</v>
      </c>
      <c r="AF35" s="88">
        <v>0</v>
      </c>
      <c r="AG35" s="89">
        <v>0</v>
      </c>
      <c r="AH35" s="88">
        <v>0</v>
      </c>
      <c r="AI35" s="89">
        <f t="shared" si="18"/>
        <v>0</v>
      </c>
      <c r="AJ35" s="88">
        <v>0</v>
      </c>
      <c r="AK35" s="89">
        <f t="shared" si="19"/>
        <v>0</v>
      </c>
      <c r="AL35" s="88">
        <v>0</v>
      </c>
      <c r="AM35" s="89">
        <f t="shared" si="20"/>
        <v>0</v>
      </c>
      <c r="AN35" s="88">
        <v>0</v>
      </c>
      <c r="AO35" s="90">
        <v>0</v>
      </c>
      <c r="AP35" s="91">
        <v>0</v>
      </c>
      <c r="AQ35" s="90">
        <v>0</v>
      </c>
      <c r="AR35" s="91">
        <f t="shared" si="21"/>
        <v>0</v>
      </c>
      <c r="AS35" s="90">
        <v>0</v>
      </c>
      <c r="AT35" s="91">
        <f t="shared" si="22"/>
        <v>0</v>
      </c>
      <c r="AU35" s="90">
        <v>0</v>
      </c>
      <c r="AV35" s="91">
        <f t="shared" si="23"/>
        <v>0</v>
      </c>
      <c r="AW35" s="90">
        <v>0</v>
      </c>
    </row>
    <row r="36" spans="1:49" ht="15.75" customHeight="1">
      <c r="C36" s="81" t="s">
        <v>5</v>
      </c>
      <c r="D36" s="82" t="s">
        <v>103</v>
      </c>
      <c r="E36" s="144">
        <v>0</v>
      </c>
      <c r="F36" s="145">
        <v>0</v>
      </c>
      <c r="G36" s="144">
        <v>0</v>
      </c>
      <c r="H36" s="145">
        <v>0</v>
      </c>
      <c r="I36" s="144">
        <v>0</v>
      </c>
      <c r="J36" s="145">
        <v>0</v>
      </c>
      <c r="K36" s="144">
        <v>0</v>
      </c>
      <c r="L36" s="145">
        <v>0</v>
      </c>
      <c r="M36" s="144">
        <v>0</v>
      </c>
      <c r="N36" s="83">
        <v>0</v>
      </c>
      <c r="O36" s="84">
        <v>0</v>
      </c>
      <c r="P36" s="83">
        <v>0</v>
      </c>
      <c r="Q36" s="84">
        <f t="shared" si="0"/>
        <v>0</v>
      </c>
      <c r="R36" s="83">
        <v>0</v>
      </c>
      <c r="S36" s="84">
        <f t="shared" si="1"/>
        <v>0</v>
      </c>
      <c r="T36" s="83">
        <v>0</v>
      </c>
      <c r="U36" s="84">
        <f t="shared" si="2"/>
        <v>0</v>
      </c>
      <c r="V36" s="83">
        <v>0</v>
      </c>
      <c r="W36" s="85">
        <v>0</v>
      </c>
      <c r="X36" s="86">
        <v>0</v>
      </c>
      <c r="Y36" s="85">
        <v>0</v>
      </c>
      <c r="Z36" s="87">
        <f t="shared" si="15"/>
        <v>0</v>
      </c>
      <c r="AA36" s="85">
        <v>0</v>
      </c>
      <c r="AB36" s="87">
        <f t="shared" si="16"/>
        <v>0</v>
      </c>
      <c r="AC36" s="85">
        <v>0</v>
      </c>
      <c r="AD36" s="87">
        <f t="shared" si="17"/>
        <v>0</v>
      </c>
      <c r="AE36" s="85">
        <v>0</v>
      </c>
      <c r="AF36" s="88">
        <v>25</v>
      </c>
      <c r="AG36" s="89">
        <v>0</v>
      </c>
      <c r="AH36" s="88">
        <v>0</v>
      </c>
      <c r="AI36" s="89">
        <f t="shared" si="6"/>
        <v>0</v>
      </c>
      <c r="AJ36" s="88">
        <v>0</v>
      </c>
      <c r="AK36" s="89">
        <f t="shared" si="7"/>
        <v>0</v>
      </c>
      <c r="AL36" s="88">
        <v>0</v>
      </c>
      <c r="AM36" s="89">
        <f t="shared" si="8"/>
        <v>0</v>
      </c>
      <c r="AN36" s="88">
        <v>0</v>
      </c>
      <c r="AO36" s="90">
        <v>0</v>
      </c>
      <c r="AP36" s="91">
        <v>0</v>
      </c>
      <c r="AQ36" s="90">
        <v>20</v>
      </c>
      <c r="AR36" s="91">
        <f t="shared" si="9"/>
        <v>-20</v>
      </c>
      <c r="AS36" s="90">
        <v>0</v>
      </c>
      <c r="AT36" s="91">
        <f t="shared" si="10"/>
        <v>0</v>
      </c>
      <c r="AU36" s="90">
        <v>0</v>
      </c>
      <c r="AV36" s="91">
        <f t="shared" si="11"/>
        <v>0</v>
      </c>
      <c r="AW36" s="90">
        <v>0</v>
      </c>
    </row>
    <row r="37" spans="1:49" s="57" customFormat="1" ht="15.75" customHeight="1" thickBot="1">
      <c r="A37" s="54"/>
      <c r="B37" s="55"/>
      <c r="C37" s="253" t="s">
        <v>94</v>
      </c>
      <c r="D37" s="254"/>
      <c r="E37" s="148">
        <f>SUM(E14:E36)</f>
        <v>525</v>
      </c>
      <c r="F37" s="148">
        <f t="shared" ref="F37:AW37" si="24">SUM(F14:F36)</f>
        <v>0</v>
      </c>
      <c r="G37" s="148">
        <v>0</v>
      </c>
      <c r="H37" s="148">
        <v>0</v>
      </c>
      <c r="I37" s="148">
        <v>0</v>
      </c>
      <c r="J37" s="148">
        <v>0</v>
      </c>
      <c r="K37" s="148">
        <v>0</v>
      </c>
      <c r="L37" s="148">
        <v>0</v>
      </c>
      <c r="M37" s="148">
        <v>0</v>
      </c>
      <c r="N37" s="32">
        <f t="shared" si="24"/>
        <v>440</v>
      </c>
      <c r="O37" s="32">
        <f t="shared" si="24"/>
        <v>0</v>
      </c>
      <c r="P37" s="32">
        <f t="shared" si="24"/>
        <v>463</v>
      </c>
      <c r="Q37" s="32">
        <f t="shared" si="0"/>
        <v>-11.80952380952381</v>
      </c>
      <c r="R37" s="32">
        <v>0</v>
      </c>
      <c r="S37" s="32">
        <f t="shared" si="1"/>
        <v>0</v>
      </c>
      <c r="T37" s="32">
        <v>0</v>
      </c>
      <c r="U37" s="32">
        <f t="shared" si="2"/>
        <v>0</v>
      </c>
      <c r="V37" s="32">
        <v>0</v>
      </c>
      <c r="W37" s="34">
        <f t="shared" si="24"/>
        <v>385</v>
      </c>
      <c r="X37" s="34">
        <f t="shared" si="24"/>
        <v>0</v>
      </c>
      <c r="Y37" s="34">
        <f t="shared" si="24"/>
        <v>398</v>
      </c>
      <c r="Z37" s="34">
        <f t="shared" si="3"/>
        <v>-9.545454545454545</v>
      </c>
      <c r="AA37" s="34">
        <f t="shared" si="24"/>
        <v>437</v>
      </c>
      <c r="AB37" s="34">
        <f t="shared" si="4"/>
        <v>-5.615550755939525</v>
      </c>
      <c r="AC37" s="34">
        <f t="shared" si="24"/>
        <v>0</v>
      </c>
      <c r="AD37" s="34">
        <f t="shared" si="5"/>
        <v>0</v>
      </c>
      <c r="AE37" s="34">
        <f t="shared" si="24"/>
        <v>0</v>
      </c>
      <c r="AF37" s="30">
        <f t="shared" si="24"/>
        <v>489</v>
      </c>
      <c r="AG37" s="30">
        <f t="shared" si="24"/>
        <v>0</v>
      </c>
      <c r="AH37" s="30">
        <f t="shared" si="24"/>
        <v>320</v>
      </c>
      <c r="AI37" s="30">
        <f t="shared" si="6"/>
        <v>-16.883116883116884</v>
      </c>
      <c r="AJ37" s="30">
        <f t="shared" si="24"/>
        <v>376</v>
      </c>
      <c r="AK37" s="30">
        <f t="shared" si="7"/>
        <v>-5.5276381909547743</v>
      </c>
      <c r="AL37" s="30">
        <f t="shared" si="24"/>
        <v>427</v>
      </c>
      <c r="AM37" s="30">
        <f t="shared" si="8"/>
        <v>-2.2883295194508011</v>
      </c>
      <c r="AN37" s="30">
        <f t="shared" si="24"/>
        <v>300</v>
      </c>
      <c r="AO37" s="66">
        <f>SUM(AO14:AO36)</f>
        <v>476</v>
      </c>
      <c r="AP37" s="66">
        <f t="shared" si="24"/>
        <v>0</v>
      </c>
      <c r="AQ37" s="66">
        <f t="shared" si="24"/>
        <v>412</v>
      </c>
      <c r="AR37" s="66">
        <f t="shared" si="9"/>
        <v>-15.746421267893661</v>
      </c>
      <c r="AS37" s="66">
        <f t="shared" si="24"/>
        <v>294</v>
      </c>
      <c r="AT37" s="66">
        <f t="shared" si="10"/>
        <v>-8.125</v>
      </c>
      <c r="AU37" s="66">
        <f t="shared" si="24"/>
        <v>371</v>
      </c>
      <c r="AV37" s="66">
        <f t="shared" si="11"/>
        <v>-1.3297872340425532</v>
      </c>
      <c r="AW37" s="66">
        <f t="shared" si="24"/>
        <v>282</v>
      </c>
    </row>
    <row r="38" spans="1:49" s="122" customFormat="1" ht="15.75" customHeight="1">
      <c r="A38" s="110" t="s">
        <v>104</v>
      </c>
      <c r="B38" s="111"/>
      <c r="C38" s="72"/>
      <c r="D38" s="112"/>
      <c r="E38" s="150"/>
      <c r="F38" s="151"/>
      <c r="G38" s="150"/>
      <c r="H38" s="151"/>
      <c r="I38" s="150"/>
      <c r="J38" s="151"/>
      <c r="K38" s="150"/>
      <c r="L38" s="151"/>
      <c r="M38" s="150"/>
      <c r="N38" s="113"/>
      <c r="O38" s="114"/>
      <c r="P38" s="113"/>
      <c r="Q38" s="114"/>
      <c r="R38" s="113"/>
      <c r="S38" s="114"/>
      <c r="T38" s="113"/>
      <c r="U38" s="114"/>
      <c r="V38" s="113"/>
      <c r="W38" s="115"/>
      <c r="X38" s="116"/>
      <c r="Y38" s="115"/>
      <c r="Z38" s="117"/>
      <c r="AA38" s="115"/>
      <c r="AB38" s="117"/>
      <c r="AC38" s="115"/>
      <c r="AD38" s="117"/>
      <c r="AE38" s="115"/>
      <c r="AF38" s="118"/>
      <c r="AG38" s="119"/>
      <c r="AH38" s="118"/>
      <c r="AI38" s="119"/>
      <c r="AJ38" s="118"/>
      <c r="AK38" s="119"/>
      <c r="AL38" s="118"/>
      <c r="AM38" s="119"/>
      <c r="AN38" s="118"/>
      <c r="AO38" s="120"/>
      <c r="AP38" s="121"/>
      <c r="AQ38" s="120"/>
      <c r="AR38" s="121"/>
      <c r="AS38" s="120"/>
      <c r="AT38" s="121"/>
      <c r="AU38" s="120"/>
      <c r="AV38" s="121"/>
      <c r="AW38" s="120"/>
    </row>
    <row r="39" spans="1:49" ht="15.75" customHeight="1">
      <c r="B39" s="80" t="s">
        <v>109</v>
      </c>
      <c r="E39" s="144"/>
      <c r="F39" s="145"/>
      <c r="G39" s="144"/>
      <c r="H39" s="145"/>
      <c r="I39" s="144"/>
      <c r="J39" s="145"/>
      <c r="K39" s="144"/>
      <c r="L39" s="145"/>
      <c r="M39" s="144"/>
      <c r="N39" s="83"/>
      <c r="O39" s="84"/>
      <c r="P39" s="83"/>
      <c r="Q39" s="84"/>
      <c r="R39" s="83"/>
      <c r="S39" s="84"/>
      <c r="T39" s="83"/>
      <c r="U39" s="84"/>
      <c r="V39" s="83"/>
      <c r="W39" s="85"/>
      <c r="X39" s="86"/>
      <c r="Y39" s="85"/>
      <c r="Z39" s="87"/>
      <c r="AA39" s="85"/>
      <c r="AB39" s="87"/>
      <c r="AC39" s="85"/>
      <c r="AD39" s="87"/>
      <c r="AE39" s="85"/>
      <c r="AF39" s="88"/>
      <c r="AG39" s="89"/>
      <c r="AH39" s="88"/>
      <c r="AI39" s="89"/>
      <c r="AJ39" s="88"/>
      <c r="AK39" s="89"/>
      <c r="AL39" s="88"/>
      <c r="AM39" s="89"/>
      <c r="AN39" s="88"/>
      <c r="AO39" s="90"/>
      <c r="AP39" s="91"/>
      <c r="AQ39" s="90"/>
      <c r="AR39" s="91"/>
      <c r="AS39" s="90"/>
      <c r="AT39" s="91"/>
      <c r="AU39" s="90"/>
      <c r="AV39" s="91"/>
      <c r="AW39" s="90"/>
    </row>
    <row r="40" spans="1:49" ht="15.75" customHeight="1">
      <c r="C40" s="81" t="s">
        <v>13</v>
      </c>
      <c r="D40" s="82" t="s">
        <v>98</v>
      </c>
      <c r="E40" s="144">
        <v>54</v>
      </c>
      <c r="F40" s="145">
        <v>0</v>
      </c>
      <c r="G40" s="144">
        <v>0</v>
      </c>
      <c r="H40" s="145">
        <v>0</v>
      </c>
      <c r="I40" s="144">
        <v>0</v>
      </c>
      <c r="J40" s="145">
        <v>0</v>
      </c>
      <c r="K40" s="144">
        <v>0</v>
      </c>
      <c r="L40" s="145">
        <v>0</v>
      </c>
      <c r="M40" s="144">
        <v>0</v>
      </c>
      <c r="N40" s="83">
        <v>57</v>
      </c>
      <c r="O40" s="84">
        <v>0</v>
      </c>
      <c r="P40" s="83">
        <v>48</v>
      </c>
      <c r="Q40" s="84">
        <f t="shared" si="0"/>
        <v>-11.111111111111111</v>
      </c>
      <c r="R40" s="83">
        <v>0</v>
      </c>
      <c r="S40" s="84">
        <f t="shared" si="1"/>
        <v>0</v>
      </c>
      <c r="T40" s="83">
        <v>0</v>
      </c>
      <c r="U40" s="84">
        <f t="shared" si="2"/>
        <v>0</v>
      </c>
      <c r="V40" s="83">
        <v>0</v>
      </c>
      <c r="W40" s="85">
        <v>62</v>
      </c>
      <c r="X40" s="86">
        <v>0</v>
      </c>
      <c r="Y40" s="85">
        <v>47</v>
      </c>
      <c r="Z40" s="87">
        <f t="shared" si="3"/>
        <v>-17.543859649122808</v>
      </c>
      <c r="AA40" s="85">
        <v>45</v>
      </c>
      <c r="AB40" s="87">
        <f t="shared" si="4"/>
        <v>-6.25</v>
      </c>
      <c r="AC40" s="85">
        <v>0</v>
      </c>
      <c r="AD40" s="87">
        <f t="shared" si="5"/>
        <v>0</v>
      </c>
      <c r="AE40" s="85">
        <v>0</v>
      </c>
      <c r="AF40" s="88">
        <v>44</v>
      </c>
      <c r="AG40" s="89">
        <v>0</v>
      </c>
      <c r="AH40" s="88">
        <v>46</v>
      </c>
      <c r="AI40" s="89">
        <f t="shared" si="6"/>
        <v>-25.806451612903224</v>
      </c>
      <c r="AJ40" s="88">
        <v>44</v>
      </c>
      <c r="AK40" s="89">
        <f t="shared" si="7"/>
        <v>-6.3829787234042552</v>
      </c>
      <c r="AL40" s="88">
        <v>45</v>
      </c>
      <c r="AM40" s="89">
        <f t="shared" si="8"/>
        <v>0</v>
      </c>
      <c r="AN40" s="88">
        <v>5</v>
      </c>
      <c r="AO40" s="90">
        <v>63</v>
      </c>
      <c r="AP40" s="91">
        <v>0</v>
      </c>
      <c r="AQ40" s="90">
        <v>36</v>
      </c>
      <c r="AR40" s="91">
        <f t="shared" si="9"/>
        <v>-18.181818181818183</v>
      </c>
      <c r="AS40" s="90">
        <v>45</v>
      </c>
      <c r="AT40" s="91">
        <f t="shared" si="10"/>
        <v>-2.1739130434782608</v>
      </c>
      <c r="AU40" s="90">
        <v>42</v>
      </c>
      <c r="AV40" s="91">
        <f t="shared" si="11"/>
        <v>-4.5454545454545459</v>
      </c>
      <c r="AW40" s="90">
        <v>4</v>
      </c>
    </row>
    <row r="41" spans="1:49" ht="15.75" customHeight="1">
      <c r="C41" s="81" t="s">
        <v>14</v>
      </c>
      <c r="D41" s="82" t="s">
        <v>98</v>
      </c>
      <c r="E41" s="144">
        <v>78</v>
      </c>
      <c r="F41" s="145">
        <v>0</v>
      </c>
      <c r="G41" s="144">
        <v>0</v>
      </c>
      <c r="H41" s="145">
        <v>0</v>
      </c>
      <c r="I41" s="144">
        <v>0</v>
      </c>
      <c r="J41" s="145">
        <v>0</v>
      </c>
      <c r="K41" s="144">
        <v>0</v>
      </c>
      <c r="L41" s="145">
        <v>0</v>
      </c>
      <c r="M41" s="144">
        <v>0</v>
      </c>
      <c r="N41" s="83">
        <v>94</v>
      </c>
      <c r="O41" s="84">
        <v>0</v>
      </c>
      <c r="P41" s="83">
        <v>58</v>
      </c>
      <c r="Q41" s="84">
        <f t="shared" si="0"/>
        <v>-25.641025641025642</v>
      </c>
      <c r="R41" s="83">
        <v>0</v>
      </c>
      <c r="S41" s="84">
        <f t="shared" si="1"/>
        <v>0</v>
      </c>
      <c r="T41" s="83">
        <v>0</v>
      </c>
      <c r="U41" s="84">
        <f t="shared" si="2"/>
        <v>0</v>
      </c>
      <c r="V41" s="83">
        <v>0</v>
      </c>
      <c r="W41" s="85">
        <v>88</v>
      </c>
      <c r="X41" s="86">
        <v>0</v>
      </c>
      <c r="Y41" s="85">
        <v>82</v>
      </c>
      <c r="Z41" s="87">
        <f t="shared" si="3"/>
        <v>-12.76595744680851</v>
      </c>
      <c r="AA41" s="85">
        <v>51</v>
      </c>
      <c r="AB41" s="87">
        <f t="shared" si="4"/>
        <v>-12.068965517241379</v>
      </c>
      <c r="AC41" s="85">
        <v>0</v>
      </c>
      <c r="AD41" s="87">
        <f t="shared" si="5"/>
        <v>0</v>
      </c>
      <c r="AE41" s="85">
        <v>0</v>
      </c>
      <c r="AF41" s="88">
        <v>109</v>
      </c>
      <c r="AG41" s="89">
        <v>0</v>
      </c>
      <c r="AH41" s="88">
        <v>71</v>
      </c>
      <c r="AI41" s="89">
        <f t="shared" si="6"/>
        <v>-19.318181818181817</v>
      </c>
      <c r="AJ41" s="88">
        <v>72</v>
      </c>
      <c r="AK41" s="89">
        <f t="shared" si="7"/>
        <v>-12.195121951219512</v>
      </c>
      <c r="AL41" s="88">
        <v>49</v>
      </c>
      <c r="AM41" s="89">
        <f t="shared" si="8"/>
        <v>-3.9215686274509802</v>
      </c>
      <c r="AN41" s="88">
        <v>75</v>
      </c>
      <c r="AO41" s="90">
        <v>80</v>
      </c>
      <c r="AP41" s="91">
        <v>0</v>
      </c>
      <c r="AQ41" s="90">
        <v>85</v>
      </c>
      <c r="AR41" s="91">
        <f t="shared" si="9"/>
        <v>-22.01834862385321</v>
      </c>
      <c r="AS41" s="90">
        <v>64</v>
      </c>
      <c r="AT41" s="91">
        <f t="shared" si="10"/>
        <v>-9.8591549295774641</v>
      </c>
      <c r="AU41" s="90">
        <v>67</v>
      </c>
      <c r="AV41" s="91">
        <f t="shared" si="11"/>
        <v>-6.9444444444444446</v>
      </c>
      <c r="AW41" s="90">
        <v>59</v>
      </c>
    </row>
    <row r="42" spans="1:49" ht="15.75" customHeight="1">
      <c r="C42" s="81" t="s">
        <v>181</v>
      </c>
      <c r="D42" s="82" t="s">
        <v>98</v>
      </c>
      <c r="E42" s="144">
        <v>0</v>
      </c>
      <c r="F42" s="145">
        <v>0</v>
      </c>
      <c r="G42" s="144">
        <v>0</v>
      </c>
      <c r="H42" s="145">
        <v>0</v>
      </c>
      <c r="I42" s="144">
        <v>0</v>
      </c>
      <c r="J42" s="145">
        <v>0</v>
      </c>
      <c r="K42" s="144">
        <v>0</v>
      </c>
      <c r="L42" s="145">
        <v>0</v>
      </c>
      <c r="M42" s="144">
        <v>0</v>
      </c>
      <c r="N42" s="83">
        <v>0</v>
      </c>
      <c r="O42" s="84">
        <v>0</v>
      </c>
      <c r="P42" s="83">
        <v>0</v>
      </c>
      <c r="Q42" s="84">
        <f t="shared" si="0"/>
        <v>0</v>
      </c>
      <c r="R42" s="83">
        <v>0</v>
      </c>
      <c r="S42" s="84">
        <f t="shared" si="1"/>
        <v>0</v>
      </c>
      <c r="T42" s="83">
        <v>0</v>
      </c>
      <c r="U42" s="84">
        <f t="shared" si="2"/>
        <v>0</v>
      </c>
      <c r="V42" s="83">
        <v>0</v>
      </c>
      <c r="W42" s="85">
        <v>0</v>
      </c>
      <c r="X42" s="86">
        <v>0</v>
      </c>
      <c r="Y42" s="85">
        <v>0</v>
      </c>
      <c r="Z42" s="87">
        <f t="shared" si="3"/>
        <v>0</v>
      </c>
      <c r="AA42" s="85">
        <v>0</v>
      </c>
      <c r="AB42" s="87">
        <f t="shared" si="4"/>
        <v>0</v>
      </c>
      <c r="AC42" s="85">
        <v>0</v>
      </c>
      <c r="AD42" s="87">
        <f t="shared" si="5"/>
        <v>0</v>
      </c>
      <c r="AE42" s="85">
        <v>0</v>
      </c>
      <c r="AF42" s="88">
        <v>0</v>
      </c>
      <c r="AG42" s="89">
        <v>0</v>
      </c>
      <c r="AH42" s="88">
        <v>0</v>
      </c>
      <c r="AI42" s="89">
        <f t="shared" si="6"/>
        <v>0</v>
      </c>
      <c r="AJ42" s="88">
        <v>0</v>
      </c>
      <c r="AK42" s="89">
        <f t="shared" si="7"/>
        <v>0</v>
      </c>
      <c r="AL42" s="88">
        <v>0</v>
      </c>
      <c r="AM42" s="89">
        <f t="shared" si="8"/>
        <v>0</v>
      </c>
      <c r="AN42" s="88">
        <v>4</v>
      </c>
      <c r="AO42" s="90">
        <v>0</v>
      </c>
      <c r="AP42" s="91">
        <v>0</v>
      </c>
      <c r="AQ42" s="90">
        <v>0</v>
      </c>
      <c r="AR42" s="91">
        <f t="shared" si="9"/>
        <v>0</v>
      </c>
      <c r="AS42" s="90">
        <v>0</v>
      </c>
      <c r="AT42" s="91">
        <f t="shared" si="10"/>
        <v>0</v>
      </c>
      <c r="AU42" s="90">
        <v>0</v>
      </c>
      <c r="AV42" s="91">
        <f t="shared" si="11"/>
        <v>0</v>
      </c>
      <c r="AW42" s="90">
        <v>3</v>
      </c>
    </row>
    <row r="43" spans="1:49" ht="15.75" customHeight="1">
      <c r="C43" s="81" t="s">
        <v>15</v>
      </c>
      <c r="D43" s="82" t="s">
        <v>98</v>
      </c>
      <c r="E43" s="144">
        <v>59</v>
      </c>
      <c r="F43" s="145">
        <v>0</v>
      </c>
      <c r="G43" s="144">
        <v>0</v>
      </c>
      <c r="H43" s="145">
        <v>0</v>
      </c>
      <c r="I43" s="144">
        <v>0</v>
      </c>
      <c r="J43" s="145">
        <v>0</v>
      </c>
      <c r="K43" s="144">
        <v>0</v>
      </c>
      <c r="L43" s="145">
        <v>0</v>
      </c>
      <c r="M43" s="144">
        <v>0</v>
      </c>
      <c r="N43" s="83">
        <v>45</v>
      </c>
      <c r="O43" s="84">
        <v>0</v>
      </c>
      <c r="P43" s="83">
        <v>49</v>
      </c>
      <c r="Q43" s="84">
        <f t="shared" si="0"/>
        <v>-16.949152542372882</v>
      </c>
      <c r="R43" s="83">
        <v>0</v>
      </c>
      <c r="S43" s="84">
        <f t="shared" si="1"/>
        <v>0</v>
      </c>
      <c r="T43" s="83">
        <v>0</v>
      </c>
      <c r="U43" s="84">
        <f t="shared" si="2"/>
        <v>0</v>
      </c>
      <c r="V43" s="83">
        <v>0</v>
      </c>
      <c r="W43" s="85">
        <v>58</v>
      </c>
      <c r="X43" s="86">
        <v>0</v>
      </c>
      <c r="Y43" s="85">
        <v>38</v>
      </c>
      <c r="Z43" s="87">
        <f t="shared" si="3"/>
        <v>-15.555555555555555</v>
      </c>
      <c r="AA43" s="85">
        <v>42</v>
      </c>
      <c r="AB43" s="87">
        <f t="shared" si="4"/>
        <v>-14.285714285714286</v>
      </c>
      <c r="AC43" s="85">
        <v>0</v>
      </c>
      <c r="AD43" s="87">
        <f t="shared" si="5"/>
        <v>0</v>
      </c>
      <c r="AE43" s="85">
        <v>0</v>
      </c>
      <c r="AF43" s="88">
        <v>57</v>
      </c>
      <c r="AG43" s="89">
        <v>0</v>
      </c>
      <c r="AH43" s="88">
        <v>41</v>
      </c>
      <c r="AI43" s="89">
        <f t="shared" si="6"/>
        <v>-29.310344827586206</v>
      </c>
      <c r="AJ43" s="88">
        <v>35</v>
      </c>
      <c r="AK43" s="89">
        <f t="shared" si="7"/>
        <v>-7.8947368421052628</v>
      </c>
      <c r="AL43" s="88">
        <v>40</v>
      </c>
      <c r="AM43" s="89">
        <f t="shared" si="8"/>
        <v>-4.7619047619047619</v>
      </c>
      <c r="AN43" s="88">
        <v>1</v>
      </c>
      <c r="AO43" s="90">
        <v>57</v>
      </c>
      <c r="AP43" s="91">
        <v>0</v>
      </c>
      <c r="AQ43" s="90">
        <v>44</v>
      </c>
      <c r="AR43" s="91">
        <f t="shared" si="9"/>
        <v>-22.807017543859651</v>
      </c>
      <c r="AS43" s="90">
        <v>37</v>
      </c>
      <c r="AT43" s="91">
        <f t="shared" si="10"/>
        <v>-9.7560975609756095</v>
      </c>
      <c r="AU43" s="90">
        <v>33</v>
      </c>
      <c r="AV43" s="91">
        <f t="shared" si="11"/>
        <v>-5.7142857142857144</v>
      </c>
      <c r="AW43" s="90">
        <v>36</v>
      </c>
    </row>
    <row r="44" spans="1:49" ht="15.75" customHeight="1">
      <c r="C44" s="81" t="s">
        <v>16</v>
      </c>
      <c r="D44" s="82" t="s">
        <v>98</v>
      </c>
      <c r="E44" s="144">
        <v>129</v>
      </c>
      <c r="F44" s="145">
        <v>0</v>
      </c>
      <c r="G44" s="144">
        <v>0</v>
      </c>
      <c r="H44" s="145">
        <v>0</v>
      </c>
      <c r="I44" s="144">
        <v>0</v>
      </c>
      <c r="J44" s="145">
        <v>0</v>
      </c>
      <c r="K44" s="144">
        <v>0</v>
      </c>
      <c r="L44" s="145">
        <v>0</v>
      </c>
      <c r="M44" s="144">
        <v>0</v>
      </c>
      <c r="N44" s="83">
        <v>150</v>
      </c>
      <c r="O44" s="84">
        <v>0</v>
      </c>
      <c r="P44" s="83">
        <v>105</v>
      </c>
      <c r="Q44" s="84">
        <f t="shared" si="0"/>
        <v>-18.604651162790699</v>
      </c>
      <c r="R44" s="83">
        <v>0</v>
      </c>
      <c r="S44" s="84">
        <f t="shared" si="1"/>
        <v>0</v>
      </c>
      <c r="T44" s="83">
        <v>0</v>
      </c>
      <c r="U44" s="84">
        <f t="shared" si="2"/>
        <v>0</v>
      </c>
      <c r="V44" s="83">
        <v>0</v>
      </c>
      <c r="W44" s="85">
        <v>106</v>
      </c>
      <c r="X44" s="86">
        <v>0</v>
      </c>
      <c r="Y44" s="85">
        <v>124</v>
      </c>
      <c r="Z44" s="87">
        <f t="shared" si="3"/>
        <v>-17.333333333333332</v>
      </c>
      <c r="AA44" s="85">
        <v>94</v>
      </c>
      <c r="AB44" s="87">
        <f t="shared" si="4"/>
        <v>-10.476190476190476</v>
      </c>
      <c r="AC44" s="85">
        <v>0</v>
      </c>
      <c r="AD44" s="87">
        <f t="shared" si="5"/>
        <v>0</v>
      </c>
      <c r="AE44" s="85">
        <v>0</v>
      </c>
      <c r="AF44" s="88">
        <v>167</v>
      </c>
      <c r="AG44" s="89">
        <v>0</v>
      </c>
      <c r="AH44" s="88">
        <v>83</v>
      </c>
      <c r="AI44" s="89">
        <f t="shared" si="6"/>
        <v>-21.69811320754717</v>
      </c>
      <c r="AJ44" s="88">
        <v>120</v>
      </c>
      <c r="AK44" s="89">
        <f t="shared" si="7"/>
        <v>-3.225806451612903</v>
      </c>
      <c r="AL44" s="88">
        <v>92</v>
      </c>
      <c r="AM44" s="89">
        <f t="shared" si="8"/>
        <v>-2.1276595744680851</v>
      </c>
      <c r="AN44" s="88">
        <v>4</v>
      </c>
      <c r="AO44" s="90">
        <v>102</v>
      </c>
      <c r="AP44" s="91">
        <v>0</v>
      </c>
      <c r="AQ44" s="90">
        <v>140</v>
      </c>
      <c r="AR44" s="91">
        <f t="shared" si="9"/>
        <v>-16.167664670658684</v>
      </c>
      <c r="AS44" s="90">
        <v>82</v>
      </c>
      <c r="AT44" s="91">
        <f t="shared" si="10"/>
        <v>-1.2048192771084338</v>
      </c>
      <c r="AU44" s="90">
        <v>116</v>
      </c>
      <c r="AV44" s="91">
        <f t="shared" si="11"/>
        <v>-3.3333333333333335</v>
      </c>
      <c r="AW44" s="90">
        <v>2</v>
      </c>
    </row>
    <row r="45" spans="1:49" ht="15.75" customHeight="1">
      <c r="C45" s="81" t="s">
        <v>17</v>
      </c>
      <c r="D45" s="82" t="s">
        <v>98</v>
      </c>
      <c r="E45" s="144">
        <v>52</v>
      </c>
      <c r="F45" s="145">
        <v>0</v>
      </c>
      <c r="G45" s="144">
        <v>0</v>
      </c>
      <c r="H45" s="145">
        <v>0</v>
      </c>
      <c r="I45" s="144">
        <v>0</v>
      </c>
      <c r="J45" s="145">
        <v>0</v>
      </c>
      <c r="K45" s="144">
        <v>0</v>
      </c>
      <c r="L45" s="145">
        <v>0</v>
      </c>
      <c r="M45" s="144">
        <v>0</v>
      </c>
      <c r="N45" s="83">
        <v>47</v>
      </c>
      <c r="O45" s="84">
        <v>0</v>
      </c>
      <c r="P45" s="83">
        <v>31</v>
      </c>
      <c r="Q45" s="84">
        <f t="shared" si="0"/>
        <v>-40.384615384615387</v>
      </c>
      <c r="R45" s="83">
        <v>0</v>
      </c>
      <c r="S45" s="84">
        <f t="shared" si="1"/>
        <v>0</v>
      </c>
      <c r="T45" s="83">
        <v>0</v>
      </c>
      <c r="U45" s="84">
        <f t="shared" si="2"/>
        <v>0</v>
      </c>
      <c r="V45" s="83">
        <v>0</v>
      </c>
      <c r="W45" s="85">
        <v>48</v>
      </c>
      <c r="X45" s="86">
        <v>0</v>
      </c>
      <c r="Y45" s="85">
        <v>40</v>
      </c>
      <c r="Z45" s="87">
        <f t="shared" si="3"/>
        <v>-14.893617021276595</v>
      </c>
      <c r="AA45" s="85">
        <v>29</v>
      </c>
      <c r="AB45" s="87">
        <f t="shared" si="4"/>
        <v>-6.4516129032258061</v>
      </c>
      <c r="AC45" s="85">
        <v>0</v>
      </c>
      <c r="AD45" s="87">
        <f t="shared" si="5"/>
        <v>0</v>
      </c>
      <c r="AE45" s="85">
        <v>0</v>
      </c>
      <c r="AF45" s="88">
        <v>48</v>
      </c>
      <c r="AG45" s="89">
        <v>0</v>
      </c>
      <c r="AH45" s="88">
        <v>40</v>
      </c>
      <c r="AI45" s="89">
        <f t="shared" si="6"/>
        <v>-16.666666666666668</v>
      </c>
      <c r="AJ45" s="88">
        <v>35</v>
      </c>
      <c r="AK45" s="89">
        <f t="shared" si="7"/>
        <v>-12.5</v>
      </c>
      <c r="AL45" s="88">
        <v>29</v>
      </c>
      <c r="AM45" s="89">
        <f t="shared" si="8"/>
        <v>0</v>
      </c>
      <c r="AN45" s="88">
        <v>4</v>
      </c>
      <c r="AO45" s="90">
        <v>61</v>
      </c>
      <c r="AP45" s="91">
        <v>0</v>
      </c>
      <c r="AQ45" s="90">
        <v>38</v>
      </c>
      <c r="AR45" s="91">
        <f t="shared" si="9"/>
        <v>-20.833333333333332</v>
      </c>
      <c r="AS45" s="90">
        <v>37</v>
      </c>
      <c r="AT45" s="91">
        <f t="shared" si="10"/>
        <v>-7.5</v>
      </c>
      <c r="AU45" s="90">
        <v>34</v>
      </c>
      <c r="AV45" s="91">
        <f t="shared" si="11"/>
        <v>-2.8571428571428572</v>
      </c>
      <c r="AW45" s="90">
        <v>3</v>
      </c>
    </row>
    <row r="46" spans="1:49" ht="15.75" customHeight="1">
      <c r="C46" s="81" t="s">
        <v>18</v>
      </c>
      <c r="D46" s="82" t="s">
        <v>98</v>
      </c>
      <c r="E46" s="144">
        <v>27</v>
      </c>
      <c r="F46" s="145">
        <v>0</v>
      </c>
      <c r="G46" s="144">
        <v>0</v>
      </c>
      <c r="H46" s="145">
        <v>0</v>
      </c>
      <c r="I46" s="144">
        <v>0</v>
      </c>
      <c r="J46" s="145">
        <v>0</v>
      </c>
      <c r="K46" s="144">
        <v>0</v>
      </c>
      <c r="L46" s="145">
        <v>0</v>
      </c>
      <c r="M46" s="144">
        <v>0</v>
      </c>
      <c r="N46" s="83">
        <v>37</v>
      </c>
      <c r="O46" s="84">
        <v>0</v>
      </c>
      <c r="P46" s="83">
        <v>25</v>
      </c>
      <c r="Q46" s="84">
        <f t="shared" si="0"/>
        <v>-7.4074074074074074</v>
      </c>
      <c r="R46" s="83">
        <v>0</v>
      </c>
      <c r="S46" s="84">
        <f t="shared" si="1"/>
        <v>0</v>
      </c>
      <c r="T46" s="83">
        <v>0</v>
      </c>
      <c r="U46" s="84">
        <f t="shared" si="2"/>
        <v>0</v>
      </c>
      <c r="V46" s="83">
        <v>0</v>
      </c>
      <c r="W46" s="85">
        <v>46</v>
      </c>
      <c r="X46" s="86">
        <v>0</v>
      </c>
      <c r="Y46" s="85">
        <v>34</v>
      </c>
      <c r="Z46" s="87">
        <f t="shared" si="3"/>
        <v>-8.1081081081081088</v>
      </c>
      <c r="AA46" s="85">
        <v>23</v>
      </c>
      <c r="AB46" s="87">
        <f t="shared" si="4"/>
        <v>-8</v>
      </c>
      <c r="AC46" s="85">
        <v>0</v>
      </c>
      <c r="AD46" s="87">
        <f t="shared" si="5"/>
        <v>0</v>
      </c>
      <c r="AE46" s="85">
        <v>0</v>
      </c>
      <c r="AF46" s="88">
        <v>53</v>
      </c>
      <c r="AG46" s="89">
        <v>0</v>
      </c>
      <c r="AH46" s="88">
        <v>40</v>
      </c>
      <c r="AI46" s="89">
        <f t="shared" si="6"/>
        <v>-13.043478260869565</v>
      </c>
      <c r="AJ46" s="88">
        <v>32</v>
      </c>
      <c r="AK46" s="89">
        <f t="shared" si="7"/>
        <v>-5.882352941176471</v>
      </c>
      <c r="AL46" s="88">
        <v>23</v>
      </c>
      <c r="AM46" s="89">
        <f t="shared" si="8"/>
        <v>0</v>
      </c>
      <c r="AN46" s="88">
        <v>0</v>
      </c>
      <c r="AO46" s="90">
        <v>58</v>
      </c>
      <c r="AP46" s="91">
        <v>0</v>
      </c>
      <c r="AQ46" s="90">
        <v>37</v>
      </c>
      <c r="AR46" s="91">
        <f t="shared" si="9"/>
        <v>-30.188679245283019</v>
      </c>
      <c r="AS46" s="90">
        <v>36</v>
      </c>
      <c r="AT46" s="91">
        <f t="shared" si="10"/>
        <v>-10</v>
      </c>
      <c r="AU46" s="90">
        <v>31</v>
      </c>
      <c r="AV46" s="91">
        <f t="shared" si="11"/>
        <v>-3.125</v>
      </c>
      <c r="AW46" s="90">
        <v>6</v>
      </c>
    </row>
    <row r="47" spans="1:49" s="106" customFormat="1" ht="15.75" customHeight="1">
      <c r="A47" s="93"/>
      <c r="B47" s="94"/>
      <c r="C47" s="95" t="s">
        <v>19</v>
      </c>
      <c r="D47" s="96" t="s">
        <v>98</v>
      </c>
      <c r="E47" s="146">
        <v>55</v>
      </c>
      <c r="F47" s="147">
        <v>0</v>
      </c>
      <c r="G47" s="146">
        <v>0</v>
      </c>
      <c r="H47" s="147">
        <v>0</v>
      </c>
      <c r="I47" s="146">
        <v>0</v>
      </c>
      <c r="J47" s="147">
        <v>0</v>
      </c>
      <c r="K47" s="146">
        <v>0</v>
      </c>
      <c r="L47" s="147">
        <v>0</v>
      </c>
      <c r="M47" s="146">
        <v>0</v>
      </c>
      <c r="N47" s="97">
        <v>73</v>
      </c>
      <c r="O47" s="98">
        <v>0</v>
      </c>
      <c r="P47" s="97">
        <v>46</v>
      </c>
      <c r="Q47" s="98">
        <f t="shared" si="0"/>
        <v>-16.363636363636363</v>
      </c>
      <c r="R47" s="97">
        <v>0</v>
      </c>
      <c r="S47" s="98">
        <f t="shared" si="1"/>
        <v>0</v>
      </c>
      <c r="T47" s="97">
        <v>0</v>
      </c>
      <c r="U47" s="98">
        <f t="shared" si="2"/>
        <v>0</v>
      </c>
      <c r="V47" s="97">
        <v>0</v>
      </c>
      <c r="W47" s="99">
        <v>62</v>
      </c>
      <c r="X47" s="100">
        <v>0</v>
      </c>
      <c r="Y47" s="99">
        <v>59</v>
      </c>
      <c r="Z47" s="101">
        <f t="shared" si="3"/>
        <v>-19.17808219178082</v>
      </c>
      <c r="AA47" s="99">
        <v>39</v>
      </c>
      <c r="AB47" s="101">
        <f t="shared" si="4"/>
        <v>-15.217391304347826</v>
      </c>
      <c r="AC47" s="85">
        <v>0</v>
      </c>
      <c r="AD47" s="101">
        <f t="shared" si="5"/>
        <v>0</v>
      </c>
      <c r="AE47" s="85">
        <v>0</v>
      </c>
      <c r="AF47" s="102">
        <v>57</v>
      </c>
      <c r="AG47" s="103">
        <v>0</v>
      </c>
      <c r="AH47" s="102">
        <v>52</v>
      </c>
      <c r="AI47" s="103">
        <f t="shared" si="6"/>
        <v>-16.129032258064516</v>
      </c>
      <c r="AJ47" s="102">
        <v>56</v>
      </c>
      <c r="AK47" s="103">
        <f t="shared" si="7"/>
        <v>-5.0847457627118642</v>
      </c>
      <c r="AL47" s="102">
        <v>38</v>
      </c>
      <c r="AM47" s="103">
        <f t="shared" si="8"/>
        <v>-2.5641025641025643</v>
      </c>
      <c r="AN47" s="102">
        <v>9</v>
      </c>
      <c r="AO47" s="104">
        <v>55</v>
      </c>
      <c r="AP47" s="105">
        <v>0</v>
      </c>
      <c r="AQ47" s="104">
        <v>49</v>
      </c>
      <c r="AR47" s="105">
        <f t="shared" si="9"/>
        <v>-14.035087719298245</v>
      </c>
      <c r="AS47" s="104">
        <v>50</v>
      </c>
      <c r="AT47" s="105">
        <f t="shared" si="10"/>
        <v>-3.8461538461538463</v>
      </c>
      <c r="AU47" s="104">
        <v>55</v>
      </c>
      <c r="AV47" s="105">
        <f t="shared" si="11"/>
        <v>-1.7857142857142858</v>
      </c>
      <c r="AW47" s="104">
        <v>31</v>
      </c>
    </row>
    <row r="48" spans="1:49" s="57" customFormat="1" ht="15.75" customHeight="1" thickBot="1">
      <c r="A48" s="54"/>
      <c r="B48" s="55"/>
      <c r="C48" s="253" t="s">
        <v>94</v>
      </c>
      <c r="D48" s="254"/>
      <c r="E48" s="148">
        <f>SUM(E40:E47)</f>
        <v>454</v>
      </c>
      <c r="F48" s="148">
        <f t="shared" ref="F48:AW48" si="25">SUM(F40:F47)</f>
        <v>0</v>
      </c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32">
        <f t="shared" si="25"/>
        <v>503</v>
      </c>
      <c r="O48" s="32">
        <f t="shared" si="25"/>
        <v>0</v>
      </c>
      <c r="P48" s="32">
        <f t="shared" si="25"/>
        <v>362</v>
      </c>
      <c r="Q48" s="32">
        <f t="shared" si="0"/>
        <v>-20.264317180616739</v>
      </c>
      <c r="R48" s="32">
        <v>0</v>
      </c>
      <c r="S48" s="32">
        <f t="shared" si="1"/>
        <v>0</v>
      </c>
      <c r="T48" s="32">
        <v>0</v>
      </c>
      <c r="U48" s="32">
        <f t="shared" si="2"/>
        <v>0</v>
      </c>
      <c r="V48" s="32">
        <v>0</v>
      </c>
      <c r="W48" s="34">
        <f t="shared" si="25"/>
        <v>470</v>
      </c>
      <c r="X48" s="34">
        <f t="shared" si="25"/>
        <v>0</v>
      </c>
      <c r="Y48" s="34">
        <f t="shared" si="25"/>
        <v>424</v>
      </c>
      <c r="Z48" s="34">
        <f t="shared" si="3"/>
        <v>-15.705765407554672</v>
      </c>
      <c r="AA48" s="34">
        <f t="shared" si="25"/>
        <v>323</v>
      </c>
      <c r="AB48" s="34">
        <f t="shared" si="4"/>
        <v>-10.773480662983426</v>
      </c>
      <c r="AC48" s="34">
        <f t="shared" si="25"/>
        <v>0</v>
      </c>
      <c r="AD48" s="34">
        <f t="shared" si="5"/>
        <v>0</v>
      </c>
      <c r="AE48" s="34">
        <f t="shared" si="25"/>
        <v>0</v>
      </c>
      <c r="AF48" s="30">
        <f t="shared" si="25"/>
        <v>535</v>
      </c>
      <c r="AG48" s="30">
        <f t="shared" si="25"/>
        <v>0</v>
      </c>
      <c r="AH48" s="30">
        <f t="shared" si="25"/>
        <v>373</v>
      </c>
      <c r="AI48" s="30">
        <f t="shared" si="6"/>
        <v>-20.638297872340427</v>
      </c>
      <c r="AJ48" s="30">
        <f t="shared" si="25"/>
        <v>394</v>
      </c>
      <c r="AK48" s="30">
        <f t="shared" si="7"/>
        <v>-7.0754716981132075</v>
      </c>
      <c r="AL48" s="30">
        <f t="shared" si="25"/>
        <v>316</v>
      </c>
      <c r="AM48" s="30">
        <f t="shared" si="8"/>
        <v>-2.1671826625386998</v>
      </c>
      <c r="AN48" s="30">
        <f t="shared" si="25"/>
        <v>102</v>
      </c>
      <c r="AO48" s="66">
        <f>SUM(AO40:AO47)</f>
        <v>476</v>
      </c>
      <c r="AP48" s="66">
        <f t="shared" si="25"/>
        <v>0</v>
      </c>
      <c r="AQ48" s="66">
        <f t="shared" si="25"/>
        <v>429</v>
      </c>
      <c r="AR48" s="66">
        <f t="shared" si="9"/>
        <v>-19.813084112149532</v>
      </c>
      <c r="AS48" s="66">
        <f t="shared" si="25"/>
        <v>351</v>
      </c>
      <c r="AT48" s="66">
        <f t="shared" si="10"/>
        <v>-5.8981233243967832</v>
      </c>
      <c r="AU48" s="66">
        <f t="shared" si="25"/>
        <v>378</v>
      </c>
      <c r="AV48" s="66">
        <f t="shared" si="11"/>
        <v>-4.0609137055837561</v>
      </c>
      <c r="AW48" s="66">
        <f t="shared" si="25"/>
        <v>144</v>
      </c>
    </row>
    <row r="49" spans="1:49" s="122" customFormat="1" ht="15.75" customHeight="1">
      <c r="A49" s="110" t="s">
        <v>108</v>
      </c>
      <c r="B49" s="111"/>
      <c r="C49" s="72"/>
      <c r="D49" s="112"/>
      <c r="E49" s="150"/>
      <c r="F49" s="151"/>
      <c r="G49" s="150"/>
      <c r="H49" s="151"/>
      <c r="I49" s="150"/>
      <c r="J49" s="151"/>
      <c r="K49" s="150"/>
      <c r="L49" s="151"/>
      <c r="M49" s="150"/>
      <c r="N49" s="113"/>
      <c r="O49" s="114"/>
      <c r="P49" s="113"/>
      <c r="Q49" s="114"/>
      <c r="R49" s="113"/>
      <c r="S49" s="114"/>
      <c r="T49" s="113"/>
      <c r="U49" s="114"/>
      <c r="V49" s="113"/>
      <c r="W49" s="115"/>
      <c r="X49" s="116"/>
      <c r="Y49" s="115"/>
      <c r="Z49" s="117"/>
      <c r="AA49" s="115"/>
      <c r="AB49" s="117"/>
      <c r="AC49" s="115"/>
      <c r="AD49" s="117"/>
      <c r="AE49" s="115"/>
      <c r="AF49" s="118"/>
      <c r="AG49" s="119"/>
      <c r="AH49" s="118"/>
      <c r="AI49" s="119"/>
      <c r="AJ49" s="118"/>
      <c r="AK49" s="119"/>
      <c r="AL49" s="118"/>
      <c r="AM49" s="119"/>
      <c r="AN49" s="118"/>
      <c r="AO49" s="120"/>
      <c r="AP49" s="121"/>
      <c r="AQ49" s="120"/>
      <c r="AR49" s="121"/>
      <c r="AS49" s="120"/>
      <c r="AT49" s="121"/>
      <c r="AU49" s="120"/>
      <c r="AV49" s="121"/>
      <c r="AW49" s="120"/>
    </row>
    <row r="50" spans="1:49" ht="15.75" customHeight="1">
      <c r="B50" s="80" t="s">
        <v>100</v>
      </c>
      <c r="E50" s="144"/>
      <c r="F50" s="145"/>
      <c r="G50" s="144"/>
      <c r="H50" s="145"/>
      <c r="I50" s="144"/>
      <c r="J50" s="145"/>
      <c r="K50" s="144"/>
      <c r="L50" s="145"/>
      <c r="M50" s="144"/>
      <c r="N50" s="83"/>
      <c r="O50" s="84"/>
      <c r="P50" s="83"/>
      <c r="Q50" s="84"/>
      <c r="R50" s="83"/>
      <c r="S50" s="84"/>
      <c r="T50" s="83"/>
      <c r="U50" s="84"/>
      <c r="V50" s="83"/>
      <c r="W50" s="85"/>
      <c r="X50" s="86"/>
      <c r="Y50" s="85"/>
      <c r="Z50" s="87"/>
      <c r="AA50" s="85"/>
      <c r="AB50" s="87"/>
      <c r="AC50" s="85"/>
      <c r="AD50" s="87"/>
      <c r="AE50" s="85"/>
      <c r="AF50" s="88"/>
      <c r="AG50" s="89"/>
      <c r="AH50" s="88"/>
      <c r="AI50" s="89"/>
      <c r="AJ50" s="88"/>
      <c r="AK50" s="89"/>
      <c r="AL50" s="88"/>
      <c r="AM50" s="89"/>
      <c r="AN50" s="88"/>
      <c r="AO50" s="90"/>
      <c r="AP50" s="91"/>
      <c r="AQ50" s="90"/>
      <c r="AR50" s="91"/>
      <c r="AS50" s="90"/>
      <c r="AT50" s="91"/>
      <c r="AU50" s="90"/>
      <c r="AV50" s="91"/>
      <c r="AW50" s="90"/>
    </row>
    <row r="51" spans="1:49" ht="15.75" customHeight="1">
      <c r="C51" s="81" t="s">
        <v>158</v>
      </c>
      <c r="D51" s="82" t="s">
        <v>98</v>
      </c>
      <c r="E51" s="144">
        <v>0</v>
      </c>
      <c r="F51" s="145">
        <v>0</v>
      </c>
      <c r="G51" s="144">
        <v>0</v>
      </c>
      <c r="H51" s="145">
        <v>0</v>
      </c>
      <c r="I51" s="144">
        <v>0</v>
      </c>
      <c r="J51" s="145">
        <v>0</v>
      </c>
      <c r="K51" s="144">
        <v>0</v>
      </c>
      <c r="L51" s="145">
        <v>0</v>
      </c>
      <c r="M51" s="144">
        <v>0</v>
      </c>
      <c r="N51" s="83">
        <v>0</v>
      </c>
      <c r="O51" s="84">
        <v>0</v>
      </c>
      <c r="P51" s="83">
        <v>0</v>
      </c>
      <c r="Q51" s="84">
        <f t="shared" si="0"/>
        <v>0</v>
      </c>
      <c r="R51" s="83">
        <v>0</v>
      </c>
      <c r="S51" s="84">
        <f t="shared" si="1"/>
        <v>0</v>
      </c>
      <c r="T51" s="83">
        <v>0</v>
      </c>
      <c r="U51" s="84">
        <f t="shared" si="2"/>
        <v>0</v>
      </c>
      <c r="V51" s="83">
        <v>0</v>
      </c>
      <c r="W51" s="85">
        <v>809</v>
      </c>
      <c r="X51" s="86">
        <v>0</v>
      </c>
      <c r="Y51" s="85">
        <v>0</v>
      </c>
      <c r="Z51" s="87">
        <f t="shared" si="3"/>
        <v>0</v>
      </c>
      <c r="AA51" s="85">
        <v>0</v>
      </c>
      <c r="AB51" s="87">
        <f t="shared" si="4"/>
        <v>0</v>
      </c>
      <c r="AC51" s="85">
        <v>0</v>
      </c>
      <c r="AD51" s="87">
        <f t="shared" si="5"/>
        <v>0</v>
      </c>
      <c r="AE51" s="85">
        <v>0</v>
      </c>
      <c r="AF51" s="88">
        <v>753</v>
      </c>
      <c r="AG51" s="89">
        <v>0</v>
      </c>
      <c r="AH51" s="88">
        <v>0</v>
      </c>
      <c r="AI51" s="89">
        <f t="shared" si="6"/>
        <v>-100</v>
      </c>
      <c r="AJ51" s="88">
        <v>0</v>
      </c>
      <c r="AK51" s="89">
        <f t="shared" si="7"/>
        <v>0</v>
      </c>
      <c r="AL51" s="88">
        <v>0</v>
      </c>
      <c r="AM51" s="89">
        <f t="shared" si="8"/>
        <v>0</v>
      </c>
      <c r="AN51" s="88">
        <v>0</v>
      </c>
      <c r="AO51" s="90">
        <v>93</v>
      </c>
      <c r="AP51" s="91">
        <v>0</v>
      </c>
      <c r="AQ51" s="90">
        <v>0</v>
      </c>
      <c r="AR51" s="91">
        <f t="shared" si="9"/>
        <v>-100</v>
      </c>
      <c r="AS51" s="90">
        <v>0</v>
      </c>
      <c r="AT51" s="91">
        <f t="shared" si="10"/>
        <v>0</v>
      </c>
      <c r="AU51" s="90">
        <v>0</v>
      </c>
      <c r="AV51" s="91">
        <f t="shared" si="11"/>
        <v>0</v>
      </c>
      <c r="AW51" s="90">
        <v>0</v>
      </c>
    </row>
    <row r="52" spans="1:49" ht="15.75" customHeight="1">
      <c r="C52" s="81" t="s">
        <v>20</v>
      </c>
      <c r="D52" s="82" t="s">
        <v>98</v>
      </c>
      <c r="E52" s="144">
        <v>46</v>
      </c>
      <c r="F52" s="145">
        <v>0</v>
      </c>
      <c r="G52" s="144">
        <v>0</v>
      </c>
      <c r="H52" s="145">
        <v>0</v>
      </c>
      <c r="I52" s="144">
        <v>0</v>
      </c>
      <c r="J52" s="145">
        <v>0</v>
      </c>
      <c r="K52" s="144">
        <v>0</v>
      </c>
      <c r="L52" s="145">
        <v>0</v>
      </c>
      <c r="M52" s="144">
        <v>0</v>
      </c>
      <c r="N52" s="83">
        <v>39</v>
      </c>
      <c r="O52" s="84">
        <v>0</v>
      </c>
      <c r="P52" s="83">
        <v>34</v>
      </c>
      <c r="Q52" s="84">
        <f t="shared" si="0"/>
        <v>-26.086956521739129</v>
      </c>
      <c r="R52" s="83">
        <v>0</v>
      </c>
      <c r="S52" s="84">
        <f t="shared" si="1"/>
        <v>0</v>
      </c>
      <c r="T52" s="83">
        <v>0</v>
      </c>
      <c r="U52" s="84">
        <f t="shared" si="2"/>
        <v>0</v>
      </c>
      <c r="V52" s="83">
        <v>0</v>
      </c>
      <c r="W52" s="85">
        <v>0</v>
      </c>
      <c r="X52" s="86">
        <v>0</v>
      </c>
      <c r="Y52" s="85">
        <v>33</v>
      </c>
      <c r="Z52" s="87">
        <f t="shared" si="3"/>
        <v>-15.384615384615385</v>
      </c>
      <c r="AA52" s="85">
        <v>31</v>
      </c>
      <c r="AB52" s="87">
        <f t="shared" si="4"/>
        <v>-8.8235294117647065</v>
      </c>
      <c r="AC52" s="85">
        <v>0</v>
      </c>
      <c r="AD52" s="87">
        <f t="shared" si="5"/>
        <v>0</v>
      </c>
      <c r="AE52" s="85">
        <v>0</v>
      </c>
      <c r="AF52" s="88">
        <v>0</v>
      </c>
      <c r="AG52" s="89">
        <v>0</v>
      </c>
      <c r="AH52" s="88">
        <v>38</v>
      </c>
      <c r="AI52" s="89">
        <f t="shared" si="6"/>
        <v>0</v>
      </c>
      <c r="AJ52" s="88">
        <v>31</v>
      </c>
      <c r="AK52" s="89">
        <f t="shared" si="7"/>
        <v>-6.0606060606060606</v>
      </c>
      <c r="AL52" s="88">
        <v>30</v>
      </c>
      <c r="AM52" s="89">
        <f t="shared" si="8"/>
        <v>-3.225806451612903</v>
      </c>
      <c r="AN52" s="88">
        <v>15</v>
      </c>
      <c r="AO52" s="90">
        <v>0</v>
      </c>
      <c r="AP52" s="91">
        <v>0</v>
      </c>
      <c r="AQ52" s="90">
        <v>29</v>
      </c>
      <c r="AR52" s="91">
        <f t="shared" si="9"/>
        <v>0</v>
      </c>
      <c r="AS52" s="90">
        <v>37</v>
      </c>
      <c r="AT52" s="91">
        <f t="shared" si="10"/>
        <v>-2.6315789473684212</v>
      </c>
      <c r="AU52" s="90">
        <v>29</v>
      </c>
      <c r="AV52" s="91">
        <f t="shared" si="11"/>
        <v>-6.4516129032258061</v>
      </c>
      <c r="AW52" s="90">
        <v>24</v>
      </c>
    </row>
    <row r="53" spans="1:49" ht="15.75" customHeight="1">
      <c r="C53" s="81" t="s">
        <v>105</v>
      </c>
      <c r="D53" s="82" t="s">
        <v>98</v>
      </c>
      <c r="E53" s="144">
        <v>36</v>
      </c>
      <c r="F53" s="145">
        <v>0</v>
      </c>
      <c r="G53" s="144">
        <v>0</v>
      </c>
      <c r="H53" s="145">
        <v>0</v>
      </c>
      <c r="I53" s="144">
        <v>0</v>
      </c>
      <c r="J53" s="145">
        <v>0</v>
      </c>
      <c r="K53" s="144">
        <v>0</v>
      </c>
      <c r="L53" s="145">
        <v>0</v>
      </c>
      <c r="M53" s="144">
        <v>0</v>
      </c>
      <c r="N53" s="83">
        <v>36</v>
      </c>
      <c r="O53" s="84">
        <v>0</v>
      </c>
      <c r="P53" s="83">
        <v>30</v>
      </c>
      <c r="Q53" s="84">
        <f t="shared" si="0"/>
        <v>-16.666666666666668</v>
      </c>
      <c r="R53" s="83">
        <v>0</v>
      </c>
      <c r="S53" s="84">
        <f t="shared" si="1"/>
        <v>0</v>
      </c>
      <c r="T53" s="83">
        <v>0</v>
      </c>
      <c r="U53" s="84">
        <f t="shared" si="2"/>
        <v>0</v>
      </c>
      <c r="V53" s="83">
        <v>0</v>
      </c>
      <c r="W53" s="85">
        <v>0</v>
      </c>
      <c r="X53" s="86">
        <v>0</v>
      </c>
      <c r="Y53" s="85">
        <v>36</v>
      </c>
      <c r="Z53" s="87">
        <f t="shared" si="3"/>
        <v>0</v>
      </c>
      <c r="AA53" s="85">
        <v>28</v>
      </c>
      <c r="AB53" s="87">
        <f t="shared" si="4"/>
        <v>-6.666666666666667</v>
      </c>
      <c r="AC53" s="85">
        <v>0</v>
      </c>
      <c r="AD53" s="87">
        <f t="shared" si="5"/>
        <v>0</v>
      </c>
      <c r="AE53" s="85">
        <v>0</v>
      </c>
      <c r="AF53" s="88">
        <v>0</v>
      </c>
      <c r="AG53" s="89">
        <v>0</v>
      </c>
      <c r="AH53" s="88">
        <v>29</v>
      </c>
      <c r="AI53" s="89">
        <f t="shared" si="6"/>
        <v>0</v>
      </c>
      <c r="AJ53" s="88">
        <v>35</v>
      </c>
      <c r="AK53" s="89">
        <f t="shared" si="7"/>
        <v>-2.7777777777777777</v>
      </c>
      <c r="AL53" s="88">
        <v>28</v>
      </c>
      <c r="AM53" s="89">
        <f t="shared" si="8"/>
        <v>0</v>
      </c>
      <c r="AN53" s="88">
        <v>8</v>
      </c>
      <c r="AO53" s="90">
        <v>0</v>
      </c>
      <c r="AP53" s="91">
        <v>0</v>
      </c>
      <c r="AQ53" s="90">
        <v>30</v>
      </c>
      <c r="AR53" s="91">
        <f t="shared" si="9"/>
        <v>0</v>
      </c>
      <c r="AS53" s="90">
        <v>22</v>
      </c>
      <c r="AT53" s="91">
        <f t="shared" si="10"/>
        <v>-24.137931034482758</v>
      </c>
      <c r="AU53" s="90">
        <v>32</v>
      </c>
      <c r="AV53" s="91">
        <f t="shared" si="11"/>
        <v>-8.5714285714285712</v>
      </c>
      <c r="AW53" s="90">
        <v>22</v>
      </c>
    </row>
    <row r="54" spans="1:49" ht="15.75" customHeight="1">
      <c r="C54" s="81" t="s">
        <v>6</v>
      </c>
      <c r="D54" s="82" t="s">
        <v>98</v>
      </c>
      <c r="E54" s="144">
        <v>43</v>
      </c>
      <c r="F54" s="145">
        <v>0</v>
      </c>
      <c r="G54" s="144">
        <v>0</v>
      </c>
      <c r="H54" s="145">
        <v>0</v>
      </c>
      <c r="I54" s="144">
        <v>0</v>
      </c>
      <c r="J54" s="145">
        <v>0</v>
      </c>
      <c r="K54" s="144">
        <v>0</v>
      </c>
      <c r="L54" s="145">
        <v>0</v>
      </c>
      <c r="M54" s="144">
        <v>0</v>
      </c>
      <c r="N54" s="83">
        <v>30</v>
      </c>
      <c r="O54" s="84">
        <v>0</v>
      </c>
      <c r="P54" s="83">
        <v>37</v>
      </c>
      <c r="Q54" s="84">
        <f t="shared" si="0"/>
        <v>-13.953488372093023</v>
      </c>
      <c r="R54" s="83">
        <v>0</v>
      </c>
      <c r="S54" s="84">
        <f t="shared" si="1"/>
        <v>0</v>
      </c>
      <c r="T54" s="83">
        <v>0</v>
      </c>
      <c r="U54" s="84">
        <f t="shared" si="2"/>
        <v>0</v>
      </c>
      <c r="V54" s="83">
        <v>0</v>
      </c>
      <c r="W54" s="85">
        <v>0</v>
      </c>
      <c r="X54" s="86">
        <v>0</v>
      </c>
      <c r="Y54" s="85">
        <v>23</v>
      </c>
      <c r="Z54" s="87">
        <f t="shared" si="3"/>
        <v>-23.333333333333332</v>
      </c>
      <c r="AA54" s="85">
        <v>35</v>
      </c>
      <c r="AB54" s="87">
        <f t="shared" si="4"/>
        <v>-5.4054054054054053</v>
      </c>
      <c r="AC54" s="85">
        <v>0</v>
      </c>
      <c r="AD54" s="87">
        <f t="shared" si="5"/>
        <v>0</v>
      </c>
      <c r="AE54" s="85">
        <v>0</v>
      </c>
      <c r="AF54" s="88">
        <v>0</v>
      </c>
      <c r="AG54" s="89">
        <v>0</v>
      </c>
      <c r="AH54" s="88">
        <v>38</v>
      </c>
      <c r="AI54" s="89">
        <f t="shared" si="6"/>
        <v>0</v>
      </c>
      <c r="AJ54" s="88">
        <v>23</v>
      </c>
      <c r="AK54" s="89">
        <f t="shared" si="7"/>
        <v>0</v>
      </c>
      <c r="AL54" s="88">
        <v>35</v>
      </c>
      <c r="AM54" s="89">
        <f t="shared" si="8"/>
        <v>0</v>
      </c>
      <c r="AN54" s="88">
        <v>4</v>
      </c>
      <c r="AO54" s="90">
        <v>53</v>
      </c>
      <c r="AP54" s="91">
        <v>0</v>
      </c>
      <c r="AQ54" s="90">
        <v>32</v>
      </c>
      <c r="AR54" s="91">
        <f t="shared" si="9"/>
        <v>0</v>
      </c>
      <c r="AS54" s="90">
        <v>34</v>
      </c>
      <c r="AT54" s="91">
        <f t="shared" si="10"/>
        <v>-10.526315789473685</v>
      </c>
      <c r="AU54" s="90">
        <v>21</v>
      </c>
      <c r="AV54" s="91">
        <f t="shared" si="11"/>
        <v>-8.695652173913043</v>
      </c>
      <c r="AW54" s="90">
        <v>15</v>
      </c>
    </row>
    <row r="55" spans="1:49" ht="15.75" customHeight="1">
      <c r="C55" s="81" t="s">
        <v>21</v>
      </c>
      <c r="D55" s="82" t="s">
        <v>98</v>
      </c>
      <c r="E55" s="144">
        <v>73</v>
      </c>
      <c r="F55" s="145">
        <v>0</v>
      </c>
      <c r="G55" s="144">
        <v>0</v>
      </c>
      <c r="H55" s="145">
        <v>0</v>
      </c>
      <c r="I55" s="144">
        <v>0</v>
      </c>
      <c r="J55" s="145">
        <v>0</v>
      </c>
      <c r="K55" s="144">
        <v>0</v>
      </c>
      <c r="L55" s="145">
        <v>0</v>
      </c>
      <c r="M55" s="144">
        <v>0</v>
      </c>
      <c r="N55" s="83">
        <v>55</v>
      </c>
      <c r="O55" s="84">
        <v>0</v>
      </c>
      <c r="P55" s="83">
        <v>59</v>
      </c>
      <c r="Q55" s="84">
        <f t="shared" si="0"/>
        <v>-19.17808219178082</v>
      </c>
      <c r="R55" s="83">
        <v>0</v>
      </c>
      <c r="S55" s="84">
        <f t="shared" si="1"/>
        <v>0</v>
      </c>
      <c r="T55" s="83">
        <v>0</v>
      </c>
      <c r="U55" s="84">
        <f t="shared" si="2"/>
        <v>0</v>
      </c>
      <c r="V55" s="83">
        <v>0</v>
      </c>
      <c r="W55" s="85">
        <v>0</v>
      </c>
      <c r="X55" s="86">
        <v>0</v>
      </c>
      <c r="Y55" s="85">
        <v>49</v>
      </c>
      <c r="Z55" s="87">
        <f t="shared" si="3"/>
        <v>-10.909090909090908</v>
      </c>
      <c r="AA55" s="85">
        <v>56</v>
      </c>
      <c r="AB55" s="87">
        <f t="shared" si="4"/>
        <v>-5.0847457627118642</v>
      </c>
      <c r="AC55" s="85">
        <v>0</v>
      </c>
      <c r="AD55" s="87">
        <f t="shared" si="5"/>
        <v>0</v>
      </c>
      <c r="AE55" s="85">
        <v>0</v>
      </c>
      <c r="AF55" s="88">
        <v>0</v>
      </c>
      <c r="AG55" s="89">
        <v>0</v>
      </c>
      <c r="AH55" s="88">
        <v>77</v>
      </c>
      <c r="AI55" s="89">
        <f t="shared" si="6"/>
        <v>0</v>
      </c>
      <c r="AJ55" s="88">
        <v>47</v>
      </c>
      <c r="AK55" s="89">
        <f t="shared" si="7"/>
        <v>-4.0816326530612246</v>
      </c>
      <c r="AL55" s="88">
        <v>53</v>
      </c>
      <c r="AM55" s="89">
        <f t="shared" si="8"/>
        <v>-5.3571428571428568</v>
      </c>
      <c r="AN55" s="88">
        <v>10</v>
      </c>
      <c r="AO55" s="90">
        <v>47</v>
      </c>
      <c r="AP55" s="91">
        <v>0</v>
      </c>
      <c r="AQ55" s="90">
        <v>64</v>
      </c>
      <c r="AR55" s="91">
        <f t="shared" si="9"/>
        <v>0</v>
      </c>
      <c r="AS55" s="90">
        <v>69</v>
      </c>
      <c r="AT55" s="91">
        <f t="shared" si="10"/>
        <v>-10.38961038961039</v>
      </c>
      <c r="AU55" s="90">
        <v>47</v>
      </c>
      <c r="AV55" s="91">
        <f t="shared" si="11"/>
        <v>0</v>
      </c>
      <c r="AW55" s="90">
        <v>9</v>
      </c>
    </row>
    <row r="56" spans="1:49" ht="15.75" customHeight="1">
      <c r="C56" s="81" t="s">
        <v>182</v>
      </c>
      <c r="D56" s="82" t="s">
        <v>98</v>
      </c>
      <c r="E56" s="144">
        <v>0</v>
      </c>
      <c r="F56" s="145">
        <v>0</v>
      </c>
      <c r="G56" s="144">
        <v>0</v>
      </c>
      <c r="H56" s="145">
        <v>0</v>
      </c>
      <c r="I56" s="144">
        <v>0</v>
      </c>
      <c r="J56" s="145">
        <v>0</v>
      </c>
      <c r="K56" s="144">
        <v>0</v>
      </c>
      <c r="L56" s="145">
        <v>0</v>
      </c>
      <c r="M56" s="144">
        <v>0</v>
      </c>
      <c r="N56" s="83">
        <v>0</v>
      </c>
      <c r="O56" s="84">
        <v>0</v>
      </c>
      <c r="P56" s="83">
        <v>0</v>
      </c>
      <c r="Q56" s="84">
        <f t="shared" si="0"/>
        <v>0</v>
      </c>
      <c r="R56" s="83">
        <v>0</v>
      </c>
      <c r="S56" s="84">
        <f t="shared" si="1"/>
        <v>0</v>
      </c>
      <c r="T56" s="83">
        <v>0</v>
      </c>
      <c r="U56" s="84">
        <f t="shared" si="2"/>
        <v>0</v>
      </c>
      <c r="V56" s="83">
        <v>0</v>
      </c>
      <c r="W56" s="85">
        <v>0</v>
      </c>
      <c r="X56" s="86">
        <v>0</v>
      </c>
      <c r="Y56" s="85">
        <v>0</v>
      </c>
      <c r="Z56" s="87">
        <f t="shared" si="3"/>
        <v>0</v>
      </c>
      <c r="AA56" s="85">
        <v>0</v>
      </c>
      <c r="AB56" s="87">
        <f t="shared" si="4"/>
        <v>0</v>
      </c>
      <c r="AC56" s="85">
        <v>0</v>
      </c>
      <c r="AD56" s="87">
        <f t="shared" si="5"/>
        <v>0</v>
      </c>
      <c r="AE56" s="85">
        <v>0</v>
      </c>
      <c r="AF56" s="88">
        <v>0</v>
      </c>
      <c r="AG56" s="89">
        <v>0</v>
      </c>
      <c r="AH56" s="88">
        <v>0</v>
      </c>
      <c r="AI56" s="89">
        <f t="shared" si="6"/>
        <v>0</v>
      </c>
      <c r="AJ56" s="88">
        <v>0</v>
      </c>
      <c r="AK56" s="89">
        <f t="shared" si="7"/>
        <v>0</v>
      </c>
      <c r="AL56" s="88">
        <v>0</v>
      </c>
      <c r="AM56" s="89">
        <f t="shared" si="8"/>
        <v>0</v>
      </c>
      <c r="AN56" s="88">
        <v>6</v>
      </c>
      <c r="AO56" s="90">
        <v>55</v>
      </c>
      <c r="AP56" s="91">
        <v>0</v>
      </c>
      <c r="AQ56" s="90">
        <v>0</v>
      </c>
      <c r="AR56" s="91">
        <f t="shared" si="9"/>
        <v>0</v>
      </c>
      <c r="AS56" s="90">
        <v>0</v>
      </c>
      <c r="AT56" s="91">
        <f t="shared" si="10"/>
        <v>0</v>
      </c>
      <c r="AU56" s="90">
        <v>0</v>
      </c>
      <c r="AV56" s="91">
        <f t="shared" si="11"/>
        <v>0</v>
      </c>
      <c r="AW56" s="90">
        <v>1</v>
      </c>
    </row>
    <row r="57" spans="1:49" ht="15.75" customHeight="1">
      <c r="C57" s="81" t="s">
        <v>106</v>
      </c>
      <c r="D57" s="82" t="s">
        <v>98</v>
      </c>
      <c r="E57" s="144">
        <v>32</v>
      </c>
      <c r="F57" s="145">
        <v>0</v>
      </c>
      <c r="G57" s="144">
        <v>0</v>
      </c>
      <c r="H57" s="145">
        <v>0</v>
      </c>
      <c r="I57" s="144">
        <v>0</v>
      </c>
      <c r="J57" s="145">
        <v>0</v>
      </c>
      <c r="K57" s="144">
        <v>0</v>
      </c>
      <c r="L57" s="145">
        <v>0</v>
      </c>
      <c r="M57" s="144">
        <v>0</v>
      </c>
      <c r="N57" s="83">
        <v>27</v>
      </c>
      <c r="O57" s="84">
        <v>0</v>
      </c>
      <c r="P57" s="83">
        <v>21</v>
      </c>
      <c r="Q57" s="84">
        <f t="shared" si="0"/>
        <v>-34.375</v>
      </c>
      <c r="R57" s="83">
        <v>0</v>
      </c>
      <c r="S57" s="84">
        <f t="shared" si="1"/>
        <v>0</v>
      </c>
      <c r="T57" s="83">
        <v>0</v>
      </c>
      <c r="U57" s="84">
        <f t="shared" si="2"/>
        <v>0</v>
      </c>
      <c r="V57" s="83">
        <v>0</v>
      </c>
      <c r="W57" s="85">
        <v>0</v>
      </c>
      <c r="X57" s="86">
        <v>0</v>
      </c>
      <c r="Y57" s="85">
        <v>22</v>
      </c>
      <c r="Z57" s="87">
        <f t="shared" si="3"/>
        <v>-18.518518518518519</v>
      </c>
      <c r="AA57" s="85">
        <v>19</v>
      </c>
      <c r="AB57" s="87">
        <f t="shared" si="4"/>
        <v>-9.5238095238095237</v>
      </c>
      <c r="AC57" s="85">
        <v>0</v>
      </c>
      <c r="AD57" s="87">
        <f t="shared" si="5"/>
        <v>0</v>
      </c>
      <c r="AE57" s="85">
        <v>0</v>
      </c>
      <c r="AF57" s="88">
        <v>0</v>
      </c>
      <c r="AG57" s="89">
        <v>0</v>
      </c>
      <c r="AH57" s="88">
        <v>8</v>
      </c>
      <c r="AI57" s="89">
        <f t="shared" si="6"/>
        <v>0</v>
      </c>
      <c r="AJ57" s="88">
        <v>15</v>
      </c>
      <c r="AK57" s="89">
        <f t="shared" si="7"/>
        <v>-31.818181818181817</v>
      </c>
      <c r="AL57" s="88">
        <v>19</v>
      </c>
      <c r="AM57" s="89">
        <f t="shared" si="8"/>
        <v>0</v>
      </c>
      <c r="AN57" s="88">
        <v>11</v>
      </c>
      <c r="AO57" s="90">
        <v>0</v>
      </c>
      <c r="AP57" s="91">
        <v>0</v>
      </c>
      <c r="AQ57" s="90">
        <v>12</v>
      </c>
      <c r="AR57" s="91">
        <f t="shared" si="9"/>
        <v>0</v>
      </c>
      <c r="AS57" s="90">
        <v>1</v>
      </c>
      <c r="AT57" s="91">
        <f t="shared" si="10"/>
        <v>-87.5</v>
      </c>
      <c r="AU57" s="90">
        <v>12</v>
      </c>
      <c r="AV57" s="91">
        <f t="shared" si="11"/>
        <v>-20</v>
      </c>
      <c r="AW57" s="90">
        <v>7</v>
      </c>
    </row>
    <row r="58" spans="1:49" ht="15.75" customHeight="1">
      <c r="C58" s="81" t="s">
        <v>107</v>
      </c>
      <c r="D58" s="82" t="s">
        <v>98</v>
      </c>
      <c r="E58" s="144">
        <v>37</v>
      </c>
      <c r="F58" s="145">
        <v>0</v>
      </c>
      <c r="G58" s="144">
        <v>0</v>
      </c>
      <c r="H58" s="145">
        <v>0</v>
      </c>
      <c r="I58" s="144">
        <v>0</v>
      </c>
      <c r="J58" s="145">
        <v>0</v>
      </c>
      <c r="K58" s="144">
        <v>0</v>
      </c>
      <c r="L58" s="145">
        <v>0</v>
      </c>
      <c r="M58" s="144">
        <v>0</v>
      </c>
      <c r="N58" s="83">
        <v>29</v>
      </c>
      <c r="O58" s="84">
        <v>0</v>
      </c>
      <c r="P58" s="83">
        <v>31</v>
      </c>
      <c r="Q58" s="84">
        <f t="shared" si="0"/>
        <v>-16.216216216216218</v>
      </c>
      <c r="R58" s="83">
        <v>0</v>
      </c>
      <c r="S58" s="84">
        <f t="shared" si="1"/>
        <v>0</v>
      </c>
      <c r="T58" s="83">
        <v>0</v>
      </c>
      <c r="U58" s="84">
        <f t="shared" si="2"/>
        <v>0</v>
      </c>
      <c r="V58" s="83">
        <v>0</v>
      </c>
      <c r="W58" s="85">
        <v>0</v>
      </c>
      <c r="X58" s="86">
        <v>0</v>
      </c>
      <c r="Y58" s="85">
        <v>23</v>
      </c>
      <c r="Z58" s="87">
        <f t="shared" si="3"/>
        <v>-20.689655172413794</v>
      </c>
      <c r="AA58" s="85">
        <v>25</v>
      </c>
      <c r="AB58" s="87">
        <f t="shared" si="4"/>
        <v>-19.35483870967742</v>
      </c>
      <c r="AC58" s="85">
        <v>0</v>
      </c>
      <c r="AD58" s="87">
        <f t="shared" si="5"/>
        <v>0</v>
      </c>
      <c r="AE58" s="85">
        <v>0</v>
      </c>
      <c r="AF58" s="88">
        <v>0</v>
      </c>
      <c r="AG58" s="89">
        <v>0</v>
      </c>
      <c r="AH58" s="88">
        <v>0</v>
      </c>
      <c r="AI58" s="89">
        <f t="shared" si="6"/>
        <v>0</v>
      </c>
      <c r="AJ58" s="88">
        <v>19</v>
      </c>
      <c r="AK58" s="89">
        <f t="shared" si="7"/>
        <v>-17.391304347826086</v>
      </c>
      <c r="AL58" s="88">
        <v>25</v>
      </c>
      <c r="AM58" s="89">
        <f t="shared" si="8"/>
        <v>0</v>
      </c>
      <c r="AN58" s="88">
        <v>4</v>
      </c>
      <c r="AO58" s="90">
        <v>0</v>
      </c>
      <c r="AP58" s="91">
        <v>0</v>
      </c>
      <c r="AQ58" s="90">
        <v>11</v>
      </c>
      <c r="AR58" s="91">
        <f t="shared" si="9"/>
        <v>0</v>
      </c>
      <c r="AS58" s="90">
        <v>1</v>
      </c>
      <c r="AT58" s="91">
        <f t="shared" si="10"/>
        <v>0</v>
      </c>
      <c r="AU58" s="90">
        <v>18</v>
      </c>
      <c r="AV58" s="91">
        <f t="shared" si="11"/>
        <v>-5.2631578947368425</v>
      </c>
      <c r="AW58" s="90">
        <v>19</v>
      </c>
    </row>
    <row r="59" spans="1:49" ht="15.75" customHeight="1">
      <c r="C59" s="81" t="s">
        <v>7</v>
      </c>
      <c r="D59" s="82" t="s">
        <v>98</v>
      </c>
      <c r="E59" s="144">
        <v>41</v>
      </c>
      <c r="F59" s="145">
        <v>0</v>
      </c>
      <c r="G59" s="144">
        <v>0</v>
      </c>
      <c r="H59" s="145">
        <v>0</v>
      </c>
      <c r="I59" s="144">
        <v>0</v>
      </c>
      <c r="J59" s="145">
        <v>0</v>
      </c>
      <c r="K59" s="144">
        <v>0</v>
      </c>
      <c r="L59" s="145">
        <v>0</v>
      </c>
      <c r="M59" s="144">
        <v>0</v>
      </c>
      <c r="N59" s="83">
        <v>30</v>
      </c>
      <c r="O59" s="84">
        <v>0</v>
      </c>
      <c r="P59" s="83">
        <v>29</v>
      </c>
      <c r="Q59" s="84">
        <f t="shared" si="0"/>
        <v>-29.26829268292683</v>
      </c>
      <c r="R59" s="83">
        <v>0</v>
      </c>
      <c r="S59" s="84">
        <f t="shared" si="1"/>
        <v>0</v>
      </c>
      <c r="T59" s="83">
        <v>0</v>
      </c>
      <c r="U59" s="84">
        <f t="shared" si="2"/>
        <v>0</v>
      </c>
      <c r="V59" s="83">
        <v>0</v>
      </c>
      <c r="W59" s="85">
        <v>0</v>
      </c>
      <c r="X59" s="86">
        <v>0</v>
      </c>
      <c r="Y59" s="85">
        <v>30</v>
      </c>
      <c r="Z59" s="87">
        <f t="shared" si="3"/>
        <v>0</v>
      </c>
      <c r="AA59" s="85">
        <v>29</v>
      </c>
      <c r="AB59" s="87">
        <f t="shared" si="4"/>
        <v>0</v>
      </c>
      <c r="AC59" s="85">
        <v>0</v>
      </c>
      <c r="AD59" s="87">
        <f t="shared" si="5"/>
        <v>0</v>
      </c>
      <c r="AE59" s="85">
        <v>0</v>
      </c>
      <c r="AF59" s="88">
        <v>0</v>
      </c>
      <c r="AG59" s="89">
        <v>0</v>
      </c>
      <c r="AH59" s="88">
        <v>40</v>
      </c>
      <c r="AI59" s="89">
        <f t="shared" si="6"/>
        <v>0</v>
      </c>
      <c r="AJ59" s="88">
        <v>30</v>
      </c>
      <c r="AK59" s="89">
        <f t="shared" si="7"/>
        <v>0</v>
      </c>
      <c r="AL59" s="88">
        <v>29</v>
      </c>
      <c r="AM59" s="89">
        <f t="shared" si="8"/>
        <v>0</v>
      </c>
      <c r="AN59" s="88">
        <v>17</v>
      </c>
      <c r="AO59" s="90">
        <v>27</v>
      </c>
      <c r="AP59" s="91">
        <v>0</v>
      </c>
      <c r="AQ59" s="90">
        <v>37</v>
      </c>
      <c r="AR59" s="91">
        <f t="shared" si="9"/>
        <v>0</v>
      </c>
      <c r="AS59" s="90">
        <v>40</v>
      </c>
      <c r="AT59" s="91">
        <f t="shared" si="10"/>
        <v>0</v>
      </c>
      <c r="AU59" s="90">
        <v>28</v>
      </c>
      <c r="AV59" s="91">
        <f t="shared" si="11"/>
        <v>-6.666666666666667</v>
      </c>
      <c r="AW59" s="90">
        <v>14</v>
      </c>
    </row>
    <row r="60" spans="1:49" ht="15.75" customHeight="1">
      <c r="C60" s="81" t="s">
        <v>145</v>
      </c>
      <c r="D60" s="82" t="s">
        <v>98</v>
      </c>
      <c r="E60" s="144">
        <v>0</v>
      </c>
      <c r="F60" s="145">
        <v>0</v>
      </c>
      <c r="G60" s="144">
        <v>0</v>
      </c>
      <c r="H60" s="145">
        <v>0</v>
      </c>
      <c r="I60" s="144">
        <v>0</v>
      </c>
      <c r="J60" s="145">
        <v>0</v>
      </c>
      <c r="K60" s="144">
        <v>0</v>
      </c>
      <c r="L60" s="145">
        <v>0</v>
      </c>
      <c r="M60" s="144">
        <v>0</v>
      </c>
      <c r="N60" s="83">
        <v>0</v>
      </c>
      <c r="O60" s="84">
        <v>0</v>
      </c>
      <c r="P60" s="83">
        <v>0</v>
      </c>
      <c r="Q60" s="84">
        <f t="shared" si="0"/>
        <v>0</v>
      </c>
      <c r="R60" s="83">
        <v>0</v>
      </c>
      <c r="S60" s="84">
        <f t="shared" si="1"/>
        <v>0</v>
      </c>
      <c r="T60" s="83">
        <v>0</v>
      </c>
      <c r="U60" s="84">
        <f t="shared" si="2"/>
        <v>0</v>
      </c>
      <c r="V60" s="83">
        <v>0</v>
      </c>
      <c r="W60" s="85">
        <v>0</v>
      </c>
      <c r="X60" s="86">
        <v>0</v>
      </c>
      <c r="Y60" s="85">
        <v>0</v>
      </c>
      <c r="Z60" s="87">
        <f t="shared" si="3"/>
        <v>0</v>
      </c>
      <c r="AA60" s="85">
        <v>0</v>
      </c>
      <c r="AB60" s="87">
        <f t="shared" si="4"/>
        <v>0</v>
      </c>
      <c r="AC60" s="85">
        <v>0</v>
      </c>
      <c r="AD60" s="87">
        <f t="shared" si="5"/>
        <v>0</v>
      </c>
      <c r="AE60" s="85">
        <v>0</v>
      </c>
      <c r="AF60" s="88">
        <v>0</v>
      </c>
      <c r="AG60" s="89">
        <v>0</v>
      </c>
      <c r="AH60" s="88">
        <v>0</v>
      </c>
      <c r="AI60" s="89">
        <f t="shared" si="6"/>
        <v>0</v>
      </c>
      <c r="AJ60" s="88">
        <v>0</v>
      </c>
      <c r="AK60" s="89">
        <f t="shared" si="7"/>
        <v>0</v>
      </c>
      <c r="AL60" s="88">
        <v>0</v>
      </c>
      <c r="AM60" s="89">
        <f t="shared" si="8"/>
        <v>0</v>
      </c>
      <c r="AN60" s="88">
        <v>0</v>
      </c>
      <c r="AO60" s="90">
        <v>33</v>
      </c>
      <c r="AP60" s="91">
        <v>0</v>
      </c>
      <c r="AQ60" s="90">
        <v>0</v>
      </c>
      <c r="AR60" s="91">
        <f t="shared" si="9"/>
        <v>0</v>
      </c>
      <c r="AS60" s="90">
        <v>0</v>
      </c>
      <c r="AT60" s="91">
        <f t="shared" si="10"/>
        <v>0</v>
      </c>
      <c r="AU60" s="90">
        <v>0</v>
      </c>
      <c r="AV60" s="91">
        <f t="shared" si="11"/>
        <v>0</v>
      </c>
      <c r="AW60" s="90">
        <v>0</v>
      </c>
    </row>
    <row r="61" spans="1:49" ht="15.75" customHeight="1">
      <c r="C61" s="81" t="s">
        <v>146</v>
      </c>
      <c r="D61" s="82" t="s">
        <v>98</v>
      </c>
      <c r="E61" s="144">
        <v>0</v>
      </c>
      <c r="F61" s="145">
        <v>0</v>
      </c>
      <c r="G61" s="144">
        <v>0</v>
      </c>
      <c r="H61" s="145">
        <v>0</v>
      </c>
      <c r="I61" s="144">
        <v>0</v>
      </c>
      <c r="J61" s="145">
        <v>0</v>
      </c>
      <c r="K61" s="144">
        <v>0</v>
      </c>
      <c r="L61" s="145">
        <v>0</v>
      </c>
      <c r="M61" s="144">
        <v>0</v>
      </c>
      <c r="N61" s="83">
        <v>0</v>
      </c>
      <c r="O61" s="84">
        <v>0</v>
      </c>
      <c r="P61" s="83">
        <v>0</v>
      </c>
      <c r="Q61" s="84">
        <f t="shared" si="0"/>
        <v>0</v>
      </c>
      <c r="R61" s="83">
        <v>0</v>
      </c>
      <c r="S61" s="84">
        <f t="shared" si="1"/>
        <v>0</v>
      </c>
      <c r="T61" s="83">
        <v>0</v>
      </c>
      <c r="U61" s="84">
        <f t="shared" si="2"/>
        <v>0</v>
      </c>
      <c r="V61" s="83">
        <v>0</v>
      </c>
      <c r="W61" s="85">
        <v>0</v>
      </c>
      <c r="X61" s="86">
        <v>0</v>
      </c>
      <c r="Y61" s="85">
        <v>0</v>
      </c>
      <c r="Z61" s="87">
        <f t="shared" si="3"/>
        <v>0</v>
      </c>
      <c r="AA61" s="85">
        <v>0</v>
      </c>
      <c r="AB61" s="87">
        <f t="shared" si="4"/>
        <v>0</v>
      </c>
      <c r="AC61" s="85">
        <v>0</v>
      </c>
      <c r="AD61" s="87">
        <f t="shared" si="5"/>
        <v>0</v>
      </c>
      <c r="AE61" s="85">
        <v>0</v>
      </c>
      <c r="AF61" s="88">
        <v>0</v>
      </c>
      <c r="AG61" s="89">
        <v>0</v>
      </c>
      <c r="AH61" s="88">
        <v>0</v>
      </c>
      <c r="AI61" s="89">
        <f t="shared" si="6"/>
        <v>0</v>
      </c>
      <c r="AJ61" s="88">
        <v>0</v>
      </c>
      <c r="AK61" s="89">
        <f t="shared" si="7"/>
        <v>0</v>
      </c>
      <c r="AL61" s="88">
        <v>0</v>
      </c>
      <c r="AM61" s="89">
        <f t="shared" si="8"/>
        <v>0</v>
      </c>
      <c r="AN61" s="88">
        <v>0</v>
      </c>
      <c r="AO61" s="90">
        <v>49</v>
      </c>
      <c r="AP61" s="91">
        <v>0</v>
      </c>
      <c r="AQ61" s="90">
        <v>0</v>
      </c>
      <c r="AR61" s="91">
        <f t="shared" si="9"/>
        <v>0</v>
      </c>
      <c r="AS61" s="90">
        <v>0</v>
      </c>
      <c r="AT61" s="91">
        <f t="shared" si="10"/>
        <v>0</v>
      </c>
      <c r="AU61" s="90">
        <v>0</v>
      </c>
      <c r="AV61" s="91">
        <f t="shared" si="11"/>
        <v>0</v>
      </c>
      <c r="AW61" s="90">
        <v>0</v>
      </c>
    </row>
    <row r="62" spans="1:49" ht="15.75" customHeight="1">
      <c r="C62" s="81" t="s">
        <v>22</v>
      </c>
      <c r="D62" s="82" t="s">
        <v>98</v>
      </c>
      <c r="E62" s="144">
        <v>14</v>
      </c>
      <c r="F62" s="145">
        <v>0</v>
      </c>
      <c r="G62" s="144">
        <v>0</v>
      </c>
      <c r="H62" s="145">
        <v>0</v>
      </c>
      <c r="I62" s="144">
        <v>0</v>
      </c>
      <c r="J62" s="145">
        <v>0</v>
      </c>
      <c r="K62" s="144">
        <v>0</v>
      </c>
      <c r="L62" s="145">
        <v>0</v>
      </c>
      <c r="M62" s="144">
        <v>0</v>
      </c>
      <c r="N62" s="83">
        <v>30</v>
      </c>
      <c r="O62" s="84">
        <v>0</v>
      </c>
      <c r="P62" s="83">
        <v>10</v>
      </c>
      <c r="Q62" s="84">
        <f t="shared" si="0"/>
        <v>-28.571428571428573</v>
      </c>
      <c r="R62" s="83">
        <v>0</v>
      </c>
      <c r="S62" s="84">
        <f t="shared" si="1"/>
        <v>0</v>
      </c>
      <c r="T62" s="83">
        <v>0</v>
      </c>
      <c r="U62" s="84">
        <f t="shared" si="2"/>
        <v>0</v>
      </c>
      <c r="V62" s="83">
        <v>0</v>
      </c>
      <c r="W62" s="85">
        <v>0</v>
      </c>
      <c r="X62" s="86">
        <v>0</v>
      </c>
      <c r="Y62" s="85">
        <v>28</v>
      </c>
      <c r="Z62" s="87">
        <f t="shared" si="3"/>
        <v>-6.666666666666667</v>
      </c>
      <c r="AA62" s="85">
        <v>8</v>
      </c>
      <c r="AB62" s="87">
        <f t="shared" si="4"/>
        <v>-20</v>
      </c>
      <c r="AC62" s="85">
        <v>0</v>
      </c>
      <c r="AD62" s="87">
        <f t="shared" si="5"/>
        <v>0</v>
      </c>
      <c r="AE62" s="85">
        <v>0</v>
      </c>
      <c r="AF62" s="88">
        <v>0</v>
      </c>
      <c r="AG62" s="89">
        <v>0</v>
      </c>
      <c r="AH62" s="88">
        <v>4</v>
      </c>
      <c r="AI62" s="89">
        <f t="shared" si="6"/>
        <v>0</v>
      </c>
      <c r="AJ62" s="88">
        <v>26</v>
      </c>
      <c r="AK62" s="89">
        <f t="shared" si="7"/>
        <v>-7.1428571428571432</v>
      </c>
      <c r="AL62" s="88">
        <v>6</v>
      </c>
      <c r="AM62" s="89">
        <f t="shared" si="8"/>
        <v>-25</v>
      </c>
      <c r="AN62" s="88">
        <v>12</v>
      </c>
      <c r="AO62" s="90">
        <v>0</v>
      </c>
      <c r="AP62" s="91">
        <v>0</v>
      </c>
      <c r="AQ62" s="90">
        <v>10</v>
      </c>
      <c r="AR62" s="91">
        <f t="shared" si="9"/>
        <v>0</v>
      </c>
      <c r="AS62" s="90">
        <v>3</v>
      </c>
      <c r="AT62" s="91">
        <f t="shared" si="10"/>
        <v>-25</v>
      </c>
      <c r="AU62" s="90">
        <v>26</v>
      </c>
      <c r="AV62" s="91">
        <f t="shared" si="11"/>
        <v>0</v>
      </c>
      <c r="AW62" s="90">
        <v>8</v>
      </c>
    </row>
    <row r="63" spans="1:49" ht="15.75" customHeight="1">
      <c r="C63" s="81" t="s">
        <v>23</v>
      </c>
      <c r="D63" s="82" t="s">
        <v>98</v>
      </c>
      <c r="E63" s="144">
        <v>43</v>
      </c>
      <c r="F63" s="145">
        <v>0</v>
      </c>
      <c r="G63" s="144">
        <v>0</v>
      </c>
      <c r="H63" s="145">
        <v>0</v>
      </c>
      <c r="I63" s="144">
        <v>0</v>
      </c>
      <c r="J63" s="145">
        <v>0</v>
      </c>
      <c r="K63" s="144">
        <v>0</v>
      </c>
      <c r="L63" s="145">
        <v>0</v>
      </c>
      <c r="M63" s="144">
        <v>0</v>
      </c>
      <c r="N63" s="83">
        <v>45</v>
      </c>
      <c r="O63" s="84">
        <v>0</v>
      </c>
      <c r="P63" s="83">
        <v>38</v>
      </c>
      <c r="Q63" s="84">
        <f t="shared" si="0"/>
        <v>-11.627906976744185</v>
      </c>
      <c r="R63" s="83">
        <v>0</v>
      </c>
      <c r="S63" s="84">
        <f t="shared" si="1"/>
        <v>0</v>
      </c>
      <c r="T63" s="83">
        <v>0</v>
      </c>
      <c r="U63" s="84">
        <f t="shared" si="2"/>
        <v>0</v>
      </c>
      <c r="V63" s="83">
        <v>0</v>
      </c>
      <c r="W63" s="85">
        <v>0</v>
      </c>
      <c r="X63" s="86">
        <v>0</v>
      </c>
      <c r="Y63" s="85">
        <v>42</v>
      </c>
      <c r="Z63" s="87">
        <f t="shared" si="3"/>
        <v>-6.666666666666667</v>
      </c>
      <c r="AA63" s="85">
        <v>35</v>
      </c>
      <c r="AB63" s="87">
        <f t="shared" si="4"/>
        <v>-7.8947368421052628</v>
      </c>
      <c r="AC63" s="85">
        <v>0</v>
      </c>
      <c r="AD63" s="87">
        <f t="shared" si="5"/>
        <v>0</v>
      </c>
      <c r="AE63" s="85">
        <v>0</v>
      </c>
      <c r="AF63" s="88">
        <v>0</v>
      </c>
      <c r="AG63" s="89">
        <v>0</v>
      </c>
      <c r="AH63" s="88">
        <v>30</v>
      </c>
      <c r="AI63" s="89">
        <f t="shared" si="6"/>
        <v>0</v>
      </c>
      <c r="AJ63" s="88">
        <v>39</v>
      </c>
      <c r="AK63" s="89">
        <f t="shared" si="7"/>
        <v>-7.1428571428571432</v>
      </c>
      <c r="AL63" s="88">
        <v>35</v>
      </c>
      <c r="AM63" s="89">
        <f t="shared" si="8"/>
        <v>0</v>
      </c>
      <c r="AN63" s="88">
        <v>8</v>
      </c>
      <c r="AO63" s="90">
        <v>35</v>
      </c>
      <c r="AP63" s="91">
        <v>0</v>
      </c>
      <c r="AQ63" s="90">
        <v>30</v>
      </c>
      <c r="AR63" s="91">
        <f t="shared" si="9"/>
        <v>0</v>
      </c>
      <c r="AS63" s="90">
        <v>28</v>
      </c>
      <c r="AT63" s="91">
        <f t="shared" si="10"/>
        <v>-6.666666666666667</v>
      </c>
      <c r="AU63" s="90">
        <v>37</v>
      </c>
      <c r="AV63" s="91">
        <f t="shared" si="11"/>
        <v>-5.1282051282051286</v>
      </c>
      <c r="AW63" s="90">
        <v>18</v>
      </c>
    </row>
    <row r="64" spans="1:49" ht="15.75" customHeight="1">
      <c r="C64" s="81" t="s">
        <v>24</v>
      </c>
      <c r="D64" s="82" t="s">
        <v>98</v>
      </c>
      <c r="E64" s="144">
        <v>42</v>
      </c>
      <c r="F64" s="145">
        <v>0</v>
      </c>
      <c r="G64" s="144">
        <v>0</v>
      </c>
      <c r="H64" s="145">
        <v>0</v>
      </c>
      <c r="I64" s="144">
        <v>0</v>
      </c>
      <c r="J64" s="145">
        <v>0</v>
      </c>
      <c r="K64" s="144">
        <v>0</v>
      </c>
      <c r="L64" s="145">
        <v>0</v>
      </c>
      <c r="M64" s="144">
        <v>0</v>
      </c>
      <c r="N64" s="83">
        <v>32</v>
      </c>
      <c r="O64" s="84">
        <v>0</v>
      </c>
      <c r="P64" s="83">
        <v>37</v>
      </c>
      <c r="Q64" s="84">
        <f t="shared" si="0"/>
        <v>-11.904761904761905</v>
      </c>
      <c r="R64" s="83">
        <v>0</v>
      </c>
      <c r="S64" s="84">
        <f t="shared" si="1"/>
        <v>0</v>
      </c>
      <c r="T64" s="83">
        <v>0</v>
      </c>
      <c r="U64" s="84">
        <f t="shared" si="2"/>
        <v>0</v>
      </c>
      <c r="V64" s="83">
        <v>0</v>
      </c>
      <c r="W64" s="85">
        <v>0</v>
      </c>
      <c r="X64" s="86">
        <v>0</v>
      </c>
      <c r="Y64" s="85">
        <v>23</v>
      </c>
      <c r="Z64" s="87">
        <f t="shared" si="3"/>
        <v>-28.125</v>
      </c>
      <c r="AA64" s="85">
        <v>31</v>
      </c>
      <c r="AB64" s="87">
        <f t="shared" si="4"/>
        <v>-16.216216216216218</v>
      </c>
      <c r="AC64" s="85">
        <v>0</v>
      </c>
      <c r="AD64" s="87">
        <f t="shared" si="5"/>
        <v>0</v>
      </c>
      <c r="AE64" s="85">
        <v>0</v>
      </c>
      <c r="AF64" s="88">
        <v>0</v>
      </c>
      <c r="AG64" s="89">
        <v>0</v>
      </c>
      <c r="AH64" s="88">
        <v>39</v>
      </c>
      <c r="AI64" s="89">
        <f t="shared" si="6"/>
        <v>0</v>
      </c>
      <c r="AJ64" s="88">
        <v>21</v>
      </c>
      <c r="AK64" s="89">
        <f t="shared" si="7"/>
        <v>-8.695652173913043</v>
      </c>
      <c r="AL64" s="88">
        <v>28</v>
      </c>
      <c r="AM64" s="89">
        <f t="shared" si="8"/>
        <v>-9.67741935483871</v>
      </c>
      <c r="AN64" s="88">
        <v>0</v>
      </c>
      <c r="AO64" s="90">
        <v>42</v>
      </c>
      <c r="AP64" s="91">
        <v>0</v>
      </c>
      <c r="AQ64" s="90">
        <v>32</v>
      </c>
      <c r="AR64" s="91">
        <f t="shared" si="9"/>
        <v>0</v>
      </c>
      <c r="AS64" s="90">
        <v>37</v>
      </c>
      <c r="AT64" s="91">
        <f t="shared" si="10"/>
        <v>-5.1282051282051286</v>
      </c>
      <c r="AU64" s="90">
        <v>21</v>
      </c>
      <c r="AV64" s="91">
        <f t="shared" si="11"/>
        <v>0</v>
      </c>
      <c r="AW64" s="90">
        <v>12</v>
      </c>
    </row>
    <row r="65" spans="2:49" ht="15.75" customHeight="1">
      <c r="C65" s="81" t="s">
        <v>8</v>
      </c>
      <c r="D65" s="82" t="s">
        <v>98</v>
      </c>
      <c r="E65" s="144">
        <v>45</v>
      </c>
      <c r="F65" s="145">
        <v>0</v>
      </c>
      <c r="G65" s="144">
        <v>0</v>
      </c>
      <c r="H65" s="145">
        <v>0</v>
      </c>
      <c r="I65" s="144">
        <v>0</v>
      </c>
      <c r="J65" s="145">
        <v>0</v>
      </c>
      <c r="K65" s="144">
        <v>0</v>
      </c>
      <c r="L65" s="145">
        <v>0</v>
      </c>
      <c r="M65" s="144">
        <v>0</v>
      </c>
      <c r="N65" s="83">
        <v>34</v>
      </c>
      <c r="O65" s="84">
        <v>0</v>
      </c>
      <c r="P65" s="83">
        <v>37</v>
      </c>
      <c r="Q65" s="84">
        <f t="shared" si="0"/>
        <v>-17.777777777777779</v>
      </c>
      <c r="R65" s="83">
        <v>0</v>
      </c>
      <c r="S65" s="84">
        <f t="shared" si="1"/>
        <v>0</v>
      </c>
      <c r="T65" s="83">
        <v>0</v>
      </c>
      <c r="U65" s="84">
        <f t="shared" si="2"/>
        <v>0</v>
      </c>
      <c r="V65" s="83">
        <v>0</v>
      </c>
      <c r="W65" s="85">
        <v>0</v>
      </c>
      <c r="X65" s="86">
        <v>0</v>
      </c>
      <c r="Y65" s="85">
        <v>30</v>
      </c>
      <c r="Z65" s="87">
        <f t="shared" si="3"/>
        <v>-11.764705882352942</v>
      </c>
      <c r="AA65" s="85">
        <v>36</v>
      </c>
      <c r="AB65" s="87">
        <f t="shared" si="4"/>
        <v>-2.7027027027027026</v>
      </c>
      <c r="AC65" s="85">
        <v>0</v>
      </c>
      <c r="AD65" s="87">
        <f t="shared" si="5"/>
        <v>0</v>
      </c>
      <c r="AE65" s="85">
        <v>0</v>
      </c>
      <c r="AF65" s="88">
        <v>0</v>
      </c>
      <c r="AG65" s="89">
        <v>0</v>
      </c>
      <c r="AH65" s="88">
        <v>41</v>
      </c>
      <c r="AI65" s="89">
        <f t="shared" si="6"/>
        <v>0</v>
      </c>
      <c r="AJ65" s="88">
        <v>30</v>
      </c>
      <c r="AK65" s="89">
        <f t="shared" si="7"/>
        <v>0</v>
      </c>
      <c r="AL65" s="88">
        <v>36</v>
      </c>
      <c r="AM65" s="89">
        <f t="shared" si="8"/>
        <v>0</v>
      </c>
      <c r="AN65" s="88">
        <v>6</v>
      </c>
      <c r="AO65" s="90">
        <v>33</v>
      </c>
      <c r="AP65" s="91">
        <v>0</v>
      </c>
      <c r="AQ65" s="90">
        <v>35</v>
      </c>
      <c r="AR65" s="91">
        <f t="shared" si="9"/>
        <v>0</v>
      </c>
      <c r="AS65" s="90">
        <v>40</v>
      </c>
      <c r="AT65" s="91">
        <f t="shared" si="10"/>
        <v>-2.4390243902439024</v>
      </c>
      <c r="AU65" s="90">
        <v>30</v>
      </c>
      <c r="AV65" s="91">
        <f t="shared" si="11"/>
        <v>0</v>
      </c>
      <c r="AW65" s="90">
        <v>18</v>
      </c>
    </row>
    <row r="66" spans="2:49" ht="15.75" customHeight="1">
      <c r="C66" s="81" t="s">
        <v>175</v>
      </c>
      <c r="D66" s="82" t="s">
        <v>98</v>
      </c>
      <c r="E66" s="144">
        <v>0</v>
      </c>
      <c r="F66" s="145">
        <v>0</v>
      </c>
      <c r="G66" s="144">
        <v>0</v>
      </c>
      <c r="H66" s="145">
        <v>0</v>
      </c>
      <c r="I66" s="144">
        <v>0</v>
      </c>
      <c r="J66" s="145">
        <v>0</v>
      </c>
      <c r="K66" s="144">
        <v>0</v>
      </c>
      <c r="L66" s="145">
        <v>0</v>
      </c>
      <c r="M66" s="144">
        <v>0</v>
      </c>
      <c r="N66" s="83">
        <v>0</v>
      </c>
      <c r="O66" s="84">
        <v>0</v>
      </c>
      <c r="P66" s="83">
        <v>0</v>
      </c>
      <c r="Q66" s="84">
        <f t="shared" si="0"/>
        <v>0</v>
      </c>
      <c r="R66" s="83">
        <v>0</v>
      </c>
      <c r="S66" s="84">
        <f t="shared" si="1"/>
        <v>0</v>
      </c>
      <c r="T66" s="83">
        <v>0</v>
      </c>
      <c r="U66" s="84">
        <f t="shared" si="2"/>
        <v>0</v>
      </c>
      <c r="V66" s="83">
        <v>0</v>
      </c>
      <c r="W66" s="85">
        <v>0</v>
      </c>
      <c r="X66" s="86">
        <v>0</v>
      </c>
      <c r="Y66" s="85">
        <v>0</v>
      </c>
      <c r="Z66" s="87">
        <f t="shared" si="3"/>
        <v>0</v>
      </c>
      <c r="AA66" s="85">
        <v>0</v>
      </c>
      <c r="AB66" s="87">
        <f t="shared" si="4"/>
        <v>0</v>
      </c>
      <c r="AC66" s="85">
        <v>0</v>
      </c>
      <c r="AD66" s="87">
        <f t="shared" si="5"/>
        <v>0</v>
      </c>
      <c r="AE66" s="85">
        <v>0</v>
      </c>
      <c r="AF66" s="88">
        <v>0</v>
      </c>
      <c r="AG66" s="89">
        <v>0</v>
      </c>
      <c r="AH66" s="88">
        <v>0</v>
      </c>
      <c r="AI66" s="89">
        <f t="shared" si="6"/>
        <v>0</v>
      </c>
      <c r="AJ66" s="88">
        <v>0</v>
      </c>
      <c r="AK66" s="89">
        <f t="shared" si="7"/>
        <v>0</v>
      </c>
      <c r="AL66" s="88">
        <v>0</v>
      </c>
      <c r="AM66" s="89">
        <f t="shared" si="8"/>
        <v>0</v>
      </c>
      <c r="AN66" s="88">
        <v>3</v>
      </c>
      <c r="AO66" s="90">
        <v>0</v>
      </c>
      <c r="AP66" s="91">
        <v>0</v>
      </c>
      <c r="AQ66" s="90">
        <v>0</v>
      </c>
      <c r="AR66" s="91">
        <f t="shared" si="9"/>
        <v>0</v>
      </c>
      <c r="AS66" s="90">
        <v>0</v>
      </c>
      <c r="AT66" s="91">
        <f t="shared" si="10"/>
        <v>0</v>
      </c>
      <c r="AU66" s="90">
        <v>0</v>
      </c>
      <c r="AV66" s="91">
        <f t="shared" si="11"/>
        <v>0</v>
      </c>
      <c r="AW66" s="90">
        <v>1</v>
      </c>
    </row>
    <row r="67" spans="2:49" ht="15.75" customHeight="1">
      <c r="C67" s="81" t="s">
        <v>9</v>
      </c>
      <c r="D67" s="82" t="s">
        <v>98</v>
      </c>
      <c r="E67" s="144">
        <v>48</v>
      </c>
      <c r="F67" s="145">
        <v>0</v>
      </c>
      <c r="G67" s="144">
        <v>0</v>
      </c>
      <c r="H67" s="145">
        <v>0</v>
      </c>
      <c r="I67" s="144">
        <v>0</v>
      </c>
      <c r="J67" s="145">
        <v>0</v>
      </c>
      <c r="K67" s="144">
        <v>0</v>
      </c>
      <c r="L67" s="145">
        <v>0</v>
      </c>
      <c r="M67" s="144">
        <v>0</v>
      </c>
      <c r="N67" s="83">
        <v>33</v>
      </c>
      <c r="O67" s="84">
        <v>0</v>
      </c>
      <c r="P67" s="83">
        <v>41</v>
      </c>
      <c r="Q67" s="84">
        <f t="shared" si="0"/>
        <v>-14.583333333333334</v>
      </c>
      <c r="R67" s="83">
        <v>0</v>
      </c>
      <c r="S67" s="84">
        <f t="shared" si="1"/>
        <v>0</v>
      </c>
      <c r="T67" s="83">
        <v>0</v>
      </c>
      <c r="U67" s="84">
        <f t="shared" si="2"/>
        <v>0</v>
      </c>
      <c r="V67" s="83">
        <v>0</v>
      </c>
      <c r="W67" s="85">
        <v>0</v>
      </c>
      <c r="X67" s="86">
        <v>0</v>
      </c>
      <c r="Y67" s="85">
        <v>27</v>
      </c>
      <c r="Z67" s="87">
        <f t="shared" si="3"/>
        <v>-18.181818181818183</v>
      </c>
      <c r="AA67" s="85">
        <v>39</v>
      </c>
      <c r="AB67" s="87">
        <f t="shared" si="4"/>
        <v>-4.8780487804878048</v>
      </c>
      <c r="AC67" s="85">
        <v>0</v>
      </c>
      <c r="AD67" s="87">
        <f t="shared" si="5"/>
        <v>0</v>
      </c>
      <c r="AE67" s="85">
        <v>0</v>
      </c>
      <c r="AF67" s="88">
        <v>0</v>
      </c>
      <c r="AG67" s="89">
        <v>0</v>
      </c>
      <c r="AH67" s="88">
        <v>80</v>
      </c>
      <c r="AI67" s="89">
        <f t="shared" si="6"/>
        <v>0</v>
      </c>
      <c r="AJ67" s="88">
        <v>26</v>
      </c>
      <c r="AK67" s="89">
        <f t="shared" si="7"/>
        <v>-3.7037037037037037</v>
      </c>
      <c r="AL67" s="88">
        <v>39</v>
      </c>
      <c r="AM67" s="89">
        <f t="shared" si="8"/>
        <v>0</v>
      </c>
      <c r="AN67" s="88">
        <v>8</v>
      </c>
      <c r="AO67" s="90">
        <v>46</v>
      </c>
      <c r="AP67" s="91">
        <v>0</v>
      </c>
      <c r="AQ67" s="90">
        <v>67</v>
      </c>
      <c r="AR67" s="91">
        <f t="shared" si="9"/>
        <v>0</v>
      </c>
      <c r="AS67" s="90">
        <v>80</v>
      </c>
      <c r="AT67" s="91">
        <f t="shared" si="10"/>
        <v>0</v>
      </c>
      <c r="AU67" s="90">
        <v>26</v>
      </c>
      <c r="AV67" s="91">
        <f t="shared" si="11"/>
        <v>0</v>
      </c>
      <c r="AW67" s="90">
        <v>16</v>
      </c>
    </row>
    <row r="68" spans="2:49" ht="15.75" customHeight="1">
      <c r="C68" s="81" t="s">
        <v>25</v>
      </c>
      <c r="D68" s="82" t="s">
        <v>98</v>
      </c>
      <c r="E68" s="144">
        <v>36</v>
      </c>
      <c r="F68" s="145">
        <v>0</v>
      </c>
      <c r="G68" s="144">
        <v>0</v>
      </c>
      <c r="H68" s="145">
        <v>0</v>
      </c>
      <c r="I68" s="144">
        <v>0</v>
      </c>
      <c r="J68" s="145">
        <v>0</v>
      </c>
      <c r="K68" s="144">
        <v>0</v>
      </c>
      <c r="L68" s="145">
        <v>0</v>
      </c>
      <c r="M68" s="144">
        <v>0</v>
      </c>
      <c r="N68" s="83">
        <v>44</v>
      </c>
      <c r="O68" s="84">
        <v>0</v>
      </c>
      <c r="P68" s="83">
        <v>29</v>
      </c>
      <c r="Q68" s="84">
        <f t="shared" si="0"/>
        <v>-19.444444444444443</v>
      </c>
      <c r="R68" s="83">
        <v>0</v>
      </c>
      <c r="S68" s="84">
        <f t="shared" si="1"/>
        <v>0</v>
      </c>
      <c r="T68" s="83">
        <v>0</v>
      </c>
      <c r="U68" s="84">
        <f t="shared" si="2"/>
        <v>0</v>
      </c>
      <c r="V68" s="83">
        <v>0</v>
      </c>
      <c r="W68" s="85">
        <v>0</v>
      </c>
      <c r="X68" s="86">
        <v>0</v>
      </c>
      <c r="Y68" s="85">
        <v>36</v>
      </c>
      <c r="Z68" s="87">
        <f t="shared" si="3"/>
        <v>-18.181818181818183</v>
      </c>
      <c r="AA68" s="85">
        <v>23</v>
      </c>
      <c r="AB68" s="87">
        <f t="shared" si="4"/>
        <v>-20.689655172413794</v>
      </c>
      <c r="AC68" s="85">
        <v>0</v>
      </c>
      <c r="AD68" s="87">
        <f t="shared" si="5"/>
        <v>0</v>
      </c>
      <c r="AE68" s="85">
        <v>0</v>
      </c>
      <c r="AF68" s="88">
        <v>0</v>
      </c>
      <c r="AG68" s="89">
        <v>0</v>
      </c>
      <c r="AH68" s="88">
        <v>0</v>
      </c>
      <c r="AI68" s="89">
        <f t="shared" si="6"/>
        <v>0</v>
      </c>
      <c r="AJ68" s="88">
        <v>31</v>
      </c>
      <c r="AK68" s="89">
        <f t="shared" si="7"/>
        <v>-13.888888888888889</v>
      </c>
      <c r="AL68" s="88">
        <v>22</v>
      </c>
      <c r="AM68" s="89">
        <f t="shared" si="8"/>
        <v>-4.3478260869565215</v>
      </c>
      <c r="AN68" s="88">
        <v>20</v>
      </c>
      <c r="AO68" s="90">
        <v>0</v>
      </c>
      <c r="AP68" s="91">
        <v>0</v>
      </c>
      <c r="AQ68" s="90">
        <v>0</v>
      </c>
      <c r="AR68" s="91">
        <f t="shared" si="9"/>
        <v>0</v>
      </c>
      <c r="AS68" s="90">
        <v>0</v>
      </c>
      <c r="AT68" s="91">
        <f t="shared" si="10"/>
        <v>0</v>
      </c>
      <c r="AU68" s="90">
        <v>31</v>
      </c>
      <c r="AV68" s="91">
        <f t="shared" si="11"/>
        <v>0</v>
      </c>
      <c r="AW68" s="90">
        <v>20</v>
      </c>
    </row>
    <row r="69" spans="2:49" ht="15.75" customHeight="1">
      <c r="C69" s="81" t="s">
        <v>26</v>
      </c>
      <c r="D69" s="82" t="s">
        <v>98</v>
      </c>
      <c r="E69" s="144">
        <v>28</v>
      </c>
      <c r="F69" s="145">
        <v>0</v>
      </c>
      <c r="G69" s="144">
        <v>0</v>
      </c>
      <c r="H69" s="145">
        <v>0</v>
      </c>
      <c r="I69" s="144">
        <v>0</v>
      </c>
      <c r="J69" s="145">
        <v>0</v>
      </c>
      <c r="K69" s="144">
        <v>0</v>
      </c>
      <c r="L69" s="145">
        <v>0</v>
      </c>
      <c r="M69" s="144">
        <v>0</v>
      </c>
      <c r="N69" s="83">
        <v>51</v>
      </c>
      <c r="O69" s="84">
        <v>0</v>
      </c>
      <c r="P69" s="83">
        <v>22</v>
      </c>
      <c r="Q69" s="84">
        <f t="shared" si="0"/>
        <v>-21.428571428571427</v>
      </c>
      <c r="R69" s="83">
        <v>0</v>
      </c>
      <c r="S69" s="84">
        <f t="shared" si="1"/>
        <v>0</v>
      </c>
      <c r="T69" s="83">
        <v>0</v>
      </c>
      <c r="U69" s="84">
        <f t="shared" si="2"/>
        <v>0</v>
      </c>
      <c r="V69" s="83">
        <v>0</v>
      </c>
      <c r="W69" s="85">
        <v>0</v>
      </c>
      <c r="X69" s="86">
        <v>0</v>
      </c>
      <c r="Y69" s="85">
        <v>48</v>
      </c>
      <c r="Z69" s="87">
        <f t="shared" si="3"/>
        <v>-5.882352941176471</v>
      </c>
      <c r="AA69" s="85">
        <v>19</v>
      </c>
      <c r="AB69" s="87">
        <f t="shared" si="4"/>
        <v>-13.636363636363637</v>
      </c>
      <c r="AC69" s="85">
        <v>0</v>
      </c>
      <c r="AD69" s="87">
        <f t="shared" si="5"/>
        <v>0</v>
      </c>
      <c r="AE69" s="85">
        <v>0</v>
      </c>
      <c r="AF69" s="88">
        <v>0</v>
      </c>
      <c r="AG69" s="89">
        <v>0</v>
      </c>
      <c r="AH69" s="88">
        <v>10</v>
      </c>
      <c r="AI69" s="89">
        <f t="shared" si="6"/>
        <v>0</v>
      </c>
      <c r="AJ69" s="88">
        <v>44</v>
      </c>
      <c r="AK69" s="89">
        <f t="shared" si="7"/>
        <v>-8.3333333333333339</v>
      </c>
      <c r="AL69" s="88">
        <v>19</v>
      </c>
      <c r="AM69" s="89">
        <f t="shared" si="8"/>
        <v>0</v>
      </c>
      <c r="AN69" s="88">
        <v>7</v>
      </c>
      <c r="AO69" s="90">
        <v>75</v>
      </c>
      <c r="AP69" s="91">
        <v>0</v>
      </c>
      <c r="AQ69" s="90">
        <v>38</v>
      </c>
      <c r="AR69" s="91">
        <f t="shared" si="9"/>
        <v>0</v>
      </c>
      <c r="AS69" s="90">
        <v>7</v>
      </c>
      <c r="AT69" s="91">
        <f t="shared" si="10"/>
        <v>-30</v>
      </c>
      <c r="AU69" s="90">
        <v>41</v>
      </c>
      <c r="AV69" s="91">
        <f t="shared" si="11"/>
        <v>-6.8181818181818183</v>
      </c>
      <c r="AW69" s="90">
        <v>14</v>
      </c>
    </row>
    <row r="70" spans="2:49" ht="15.75" customHeight="1">
      <c r="C70" s="81" t="s">
        <v>27</v>
      </c>
      <c r="D70" s="82" t="s">
        <v>98</v>
      </c>
      <c r="E70" s="144">
        <v>33</v>
      </c>
      <c r="F70" s="145">
        <v>0</v>
      </c>
      <c r="G70" s="144">
        <v>0</v>
      </c>
      <c r="H70" s="145">
        <v>0</v>
      </c>
      <c r="I70" s="144">
        <v>0</v>
      </c>
      <c r="J70" s="145">
        <v>0</v>
      </c>
      <c r="K70" s="144">
        <v>0</v>
      </c>
      <c r="L70" s="145">
        <v>0</v>
      </c>
      <c r="M70" s="144">
        <v>0</v>
      </c>
      <c r="N70" s="83">
        <v>34</v>
      </c>
      <c r="O70" s="84">
        <v>0</v>
      </c>
      <c r="P70" s="83">
        <v>28</v>
      </c>
      <c r="Q70" s="84">
        <f t="shared" si="0"/>
        <v>-15.151515151515152</v>
      </c>
      <c r="R70" s="83">
        <v>0</v>
      </c>
      <c r="S70" s="84">
        <f t="shared" si="1"/>
        <v>0</v>
      </c>
      <c r="T70" s="83">
        <v>0</v>
      </c>
      <c r="U70" s="84">
        <f t="shared" si="2"/>
        <v>0</v>
      </c>
      <c r="V70" s="83">
        <v>0</v>
      </c>
      <c r="W70" s="85">
        <v>0</v>
      </c>
      <c r="X70" s="86">
        <v>0</v>
      </c>
      <c r="Y70" s="85">
        <v>27</v>
      </c>
      <c r="Z70" s="87">
        <f t="shared" si="3"/>
        <v>-20.588235294117649</v>
      </c>
      <c r="AA70" s="85">
        <v>25</v>
      </c>
      <c r="AB70" s="87">
        <f t="shared" si="4"/>
        <v>-10.714285714285714</v>
      </c>
      <c r="AC70" s="85">
        <v>0</v>
      </c>
      <c r="AD70" s="87">
        <f t="shared" si="5"/>
        <v>0</v>
      </c>
      <c r="AE70" s="85">
        <v>0</v>
      </c>
      <c r="AF70" s="88">
        <v>0</v>
      </c>
      <c r="AG70" s="89">
        <v>0</v>
      </c>
      <c r="AH70" s="88">
        <v>40</v>
      </c>
      <c r="AI70" s="89">
        <f t="shared" si="6"/>
        <v>0</v>
      </c>
      <c r="AJ70" s="88">
        <v>27</v>
      </c>
      <c r="AK70" s="89">
        <f t="shared" si="7"/>
        <v>0</v>
      </c>
      <c r="AL70" s="88">
        <v>24</v>
      </c>
      <c r="AM70" s="89">
        <f t="shared" si="8"/>
        <v>-4</v>
      </c>
      <c r="AN70" s="88">
        <v>7</v>
      </c>
      <c r="AO70" s="90">
        <v>19</v>
      </c>
      <c r="AP70" s="91">
        <v>0</v>
      </c>
      <c r="AQ70" s="90">
        <v>32</v>
      </c>
      <c r="AR70" s="91">
        <f t="shared" si="9"/>
        <v>0</v>
      </c>
      <c r="AS70" s="90">
        <v>36</v>
      </c>
      <c r="AT70" s="91">
        <f t="shared" si="10"/>
        <v>-10</v>
      </c>
      <c r="AU70" s="90">
        <v>26</v>
      </c>
      <c r="AV70" s="91">
        <f t="shared" si="11"/>
        <v>-3.7037037037037037</v>
      </c>
      <c r="AW70" s="90">
        <v>8</v>
      </c>
    </row>
    <row r="71" spans="2:49" ht="15.75" customHeight="1">
      <c r="C71" s="81" t="s">
        <v>28</v>
      </c>
      <c r="D71" s="82" t="s">
        <v>98</v>
      </c>
      <c r="E71" s="144">
        <v>47</v>
      </c>
      <c r="F71" s="145">
        <v>0</v>
      </c>
      <c r="G71" s="144">
        <v>0</v>
      </c>
      <c r="H71" s="145">
        <v>0</v>
      </c>
      <c r="I71" s="144">
        <v>0</v>
      </c>
      <c r="J71" s="145">
        <v>0</v>
      </c>
      <c r="K71" s="144">
        <v>0</v>
      </c>
      <c r="L71" s="145">
        <v>0</v>
      </c>
      <c r="M71" s="144">
        <v>0</v>
      </c>
      <c r="N71" s="83">
        <v>37</v>
      </c>
      <c r="O71" s="84">
        <v>0</v>
      </c>
      <c r="P71" s="83">
        <v>35</v>
      </c>
      <c r="Q71" s="84">
        <f t="shared" si="0"/>
        <v>-25.531914893617021</v>
      </c>
      <c r="R71" s="83">
        <v>0</v>
      </c>
      <c r="S71" s="84">
        <f t="shared" si="1"/>
        <v>0</v>
      </c>
      <c r="T71" s="83">
        <v>0</v>
      </c>
      <c r="U71" s="84">
        <f t="shared" si="2"/>
        <v>0</v>
      </c>
      <c r="V71" s="83">
        <v>0</v>
      </c>
      <c r="W71" s="85">
        <v>0</v>
      </c>
      <c r="X71" s="86">
        <v>0</v>
      </c>
      <c r="Y71" s="85">
        <v>31</v>
      </c>
      <c r="Z71" s="87">
        <f t="shared" si="3"/>
        <v>-16.216216216216218</v>
      </c>
      <c r="AA71" s="85">
        <v>35</v>
      </c>
      <c r="AB71" s="87">
        <f t="shared" si="4"/>
        <v>0</v>
      </c>
      <c r="AC71" s="85">
        <v>0</v>
      </c>
      <c r="AD71" s="87">
        <f t="shared" si="5"/>
        <v>0</v>
      </c>
      <c r="AE71" s="85">
        <v>0</v>
      </c>
      <c r="AF71" s="88">
        <v>0</v>
      </c>
      <c r="AG71" s="89">
        <v>0</v>
      </c>
      <c r="AH71" s="88">
        <v>9</v>
      </c>
      <c r="AI71" s="89">
        <f t="shared" si="6"/>
        <v>0</v>
      </c>
      <c r="AJ71" s="88">
        <v>27</v>
      </c>
      <c r="AK71" s="89">
        <f t="shared" si="7"/>
        <v>-12.903225806451612</v>
      </c>
      <c r="AL71" s="88">
        <v>34</v>
      </c>
      <c r="AM71" s="89">
        <f t="shared" si="8"/>
        <v>-2.8571428571428572</v>
      </c>
      <c r="AN71" s="88">
        <v>6</v>
      </c>
      <c r="AO71" s="90">
        <v>34</v>
      </c>
      <c r="AP71" s="91">
        <v>0</v>
      </c>
      <c r="AQ71" s="90">
        <v>24</v>
      </c>
      <c r="AR71" s="91">
        <f t="shared" si="9"/>
        <v>0</v>
      </c>
      <c r="AS71" s="90">
        <v>10</v>
      </c>
      <c r="AT71" s="91">
        <f t="shared" si="10"/>
        <v>11.111111111111111</v>
      </c>
      <c r="AU71" s="90">
        <v>26</v>
      </c>
      <c r="AV71" s="91">
        <f t="shared" si="11"/>
        <v>-3.7037037037037037</v>
      </c>
      <c r="AW71" s="90">
        <v>7</v>
      </c>
    </row>
    <row r="72" spans="2:49" ht="15.75" customHeight="1">
      <c r="C72" s="81" t="s">
        <v>10</v>
      </c>
      <c r="D72" s="82" t="s">
        <v>98</v>
      </c>
      <c r="E72" s="144">
        <v>37</v>
      </c>
      <c r="F72" s="145">
        <v>0</v>
      </c>
      <c r="G72" s="144">
        <v>0</v>
      </c>
      <c r="H72" s="145">
        <v>0</v>
      </c>
      <c r="I72" s="144">
        <v>0</v>
      </c>
      <c r="J72" s="145">
        <v>0</v>
      </c>
      <c r="K72" s="144">
        <v>0</v>
      </c>
      <c r="L72" s="145">
        <v>0</v>
      </c>
      <c r="M72" s="144">
        <v>0</v>
      </c>
      <c r="N72" s="83">
        <v>43</v>
      </c>
      <c r="O72" s="84">
        <v>0</v>
      </c>
      <c r="P72" s="83">
        <v>33</v>
      </c>
      <c r="Q72" s="84">
        <f t="shared" si="0"/>
        <v>-10.810810810810811</v>
      </c>
      <c r="R72" s="83">
        <v>0</v>
      </c>
      <c r="S72" s="84">
        <f t="shared" si="1"/>
        <v>0</v>
      </c>
      <c r="T72" s="83">
        <v>0</v>
      </c>
      <c r="U72" s="84">
        <f t="shared" si="2"/>
        <v>0</v>
      </c>
      <c r="V72" s="83">
        <v>0</v>
      </c>
      <c r="W72" s="85">
        <v>0</v>
      </c>
      <c r="X72" s="86">
        <v>0</v>
      </c>
      <c r="Y72" s="85">
        <v>36</v>
      </c>
      <c r="Z72" s="87">
        <f t="shared" si="3"/>
        <v>-16.279069767441861</v>
      </c>
      <c r="AA72" s="85">
        <v>32</v>
      </c>
      <c r="AB72" s="87">
        <f t="shared" si="4"/>
        <v>-3.0303030303030303</v>
      </c>
      <c r="AC72" s="85">
        <v>0</v>
      </c>
      <c r="AD72" s="87">
        <f t="shared" si="5"/>
        <v>0</v>
      </c>
      <c r="AE72" s="85">
        <v>0</v>
      </c>
      <c r="AF72" s="88">
        <v>0</v>
      </c>
      <c r="AG72" s="89">
        <v>0</v>
      </c>
      <c r="AH72" s="88">
        <v>40</v>
      </c>
      <c r="AI72" s="89">
        <f t="shared" si="6"/>
        <v>0</v>
      </c>
      <c r="AJ72" s="88">
        <v>33</v>
      </c>
      <c r="AK72" s="89">
        <f t="shared" si="7"/>
        <v>-8.3333333333333339</v>
      </c>
      <c r="AL72" s="88">
        <v>31</v>
      </c>
      <c r="AM72" s="89">
        <f t="shared" si="8"/>
        <v>-3.125</v>
      </c>
      <c r="AN72" s="88">
        <v>5</v>
      </c>
      <c r="AO72" s="90">
        <v>14</v>
      </c>
      <c r="AP72" s="91">
        <v>0</v>
      </c>
      <c r="AQ72" s="90">
        <v>33</v>
      </c>
      <c r="AR72" s="91">
        <f t="shared" si="9"/>
        <v>0</v>
      </c>
      <c r="AS72" s="90">
        <v>40</v>
      </c>
      <c r="AT72" s="91">
        <f t="shared" si="10"/>
        <v>0</v>
      </c>
      <c r="AU72" s="90">
        <v>31</v>
      </c>
      <c r="AV72" s="91">
        <f t="shared" si="11"/>
        <v>-6.0606060606060606</v>
      </c>
      <c r="AW72" s="90">
        <v>1</v>
      </c>
    </row>
    <row r="73" spans="2:49" ht="15.75" customHeight="1">
      <c r="C73" s="81" t="s">
        <v>147</v>
      </c>
      <c r="D73" s="82" t="s">
        <v>98</v>
      </c>
      <c r="E73" s="144">
        <v>0</v>
      </c>
      <c r="F73" s="145">
        <v>0</v>
      </c>
      <c r="G73" s="144">
        <v>0</v>
      </c>
      <c r="H73" s="145">
        <v>0</v>
      </c>
      <c r="I73" s="144">
        <v>0</v>
      </c>
      <c r="J73" s="145">
        <v>0</v>
      </c>
      <c r="K73" s="144">
        <v>0</v>
      </c>
      <c r="L73" s="145">
        <v>0</v>
      </c>
      <c r="M73" s="144">
        <v>0</v>
      </c>
      <c r="N73" s="83">
        <v>0</v>
      </c>
      <c r="O73" s="84">
        <v>0</v>
      </c>
      <c r="P73" s="83">
        <v>0</v>
      </c>
      <c r="Q73" s="84">
        <f t="shared" si="0"/>
        <v>0</v>
      </c>
      <c r="R73" s="83">
        <v>0</v>
      </c>
      <c r="S73" s="84">
        <f t="shared" si="1"/>
        <v>0</v>
      </c>
      <c r="T73" s="83">
        <v>0</v>
      </c>
      <c r="U73" s="84">
        <f t="shared" si="2"/>
        <v>0</v>
      </c>
      <c r="V73" s="83">
        <v>0</v>
      </c>
      <c r="W73" s="85">
        <v>0</v>
      </c>
      <c r="X73" s="86">
        <v>0</v>
      </c>
      <c r="Y73" s="85">
        <v>0</v>
      </c>
      <c r="Z73" s="87">
        <f t="shared" si="3"/>
        <v>0</v>
      </c>
      <c r="AA73" s="85">
        <v>0</v>
      </c>
      <c r="AB73" s="87">
        <f t="shared" si="4"/>
        <v>0</v>
      </c>
      <c r="AC73" s="85">
        <v>0</v>
      </c>
      <c r="AD73" s="87">
        <f t="shared" si="5"/>
        <v>0</v>
      </c>
      <c r="AE73" s="85">
        <v>0</v>
      </c>
      <c r="AF73" s="88">
        <v>0</v>
      </c>
      <c r="AG73" s="89">
        <v>0</v>
      </c>
      <c r="AH73" s="88">
        <v>0</v>
      </c>
      <c r="AI73" s="89">
        <f t="shared" si="6"/>
        <v>0</v>
      </c>
      <c r="AJ73" s="88">
        <v>0</v>
      </c>
      <c r="AK73" s="89">
        <f t="shared" si="7"/>
        <v>0</v>
      </c>
      <c r="AL73" s="88">
        <v>0</v>
      </c>
      <c r="AM73" s="89">
        <f t="shared" si="8"/>
        <v>0</v>
      </c>
      <c r="AN73" s="88">
        <v>0</v>
      </c>
      <c r="AO73" s="90">
        <v>36</v>
      </c>
      <c r="AP73" s="91">
        <v>0</v>
      </c>
      <c r="AQ73" s="90">
        <v>0</v>
      </c>
      <c r="AR73" s="91">
        <f t="shared" si="9"/>
        <v>0</v>
      </c>
      <c r="AS73" s="90">
        <v>0</v>
      </c>
      <c r="AT73" s="91">
        <f t="shared" si="10"/>
        <v>0</v>
      </c>
      <c r="AU73" s="90">
        <v>0</v>
      </c>
      <c r="AV73" s="91">
        <f t="shared" si="11"/>
        <v>0</v>
      </c>
      <c r="AW73" s="90">
        <v>0</v>
      </c>
    </row>
    <row r="74" spans="2:49" ht="15.75" customHeight="1">
      <c r="C74" s="81" t="s">
        <v>29</v>
      </c>
      <c r="D74" s="82" t="s">
        <v>98</v>
      </c>
      <c r="E74" s="144">
        <v>35</v>
      </c>
      <c r="F74" s="145">
        <v>0</v>
      </c>
      <c r="G74" s="144">
        <v>0</v>
      </c>
      <c r="H74" s="145">
        <v>0</v>
      </c>
      <c r="I74" s="144">
        <v>0</v>
      </c>
      <c r="J74" s="145">
        <v>0</v>
      </c>
      <c r="K74" s="144">
        <v>0</v>
      </c>
      <c r="L74" s="145">
        <v>0</v>
      </c>
      <c r="M74" s="144">
        <v>0</v>
      </c>
      <c r="N74" s="83">
        <v>39</v>
      </c>
      <c r="O74" s="84">
        <v>0</v>
      </c>
      <c r="P74" s="83">
        <v>30</v>
      </c>
      <c r="Q74" s="84">
        <f t="shared" si="0"/>
        <v>-14.285714285714286</v>
      </c>
      <c r="R74" s="83">
        <v>0</v>
      </c>
      <c r="S74" s="84">
        <f t="shared" si="1"/>
        <v>0</v>
      </c>
      <c r="T74" s="83">
        <v>0</v>
      </c>
      <c r="U74" s="84">
        <f t="shared" si="2"/>
        <v>0</v>
      </c>
      <c r="V74" s="83">
        <v>0</v>
      </c>
      <c r="W74" s="85">
        <v>0</v>
      </c>
      <c r="X74" s="86">
        <v>0</v>
      </c>
      <c r="Y74" s="85">
        <v>38</v>
      </c>
      <c r="Z74" s="87">
        <f t="shared" si="3"/>
        <v>-2.5641025641025643</v>
      </c>
      <c r="AA74" s="85">
        <v>30</v>
      </c>
      <c r="AB74" s="87">
        <f t="shared" si="4"/>
        <v>0</v>
      </c>
      <c r="AC74" s="85">
        <v>0</v>
      </c>
      <c r="AD74" s="87">
        <f t="shared" si="5"/>
        <v>0</v>
      </c>
      <c r="AE74" s="85">
        <v>0</v>
      </c>
      <c r="AF74" s="88">
        <v>0</v>
      </c>
      <c r="AG74" s="89">
        <v>0</v>
      </c>
      <c r="AH74" s="88">
        <v>39</v>
      </c>
      <c r="AI74" s="89">
        <f t="shared" si="6"/>
        <v>0</v>
      </c>
      <c r="AJ74" s="88">
        <v>37</v>
      </c>
      <c r="AK74" s="89">
        <f t="shared" si="7"/>
        <v>-2.6315789473684212</v>
      </c>
      <c r="AL74" s="88">
        <v>28</v>
      </c>
      <c r="AM74" s="89">
        <f t="shared" si="8"/>
        <v>-6.666666666666667</v>
      </c>
      <c r="AN74" s="88">
        <v>13</v>
      </c>
      <c r="AO74" s="90">
        <v>17</v>
      </c>
      <c r="AP74" s="91">
        <v>0</v>
      </c>
      <c r="AQ74" s="90">
        <v>38</v>
      </c>
      <c r="AR74" s="91">
        <f t="shared" si="9"/>
        <v>0</v>
      </c>
      <c r="AS74" s="90">
        <v>39</v>
      </c>
      <c r="AT74" s="91">
        <f t="shared" si="10"/>
        <v>0</v>
      </c>
      <c r="AU74" s="90">
        <v>36</v>
      </c>
      <c r="AV74" s="91">
        <f t="shared" si="11"/>
        <v>-2.7027027027027026</v>
      </c>
      <c r="AW74" s="90">
        <v>9</v>
      </c>
    </row>
    <row r="75" spans="2:49" ht="15.75" customHeight="1">
      <c r="C75" s="81" t="s">
        <v>30</v>
      </c>
      <c r="D75" s="82" t="s">
        <v>98</v>
      </c>
      <c r="E75" s="144">
        <v>40</v>
      </c>
      <c r="F75" s="145">
        <v>0</v>
      </c>
      <c r="G75" s="144">
        <v>0</v>
      </c>
      <c r="H75" s="145">
        <v>0</v>
      </c>
      <c r="I75" s="144">
        <v>0</v>
      </c>
      <c r="J75" s="145">
        <v>0</v>
      </c>
      <c r="K75" s="144">
        <v>0</v>
      </c>
      <c r="L75" s="145">
        <v>0</v>
      </c>
      <c r="M75" s="144">
        <v>0</v>
      </c>
      <c r="N75" s="83">
        <v>36</v>
      </c>
      <c r="O75" s="84">
        <v>0</v>
      </c>
      <c r="P75" s="83">
        <v>26</v>
      </c>
      <c r="Q75" s="84">
        <f t="shared" ref="Q75:Q138" si="26">IF((P75-E75)=0,0,IF((P75-E75)=P75,0,(((P75-E75)*100)/E75)))</f>
        <v>-35</v>
      </c>
      <c r="R75" s="83">
        <v>0</v>
      </c>
      <c r="S75" s="84">
        <f t="shared" ref="S75:S138" si="27">IF((R75-G75)=0,0,IF((R75-G75)=R75,0,(((R75-G75)*100)/G75)))</f>
        <v>0</v>
      </c>
      <c r="T75" s="83">
        <v>0</v>
      </c>
      <c r="U75" s="84">
        <f t="shared" ref="U75:U138" si="28">IF((T75-I75)=0,0,IF((T75-I75)=T75,0,(((T75-I75)*100)/I75)))</f>
        <v>0</v>
      </c>
      <c r="V75" s="83">
        <v>0</v>
      </c>
      <c r="W75" s="85">
        <v>0</v>
      </c>
      <c r="X75" s="86">
        <v>0</v>
      </c>
      <c r="Y75" s="85">
        <v>33</v>
      </c>
      <c r="Z75" s="87">
        <f t="shared" ref="Z75:Z138" si="29">IF((Y75-N75)=0,0,IF((Y75-N75)=Y75,0,(((Y75-N75)*100)/N75)))</f>
        <v>-8.3333333333333339</v>
      </c>
      <c r="AA75" s="85">
        <v>25</v>
      </c>
      <c r="AB75" s="87">
        <f t="shared" ref="AB75:AB138" si="30">IF((AA75-P75)=0,0,IF((AA75-P75)=AA75,0,(((AA75-P75)*100)/P75)))</f>
        <v>-3.8461538461538463</v>
      </c>
      <c r="AC75" s="85">
        <v>0</v>
      </c>
      <c r="AD75" s="87">
        <f t="shared" ref="AD75:AD138" si="31">IF((AC75-R75)=0,0,IF((AC75-R75)=AC75,0,(((AC75-R75)*100)/R75)))</f>
        <v>0</v>
      </c>
      <c r="AE75" s="85">
        <v>0</v>
      </c>
      <c r="AF75" s="88">
        <v>0</v>
      </c>
      <c r="AG75" s="89">
        <v>0</v>
      </c>
      <c r="AH75" s="88">
        <v>40</v>
      </c>
      <c r="AI75" s="89">
        <f t="shared" ref="AI75:AI138" si="32">IF((AH75-W75)=0,0,IF((AH75-W75)=AH75,0,(((AH75-W75)*100)/W75)))</f>
        <v>0</v>
      </c>
      <c r="AJ75" s="88">
        <v>29</v>
      </c>
      <c r="AK75" s="89">
        <f t="shared" ref="AK75:AK138" si="33">IF((AJ75-Y75)=0,0,IF((AJ75-Y75)=AJ75,0,(((AJ75-Y75)*100)/Y75)))</f>
        <v>-12.121212121212121</v>
      </c>
      <c r="AL75" s="88">
        <v>25</v>
      </c>
      <c r="AM75" s="89">
        <f t="shared" ref="AM75:AM138" si="34">IF((AL75-AA75)=0,0,IF((AL75-AA75)=AL75,0,(((AL75-AA75)*100)/AA75)))</f>
        <v>0</v>
      </c>
      <c r="AN75" s="88">
        <v>11</v>
      </c>
      <c r="AO75" s="90">
        <v>17</v>
      </c>
      <c r="AP75" s="91">
        <v>0</v>
      </c>
      <c r="AQ75" s="90">
        <v>30</v>
      </c>
      <c r="AR75" s="91">
        <f t="shared" ref="AR75:AR138" si="35">IF((AQ75-AF75)=0,0,IF((AQ75-AF75)=AQ75,0,(((AQ75-AF75)*100)/AF75)))</f>
        <v>0</v>
      </c>
      <c r="AS75" s="90">
        <v>39</v>
      </c>
      <c r="AT75" s="91">
        <f t="shared" ref="AT75:AT138" si="36">IF((AS75-AH75)=0,0,IF((AS75-AH75)=AS75,0,(((AS75-AH75)*100)/AH75)))</f>
        <v>-2.5</v>
      </c>
      <c r="AU75" s="90">
        <v>28</v>
      </c>
      <c r="AV75" s="91">
        <f t="shared" ref="AV75:AV138" si="37">IF((AU75-AJ75)=0,0,IF((AU75-AJ75)=AU75,0,(((AU75-AJ75)*100)/AJ75)))</f>
        <v>-3.4482758620689653</v>
      </c>
      <c r="AW75" s="90">
        <v>10</v>
      </c>
    </row>
    <row r="76" spans="2:49" ht="15.75" customHeight="1">
      <c r="C76" s="81" t="s">
        <v>31</v>
      </c>
      <c r="D76" s="82" t="s">
        <v>98</v>
      </c>
      <c r="E76" s="144">
        <v>36</v>
      </c>
      <c r="F76" s="145">
        <v>0</v>
      </c>
      <c r="G76" s="144">
        <v>0</v>
      </c>
      <c r="H76" s="145">
        <v>0</v>
      </c>
      <c r="I76" s="144">
        <v>0</v>
      </c>
      <c r="J76" s="145">
        <v>0</v>
      </c>
      <c r="K76" s="144">
        <v>0</v>
      </c>
      <c r="L76" s="145">
        <v>0</v>
      </c>
      <c r="M76" s="144">
        <v>0</v>
      </c>
      <c r="N76" s="83">
        <v>38</v>
      </c>
      <c r="O76" s="84">
        <v>0</v>
      </c>
      <c r="P76" s="83">
        <v>35</v>
      </c>
      <c r="Q76" s="84">
        <f t="shared" si="26"/>
        <v>-2.7777777777777777</v>
      </c>
      <c r="R76" s="83">
        <v>0</v>
      </c>
      <c r="S76" s="84">
        <f t="shared" si="27"/>
        <v>0</v>
      </c>
      <c r="T76" s="83">
        <v>0</v>
      </c>
      <c r="U76" s="84">
        <f t="shared" si="28"/>
        <v>0</v>
      </c>
      <c r="V76" s="83">
        <v>0</v>
      </c>
      <c r="W76" s="85">
        <v>0</v>
      </c>
      <c r="X76" s="86">
        <v>0</v>
      </c>
      <c r="Y76" s="85">
        <v>37</v>
      </c>
      <c r="Z76" s="87">
        <f t="shared" si="29"/>
        <v>-2.6315789473684212</v>
      </c>
      <c r="AA76" s="85">
        <v>34</v>
      </c>
      <c r="AB76" s="87">
        <f t="shared" si="30"/>
        <v>-2.8571428571428572</v>
      </c>
      <c r="AC76" s="85">
        <v>0</v>
      </c>
      <c r="AD76" s="87">
        <f t="shared" si="31"/>
        <v>0</v>
      </c>
      <c r="AE76" s="85">
        <v>0</v>
      </c>
      <c r="AF76" s="88">
        <v>0</v>
      </c>
      <c r="AG76" s="89">
        <v>0</v>
      </c>
      <c r="AH76" s="88">
        <v>40</v>
      </c>
      <c r="AI76" s="89">
        <f t="shared" si="32"/>
        <v>0</v>
      </c>
      <c r="AJ76" s="88">
        <v>36</v>
      </c>
      <c r="AK76" s="89">
        <f t="shared" si="33"/>
        <v>-2.7027027027027026</v>
      </c>
      <c r="AL76" s="88">
        <v>34</v>
      </c>
      <c r="AM76" s="89">
        <f t="shared" si="34"/>
        <v>0</v>
      </c>
      <c r="AN76" s="88">
        <v>12</v>
      </c>
      <c r="AO76" s="90">
        <v>22</v>
      </c>
      <c r="AP76" s="91">
        <v>0</v>
      </c>
      <c r="AQ76" s="90">
        <v>35</v>
      </c>
      <c r="AR76" s="91">
        <f t="shared" si="35"/>
        <v>0</v>
      </c>
      <c r="AS76" s="90">
        <v>40</v>
      </c>
      <c r="AT76" s="91">
        <f t="shared" si="36"/>
        <v>0</v>
      </c>
      <c r="AU76" s="90">
        <v>35</v>
      </c>
      <c r="AV76" s="91">
        <f t="shared" si="37"/>
        <v>-2.7777777777777777</v>
      </c>
      <c r="AW76" s="90">
        <v>15</v>
      </c>
    </row>
    <row r="77" spans="2:49" ht="15.75" customHeight="1">
      <c r="B77" s="80" t="s">
        <v>110</v>
      </c>
      <c r="E77" s="144"/>
      <c r="F77" s="145"/>
      <c r="G77" s="144"/>
      <c r="H77" s="145"/>
      <c r="I77" s="144"/>
      <c r="J77" s="145"/>
      <c r="K77" s="144"/>
      <c r="L77" s="145"/>
      <c r="M77" s="144"/>
      <c r="N77" s="83"/>
      <c r="O77" s="84"/>
      <c r="P77" s="83"/>
      <c r="Q77" s="84"/>
      <c r="R77" s="83"/>
      <c r="S77" s="84"/>
      <c r="T77" s="83"/>
      <c r="U77" s="84"/>
      <c r="V77" s="83"/>
      <c r="W77" s="85"/>
      <c r="X77" s="86"/>
      <c r="Y77" s="85"/>
      <c r="Z77" s="87"/>
      <c r="AA77" s="85"/>
      <c r="AB77" s="87"/>
      <c r="AC77" s="85"/>
      <c r="AD77" s="87"/>
      <c r="AE77" s="85"/>
      <c r="AF77" s="88"/>
      <c r="AG77" s="89"/>
      <c r="AH77" s="88"/>
      <c r="AI77" s="89"/>
      <c r="AJ77" s="88"/>
      <c r="AK77" s="89"/>
      <c r="AL77" s="88"/>
      <c r="AM77" s="89"/>
      <c r="AN77" s="88"/>
      <c r="AO77" s="90"/>
      <c r="AP77" s="91"/>
      <c r="AQ77" s="90"/>
      <c r="AR77" s="91"/>
      <c r="AS77" s="90"/>
      <c r="AT77" s="91"/>
      <c r="AU77" s="90"/>
      <c r="AV77" s="91"/>
      <c r="AW77" s="90"/>
    </row>
    <row r="78" spans="2:49" ht="15.75" customHeight="1">
      <c r="C78" s="81" t="s">
        <v>6</v>
      </c>
      <c r="D78" s="82" t="s">
        <v>98</v>
      </c>
      <c r="E78" s="144">
        <v>36</v>
      </c>
      <c r="F78" s="145">
        <v>0</v>
      </c>
      <c r="G78" s="144">
        <v>0</v>
      </c>
      <c r="H78" s="145">
        <v>0</v>
      </c>
      <c r="I78" s="144">
        <v>0</v>
      </c>
      <c r="J78" s="145">
        <v>0</v>
      </c>
      <c r="K78" s="144">
        <v>0</v>
      </c>
      <c r="L78" s="145">
        <v>0</v>
      </c>
      <c r="M78" s="144">
        <v>0</v>
      </c>
      <c r="N78" s="83">
        <v>33</v>
      </c>
      <c r="O78" s="84">
        <v>0</v>
      </c>
      <c r="P78" s="83">
        <v>32</v>
      </c>
      <c r="Q78" s="84">
        <f t="shared" si="26"/>
        <v>-11.111111111111111</v>
      </c>
      <c r="R78" s="83">
        <v>0</v>
      </c>
      <c r="S78" s="84">
        <f t="shared" si="27"/>
        <v>0</v>
      </c>
      <c r="T78" s="83">
        <v>0</v>
      </c>
      <c r="U78" s="84">
        <f t="shared" si="28"/>
        <v>0</v>
      </c>
      <c r="V78" s="83">
        <v>0</v>
      </c>
      <c r="W78" s="85">
        <v>33</v>
      </c>
      <c r="X78" s="86">
        <v>0</v>
      </c>
      <c r="Y78" s="85">
        <v>37</v>
      </c>
      <c r="Z78" s="87">
        <f t="shared" si="29"/>
        <v>12.121212121212121</v>
      </c>
      <c r="AA78" s="85">
        <v>32</v>
      </c>
      <c r="AB78" s="87">
        <f t="shared" si="30"/>
        <v>0</v>
      </c>
      <c r="AC78" s="85">
        <v>0</v>
      </c>
      <c r="AD78" s="87">
        <f t="shared" si="31"/>
        <v>0</v>
      </c>
      <c r="AE78" s="85">
        <v>0</v>
      </c>
      <c r="AF78" s="88">
        <v>25</v>
      </c>
      <c r="AG78" s="89">
        <v>0</v>
      </c>
      <c r="AH78" s="88">
        <v>30</v>
      </c>
      <c r="AI78" s="89">
        <f t="shared" si="32"/>
        <v>-9.0909090909090917</v>
      </c>
      <c r="AJ78" s="88">
        <v>36</v>
      </c>
      <c r="AK78" s="89">
        <f t="shared" si="33"/>
        <v>-2.7027027027027026</v>
      </c>
      <c r="AL78" s="88">
        <v>4</v>
      </c>
      <c r="AM78" s="89">
        <f t="shared" si="34"/>
        <v>-87.5</v>
      </c>
      <c r="AN78" s="88">
        <v>2</v>
      </c>
      <c r="AO78" s="90">
        <v>33</v>
      </c>
      <c r="AP78" s="91">
        <v>0</v>
      </c>
      <c r="AQ78" s="90">
        <v>23</v>
      </c>
      <c r="AR78" s="91">
        <f t="shared" si="35"/>
        <v>-8</v>
      </c>
      <c r="AS78" s="90">
        <v>30</v>
      </c>
      <c r="AT78" s="91">
        <f t="shared" si="36"/>
        <v>0</v>
      </c>
      <c r="AU78" s="90">
        <v>14</v>
      </c>
      <c r="AV78" s="91">
        <f t="shared" si="37"/>
        <v>-61.111111111111114</v>
      </c>
      <c r="AW78" s="90">
        <v>2</v>
      </c>
    </row>
    <row r="79" spans="2:49" ht="15.75" customHeight="1">
      <c r="C79" s="81" t="s">
        <v>7</v>
      </c>
      <c r="D79" s="82" t="s">
        <v>98</v>
      </c>
      <c r="E79" s="144">
        <v>40</v>
      </c>
      <c r="F79" s="145">
        <v>0</v>
      </c>
      <c r="G79" s="144">
        <v>0</v>
      </c>
      <c r="H79" s="145">
        <v>0</v>
      </c>
      <c r="I79" s="144">
        <v>0</v>
      </c>
      <c r="J79" s="145">
        <v>0</v>
      </c>
      <c r="K79" s="144">
        <v>0</v>
      </c>
      <c r="L79" s="145">
        <v>0</v>
      </c>
      <c r="M79" s="144">
        <v>0</v>
      </c>
      <c r="N79" s="83">
        <v>43</v>
      </c>
      <c r="O79" s="84">
        <v>0</v>
      </c>
      <c r="P79" s="83">
        <v>39</v>
      </c>
      <c r="Q79" s="84">
        <f t="shared" si="26"/>
        <v>-2.5</v>
      </c>
      <c r="R79" s="83">
        <v>0</v>
      </c>
      <c r="S79" s="84">
        <f t="shared" si="27"/>
        <v>0</v>
      </c>
      <c r="T79" s="83">
        <v>0</v>
      </c>
      <c r="U79" s="84">
        <f t="shared" si="28"/>
        <v>0</v>
      </c>
      <c r="V79" s="83">
        <v>0</v>
      </c>
      <c r="W79" s="85">
        <v>38</v>
      </c>
      <c r="X79" s="86">
        <v>0</v>
      </c>
      <c r="Y79" s="85">
        <v>42</v>
      </c>
      <c r="Z79" s="87">
        <f t="shared" si="29"/>
        <v>-2.3255813953488373</v>
      </c>
      <c r="AA79" s="85">
        <v>38</v>
      </c>
      <c r="AB79" s="87">
        <f t="shared" si="30"/>
        <v>-2.5641025641025643</v>
      </c>
      <c r="AC79" s="85">
        <v>0</v>
      </c>
      <c r="AD79" s="87">
        <f t="shared" si="31"/>
        <v>0</v>
      </c>
      <c r="AE79" s="85">
        <v>0</v>
      </c>
      <c r="AF79" s="88">
        <v>38</v>
      </c>
      <c r="AG79" s="89">
        <v>0</v>
      </c>
      <c r="AH79" s="88">
        <v>35</v>
      </c>
      <c r="AI79" s="89">
        <f t="shared" si="32"/>
        <v>-7.8947368421052628</v>
      </c>
      <c r="AJ79" s="88">
        <v>39</v>
      </c>
      <c r="AK79" s="89">
        <f t="shared" si="33"/>
        <v>-7.1428571428571432</v>
      </c>
      <c r="AL79" s="88">
        <v>20</v>
      </c>
      <c r="AM79" s="89">
        <f t="shared" si="34"/>
        <v>-47.368421052631582</v>
      </c>
      <c r="AN79" s="88">
        <v>2</v>
      </c>
      <c r="AO79" s="90">
        <v>38</v>
      </c>
      <c r="AP79" s="91">
        <v>0</v>
      </c>
      <c r="AQ79" s="90">
        <v>37</v>
      </c>
      <c r="AR79" s="91">
        <f t="shared" si="35"/>
        <v>-2.6315789473684212</v>
      </c>
      <c r="AS79" s="90">
        <v>34</v>
      </c>
      <c r="AT79" s="91">
        <f t="shared" si="36"/>
        <v>-2.8571428571428572</v>
      </c>
      <c r="AU79" s="90">
        <v>16</v>
      </c>
      <c r="AV79" s="91">
        <f t="shared" si="37"/>
        <v>-58.974358974358971</v>
      </c>
      <c r="AW79" s="90">
        <v>6</v>
      </c>
    </row>
    <row r="80" spans="2:49" ht="15.75" customHeight="1">
      <c r="C80" s="81" t="s">
        <v>23</v>
      </c>
      <c r="D80" s="82" t="s">
        <v>98</v>
      </c>
      <c r="E80" s="144">
        <v>50</v>
      </c>
      <c r="F80" s="145">
        <v>0</v>
      </c>
      <c r="G80" s="144">
        <v>0</v>
      </c>
      <c r="H80" s="145">
        <v>0</v>
      </c>
      <c r="I80" s="144">
        <v>0</v>
      </c>
      <c r="J80" s="145">
        <v>0</v>
      </c>
      <c r="K80" s="144">
        <v>0</v>
      </c>
      <c r="L80" s="145">
        <v>0</v>
      </c>
      <c r="M80" s="144">
        <v>0</v>
      </c>
      <c r="N80" s="83">
        <v>32</v>
      </c>
      <c r="O80" s="84">
        <v>0</v>
      </c>
      <c r="P80" s="83">
        <v>42</v>
      </c>
      <c r="Q80" s="84">
        <f t="shared" si="26"/>
        <v>-16</v>
      </c>
      <c r="R80" s="83">
        <v>0</v>
      </c>
      <c r="S80" s="84">
        <f t="shared" si="27"/>
        <v>0</v>
      </c>
      <c r="T80" s="83">
        <v>0</v>
      </c>
      <c r="U80" s="84">
        <f t="shared" si="28"/>
        <v>0</v>
      </c>
      <c r="V80" s="83">
        <v>0</v>
      </c>
      <c r="W80" s="85">
        <v>26</v>
      </c>
      <c r="X80" s="86">
        <v>0</v>
      </c>
      <c r="Y80" s="85">
        <v>29</v>
      </c>
      <c r="Z80" s="87">
        <f t="shared" si="29"/>
        <v>-9.375</v>
      </c>
      <c r="AA80" s="85">
        <v>41</v>
      </c>
      <c r="AB80" s="87">
        <f t="shared" si="30"/>
        <v>-2.3809523809523809</v>
      </c>
      <c r="AC80" s="85">
        <v>0</v>
      </c>
      <c r="AD80" s="87">
        <f t="shared" si="31"/>
        <v>0</v>
      </c>
      <c r="AE80" s="85">
        <v>0</v>
      </c>
      <c r="AF80" s="88">
        <v>32</v>
      </c>
      <c r="AG80" s="89">
        <v>0</v>
      </c>
      <c r="AH80" s="88">
        <v>22</v>
      </c>
      <c r="AI80" s="89">
        <f t="shared" si="32"/>
        <v>-15.384615384615385</v>
      </c>
      <c r="AJ80" s="88">
        <v>24</v>
      </c>
      <c r="AK80" s="89">
        <f t="shared" si="33"/>
        <v>-17.241379310344829</v>
      </c>
      <c r="AL80" s="88">
        <v>33</v>
      </c>
      <c r="AM80" s="89">
        <f t="shared" si="34"/>
        <v>-19.512195121951219</v>
      </c>
      <c r="AN80" s="88">
        <v>5</v>
      </c>
      <c r="AO80" s="90">
        <v>0</v>
      </c>
      <c r="AP80" s="91">
        <v>0</v>
      </c>
      <c r="AQ80" s="90">
        <v>23</v>
      </c>
      <c r="AR80" s="91">
        <f t="shared" si="35"/>
        <v>-28.125</v>
      </c>
      <c r="AS80" s="90">
        <v>21</v>
      </c>
      <c r="AT80" s="91">
        <f t="shared" si="36"/>
        <v>-4.5454545454545459</v>
      </c>
      <c r="AU80" s="90">
        <v>22</v>
      </c>
      <c r="AV80" s="91">
        <f t="shared" si="37"/>
        <v>-8.3333333333333339</v>
      </c>
      <c r="AW80" s="90">
        <v>12</v>
      </c>
    </row>
    <row r="81" spans="3:49" ht="15.75" customHeight="1">
      <c r="C81" s="81" t="s">
        <v>24</v>
      </c>
      <c r="D81" s="82" t="s">
        <v>98</v>
      </c>
      <c r="E81" s="144">
        <v>40</v>
      </c>
      <c r="F81" s="145">
        <v>0</v>
      </c>
      <c r="G81" s="144">
        <v>0</v>
      </c>
      <c r="H81" s="145">
        <v>0</v>
      </c>
      <c r="I81" s="144">
        <v>0</v>
      </c>
      <c r="J81" s="145">
        <v>0</v>
      </c>
      <c r="K81" s="144">
        <v>0</v>
      </c>
      <c r="L81" s="145">
        <v>0</v>
      </c>
      <c r="M81" s="144">
        <v>0</v>
      </c>
      <c r="N81" s="83">
        <v>29</v>
      </c>
      <c r="O81" s="84">
        <v>0</v>
      </c>
      <c r="P81" s="83">
        <v>31</v>
      </c>
      <c r="Q81" s="84">
        <f t="shared" si="26"/>
        <v>-22.5</v>
      </c>
      <c r="R81" s="83">
        <v>0</v>
      </c>
      <c r="S81" s="84">
        <f t="shared" si="27"/>
        <v>0</v>
      </c>
      <c r="T81" s="83">
        <v>0</v>
      </c>
      <c r="U81" s="84">
        <f t="shared" si="28"/>
        <v>0</v>
      </c>
      <c r="V81" s="83">
        <v>0</v>
      </c>
      <c r="W81" s="85">
        <v>29</v>
      </c>
      <c r="X81" s="86">
        <v>0</v>
      </c>
      <c r="Y81" s="85">
        <v>27</v>
      </c>
      <c r="Z81" s="87">
        <f t="shared" si="29"/>
        <v>-6.8965517241379306</v>
      </c>
      <c r="AA81" s="85">
        <v>29</v>
      </c>
      <c r="AB81" s="87">
        <f t="shared" si="30"/>
        <v>-6.4516129032258061</v>
      </c>
      <c r="AC81" s="85">
        <v>0</v>
      </c>
      <c r="AD81" s="87">
        <f t="shared" si="31"/>
        <v>0</v>
      </c>
      <c r="AE81" s="85">
        <v>0</v>
      </c>
      <c r="AF81" s="88">
        <v>17</v>
      </c>
      <c r="AG81" s="89">
        <v>0</v>
      </c>
      <c r="AH81" s="88">
        <v>26</v>
      </c>
      <c r="AI81" s="89">
        <f t="shared" si="32"/>
        <v>-10.344827586206897</v>
      </c>
      <c r="AJ81" s="88">
        <v>26</v>
      </c>
      <c r="AK81" s="89">
        <f t="shared" si="33"/>
        <v>-3.7037037037037037</v>
      </c>
      <c r="AL81" s="88">
        <v>14</v>
      </c>
      <c r="AM81" s="89">
        <f t="shared" si="34"/>
        <v>-51.724137931034484</v>
      </c>
      <c r="AN81" s="88">
        <v>7</v>
      </c>
      <c r="AO81" s="90">
        <v>0</v>
      </c>
      <c r="AP81" s="91">
        <v>0</v>
      </c>
      <c r="AQ81" s="90">
        <v>15</v>
      </c>
      <c r="AR81" s="91">
        <f t="shared" si="35"/>
        <v>-11.764705882352942</v>
      </c>
      <c r="AS81" s="90">
        <v>26</v>
      </c>
      <c r="AT81" s="91">
        <f t="shared" si="36"/>
        <v>0</v>
      </c>
      <c r="AU81" s="90">
        <v>22</v>
      </c>
      <c r="AV81" s="91">
        <f t="shared" si="37"/>
        <v>-15.384615384615385</v>
      </c>
      <c r="AW81" s="90">
        <v>5</v>
      </c>
    </row>
    <row r="82" spans="3:49" ht="15.75" customHeight="1">
      <c r="C82" s="81" t="s">
        <v>8</v>
      </c>
      <c r="D82" s="82" t="s">
        <v>98</v>
      </c>
      <c r="E82" s="144">
        <v>44</v>
      </c>
      <c r="F82" s="145">
        <v>0</v>
      </c>
      <c r="G82" s="144">
        <v>0</v>
      </c>
      <c r="H82" s="145">
        <v>0</v>
      </c>
      <c r="I82" s="144">
        <v>0</v>
      </c>
      <c r="J82" s="145">
        <v>0</v>
      </c>
      <c r="K82" s="144">
        <v>0</v>
      </c>
      <c r="L82" s="145">
        <v>0</v>
      </c>
      <c r="M82" s="144">
        <v>0</v>
      </c>
      <c r="N82" s="83">
        <v>36</v>
      </c>
      <c r="O82" s="84">
        <v>0</v>
      </c>
      <c r="P82" s="83">
        <v>42</v>
      </c>
      <c r="Q82" s="84">
        <f t="shared" si="26"/>
        <v>-4.5454545454545459</v>
      </c>
      <c r="R82" s="83">
        <v>0</v>
      </c>
      <c r="S82" s="84">
        <f t="shared" si="27"/>
        <v>0</v>
      </c>
      <c r="T82" s="83">
        <v>0</v>
      </c>
      <c r="U82" s="84">
        <f t="shared" si="28"/>
        <v>0</v>
      </c>
      <c r="V82" s="83">
        <v>0</v>
      </c>
      <c r="W82" s="85">
        <v>45</v>
      </c>
      <c r="X82" s="86">
        <v>0</v>
      </c>
      <c r="Y82" s="85">
        <v>36</v>
      </c>
      <c r="Z82" s="87">
        <f t="shared" si="29"/>
        <v>0</v>
      </c>
      <c r="AA82" s="85">
        <v>41</v>
      </c>
      <c r="AB82" s="87">
        <f t="shared" si="30"/>
        <v>-2.3809523809523809</v>
      </c>
      <c r="AC82" s="85">
        <v>0</v>
      </c>
      <c r="AD82" s="87">
        <f t="shared" si="31"/>
        <v>0</v>
      </c>
      <c r="AE82" s="85">
        <v>0</v>
      </c>
      <c r="AF82" s="88">
        <v>43</v>
      </c>
      <c r="AG82" s="89">
        <v>0</v>
      </c>
      <c r="AH82" s="88">
        <v>40</v>
      </c>
      <c r="AI82" s="89">
        <f t="shared" si="32"/>
        <v>-11.111111111111111</v>
      </c>
      <c r="AJ82" s="88">
        <v>36</v>
      </c>
      <c r="AK82" s="89">
        <f t="shared" si="33"/>
        <v>0</v>
      </c>
      <c r="AL82" s="88">
        <v>11</v>
      </c>
      <c r="AM82" s="89">
        <f t="shared" si="34"/>
        <v>-73.170731707317074</v>
      </c>
      <c r="AN82" s="88">
        <v>1</v>
      </c>
      <c r="AO82" s="90">
        <v>75</v>
      </c>
      <c r="AP82" s="91">
        <v>0</v>
      </c>
      <c r="AQ82" s="90">
        <v>33</v>
      </c>
      <c r="AR82" s="91">
        <f t="shared" si="35"/>
        <v>-23.255813953488371</v>
      </c>
      <c r="AS82" s="90">
        <v>38</v>
      </c>
      <c r="AT82" s="91">
        <f t="shared" si="36"/>
        <v>-5</v>
      </c>
      <c r="AU82" s="90">
        <v>11</v>
      </c>
      <c r="AV82" s="91">
        <f t="shared" si="37"/>
        <v>-69.444444444444443</v>
      </c>
      <c r="AW82" s="90">
        <v>8</v>
      </c>
    </row>
    <row r="83" spans="3:49" ht="15.75" customHeight="1">
      <c r="C83" s="81" t="s">
        <v>9</v>
      </c>
      <c r="D83" s="82" t="s">
        <v>98</v>
      </c>
      <c r="E83" s="144">
        <v>46</v>
      </c>
      <c r="F83" s="145">
        <v>0</v>
      </c>
      <c r="G83" s="144">
        <v>0</v>
      </c>
      <c r="H83" s="145">
        <v>0</v>
      </c>
      <c r="I83" s="144">
        <v>0</v>
      </c>
      <c r="J83" s="145">
        <v>0</v>
      </c>
      <c r="K83" s="144">
        <v>0</v>
      </c>
      <c r="L83" s="145">
        <v>0</v>
      </c>
      <c r="M83" s="144">
        <v>0</v>
      </c>
      <c r="N83" s="83">
        <v>31</v>
      </c>
      <c r="O83" s="84">
        <v>0</v>
      </c>
      <c r="P83" s="83">
        <v>42</v>
      </c>
      <c r="Q83" s="84">
        <f t="shared" si="26"/>
        <v>-8.695652173913043</v>
      </c>
      <c r="R83" s="83">
        <v>0</v>
      </c>
      <c r="S83" s="84">
        <f t="shared" si="27"/>
        <v>0</v>
      </c>
      <c r="T83" s="83">
        <v>0</v>
      </c>
      <c r="U83" s="84">
        <f t="shared" si="28"/>
        <v>0</v>
      </c>
      <c r="V83" s="83">
        <v>0</v>
      </c>
      <c r="W83" s="85">
        <v>42</v>
      </c>
      <c r="X83" s="86">
        <v>0</v>
      </c>
      <c r="Y83" s="85">
        <v>31</v>
      </c>
      <c r="Z83" s="87">
        <f t="shared" si="29"/>
        <v>0</v>
      </c>
      <c r="AA83" s="85">
        <v>44</v>
      </c>
      <c r="AB83" s="87">
        <f t="shared" si="30"/>
        <v>4.7619047619047619</v>
      </c>
      <c r="AC83" s="85">
        <v>0</v>
      </c>
      <c r="AD83" s="87">
        <f t="shared" si="31"/>
        <v>0</v>
      </c>
      <c r="AE83" s="85">
        <v>0</v>
      </c>
      <c r="AF83" s="88">
        <v>41</v>
      </c>
      <c r="AG83" s="89">
        <v>0</v>
      </c>
      <c r="AH83" s="88">
        <v>38</v>
      </c>
      <c r="AI83" s="89">
        <f t="shared" si="32"/>
        <v>-9.5238095238095237</v>
      </c>
      <c r="AJ83" s="88">
        <v>28</v>
      </c>
      <c r="AK83" s="89">
        <f t="shared" si="33"/>
        <v>-9.67741935483871</v>
      </c>
      <c r="AL83" s="88">
        <v>19</v>
      </c>
      <c r="AM83" s="89">
        <f t="shared" si="34"/>
        <v>-56.81818181818182</v>
      </c>
      <c r="AN83" s="88">
        <v>7</v>
      </c>
      <c r="AO83" s="90">
        <v>63</v>
      </c>
      <c r="AP83" s="91">
        <v>0</v>
      </c>
      <c r="AQ83" s="90">
        <v>39</v>
      </c>
      <c r="AR83" s="91">
        <f t="shared" si="35"/>
        <v>-4.8780487804878048</v>
      </c>
      <c r="AS83" s="90">
        <v>36</v>
      </c>
      <c r="AT83" s="91">
        <f t="shared" si="36"/>
        <v>-5.2631578947368425</v>
      </c>
      <c r="AU83" s="90">
        <v>12</v>
      </c>
      <c r="AV83" s="91">
        <f t="shared" si="37"/>
        <v>-57.142857142857146</v>
      </c>
      <c r="AW83" s="90">
        <v>9</v>
      </c>
    </row>
    <row r="84" spans="3:49" ht="15.75" customHeight="1">
      <c r="C84" s="81" t="s">
        <v>148</v>
      </c>
      <c r="D84" s="82" t="s">
        <v>98</v>
      </c>
      <c r="E84" s="144">
        <v>0</v>
      </c>
      <c r="F84" s="145">
        <v>0</v>
      </c>
      <c r="G84" s="144">
        <v>0</v>
      </c>
      <c r="H84" s="145">
        <v>0</v>
      </c>
      <c r="I84" s="144">
        <v>0</v>
      </c>
      <c r="J84" s="145">
        <v>0</v>
      </c>
      <c r="K84" s="144">
        <v>0</v>
      </c>
      <c r="L84" s="145">
        <v>0</v>
      </c>
      <c r="M84" s="144">
        <v>0</v>
      </c>
      <c r="N84" s="83">
        <v>0</v>
      </c>
      <c r="O84" s="84">
        <v>0</v>
      </c>
      <c r="P84" s="83">
        <v>0</v>
      </c>
      <c r="Q84" s="84">
        <f t="shared" si="26"/>
        <v>0</v>
      </c>
      <c r="R84" s="83">
        <v>0</v>
      </c>
      <c r="S84" s="84">
        <f t="shared" si="27"/>
        <v>0</v>
      </c>
      <c r="T84" s="83">
        <v>0</v>
      </c>
      <c r="U84" s="84">
        <f t="shared" si="28"/>
        <v>0</v>
      </c>
      <c r="V84" s="83">
        <v>0</v>
      </c>
      <c r="W84" s="85">
        <v>0</v>
      </c>
      <c r="X84" s="86">
        <v>0</v>
      </c>
      <c r="Y84" s="85">
        <v>0</v>
      </c>
      <c r="Z84" s="87">
        <f t="shared" si="29"/>
        <v>0</v>
      </c>
      <c r="AA84" s="85">
        <v>0</v>
      </c>
      <c r="AB84" s="87">
        <f t="shared" si="30"/>
        <v>0</v>
      </c>
      <c r="AC84" s="85">
        <v>0</v>
      </c>
      <c r="AD84" s="87">
        <f t="shared" si="31"/>
        <v>0</v>
      </c>
      <c r="AE84" s="85">
        <v>0</v>
      </c>
      <c r="AF84" s="88">
        <v>0</v>
      </c>
      <c r="AG84" s="89">
        <v>0</v>
      </c>
      <c r="AH84" s="88">
        <v>0</v>
      </c>
      <c r="AI84" s="89">
        <f t="shared" si="32"/>
        <v>0</v>
      </c>
      <c r="AJ84" s="88">
        <v>0</v>
      </c>
      <c r="AK84" s="89">
        <f t="shared" si="33"/>
        <v>0</v>
      </c>
      <c r="AL84" s="88">
        <v>0</v>
      </c>
      <c r="AM84" s="89">
        <f t="shared" si="34"/>
        <v>0</v>
      </c>
      <c r="AN84" s="88">
        <v>0</v>
      </c>
      <c r="AO84" s="90">
        <v>28</v>
      </c>
      <c r="AP84" s="91">
        <v>0</v>
      </c>
      <c r="AQ84" s="90">
        <v>0</v>
      </c>
      <c r="AR84" s="91">
        <f t="shared" si="35"/>
        <v>0</v>
      </c>
      <c r="AS84" s="90">
        <v>0</v>
      </c>
      <c r="AT84" s="91">
        <f t="shared" si="36"/>
        <v>0</v>
      </c>
      <c r="AU84" s="90">
        <v>0</v>
      </c>
      <c r="AV84" s="91">
        <f t="shared" si="37"/>
        <v>0</v>
      </c>
      <c r="AW84" s="90">
        <v>0</v>
      </c>
    </row>
    <row r="85" spans="3:49" ht="15.75" customHeight="1">
      <c r="C85" s="81" t="s">
        <v>149</v>
      </c>
      <c r="D85" s="82" t="s">
        <v>98</v>
      </c>
      <c r="E85" s="144">
        <v>0</v>
      </c>
      <c r="F85" s="145">
        <v>0</v>
      </c>
      <c r="G85" s="144">
        <v>0</v>
      </c>
      <c r="H85" s="145">
        <v>0</v>
      </c>
      <c r="I85" s="144">
        <v>0</v>
      </c>
      <c r="J85" s="145">
        <v>0</v>
      </c>
      <c r="K85" s="144">
        <v>0</v>
      </c>
      <c r="L85" s="145">
        <v>0</v>
      </c>
      <c r="M85" s="144">
        <v>0</v>
      </c>
      <c r="N85" s="83">
        <v>0</v>
      </c>
      <c r="O85" s="84">
        <v>0</v>
      </c>
      <c r="P85" s="83">
        <v>0</v>
      </c>
      <c r="Q85" s="84">
        <f t="shared" si="26"/>
        <v>0</v>
      </c>
      <c r="R85" s="83">
        <v>0</v>
      </c>
      <c r="S85" s="84">
        <f t="shared" si="27"/>
        <v>0</v>
      </c>
      <c r="T85" s="83">
        <v>0</v>
      </c>
      <c r="U85" s="84">
        <f t="shared" si="28"/>
        <v>0</v>
      </c>
      <c r="V85" s="83">
        <v>0</v>
      </c>
      <c r="W85" s="85">
        <v>0</v>
      </c>
      <c r="X85" s="86">
        <v>0</v>
      </c>
      <c r="Y85" s="85">
        <v>0</v>
      </c>
      <c r="Z85" s="87">
        <f t="shared" si="29"/>
        <v>0</v>
      </c>
      <c r="AA85" s="85">
        <v>0</v>
      </c>
      <c r="AB85" s="87">
        <f t="shared" si="30"/>
        <v>0</v>
      </c>
      <c r="AC85" s="85">
        <v>0</v>
      </c>
      <c r="AD85" s="87">
        <f t="shared" si="31"/>
        <v>0</v>
      </c>
      <c r="AE85" s="85">
        <v>0</v>
      </c>
      <c r="AF85" s="88">
        <v>0</v>
      </c>
      <c r="AG85" s="89">
        <v>0</v>
      </c>
      <c r="AH85" s="88">
        <v>0</v>
      </c>
      <c r="AI85" s="89">
        <f t="shared" si="32"/>
        <v>0</v>
      </c>
      <c r="AJ85" s="88">
        <v>0</v>
      </c>
      <c r="AK85" s="89">
        <f t="shared" si="33"/>
        <v>0</v>
      </c>
      <c r="AL85" s="88">
        <v>0</v>
      </c>
      <c r="AM85" s="89">
        <f t="shared" si="34"/>
        <v>0</v>
      </c>
      <c r="AN85" s="88">
        <v>0</v>
      </c>
      <c r="AO85" s="90">
        <v>23</v>
      </c>
      <c r="AP85" s="91">
        <v>0</v>
      </c>
      <c r="AQ85" s="90">
        <v>0</v>
      </c>
      <c r="AR85" s="91">
        <f t="shared" si="35"/>
        <v>0</v>
      </c>
      <c r="AS85" s="90">
        <v>0</v>
      </c>
      <c r="AT85" s="91">
        <f t="shared" si="36"/>
        <v>0</v>
      </c>
      <c r="AU85" s="90">
        <v>0</v>
      </c>
      <c r="AV85" s="91">
        <f t="shared" si="37"/>
        <v>0</v>
      </c>
      <c r="AW85" s="90">
        <v>0</v>
      </c>
    </row>
    <row r="86" spans="3:49" ht="15.75" customHeight="1">
      <c r="C86" s="81" t="s">
        <v>26</v>
      </c>
      <c r="D86" s="82" t="s">
        <v>98</v>
      </c>
      <c r="E86" s="144">
        <v>38</v>
      </c>
      <c r="F86" s="145">
        <v>0</v>
      </c>
      <c r="G86" s="144">
        <v>0</v>
      </c>
      <c r="H86" s="145">
        <v>0</v>
      </c>
      <c r="I86" s="144">
        <v>0</v>
      </c>
      <c r="J86" s="145">
        <v>0</v>
      </c>
      <c r="K86" s="144">
        <v>0</v>
      </c>
      <c r="L86" s="145">
        <v>0</v>
      </c>
      <c r="M86" s="144">
        <v>0</v>
      </c>
      <c r="N86" s="83">
        <v>27</v>
      </c>
      <c r="O86" s="84">
        <v>0</v>
      </c>
      <c r="P86" s="83">
        <v>31</v>
      </c>
      <c r="Q86" s="84">
        <f t="shared" si="26"/>
        <v>-18.421052631578949</v>
      </c>
      <c r="R86" s="83">
        <v>0</v>
      </c>
      <c r="S86" s="84">
        <f t="shared" si="27"/>
        <v>0</v>
      </c>
      <c r="T86" s="83">
        <v>0</v>
      </c>
      <c r="U86" s="84">
        <f t="shared" si="28"/>
        <v>0</v>
      </c>
      <c r="V86" s="83">
        <v>0</v>
      </c>
      <c r="W86" s="85">
        <v>13</v>
      </c>
      <c r="X86" s="86">
        <v>0</v>
      </c>
      <c r="Y86" s="85">
        <v>25</v>
      </c>
      <c r="Z86" s="87">
        <f t="shared" si="29"/>
        <v>-7.4074074074074074</v>
      </c>
      <c r="AA86" s="85">
        <v>27</v>
      </c>
      <c r="AB86" s="87">
        <f t="shared" si="30"/>
        <v>-12.903225806451612</v>
      </c>
      <c r="AC86" s="85">
        <v>0</v>
      </c>
      <c r="AD86" s="87">
        <f t="shared" si="31"/>
        <v>0</v>
      </c>
      <c r="AE86" s="85">
        <v>0</v>
      </c>
      <c r="AF86" s="88">
        <v>3</v>
      </c>
      <c r="AG86" s="89">
        <v>0</v>
      </c>
      <c r="AH86" s="88">
        <v>9</v>
      </c>
      <c r="AI86" s="89">
        <f t="shared" si="32"/>
        <v>-30.76923076923077</v>
      </c>
      <c r="AJ86" s="88">
        <v>21</v>
      </c>
      <c r="AK86" s="89">
        <f t="shared" si="33"/>
        <v>-16</v>
      </c>
      <c r="AL86" s="88">
        <v>15</v>
      </c>
      <c r="AM86" s="89">
        <f t="shared" si="34"/>
        <v>-44.444444444444443</v>
      </c>
      <c r="AN86" s="88">
        <v>7</v>
      </c>
      <c r="AO86" s="90">
        <v>8</v>
      </c>
      <c r="AP86" s="91">
        <v>0</v>
      </c>
      <c r="AQ86" s="90">
        <v>3</v>
      </c>
      <c r="AR86" s="91">
        <f t="shared" si="35"/>
        <v>0</v>
      </c>
      <c r="AS86" s="90">
        <v>7</v>
      </c>
      <c r="AT86" s="91">
        <f t="shared" si="36"/>
        <v>-22.222222222222221</v>
      </c>
      <c r="AU86" s="90">
        <v>14</v>
      </c>
      <c r="AV86" s="91">
        <f t="shared" si="37"/>
        <v>-33.333333333333336</v>
      </c>
      <c r="AW86" s="90">
        <v>7</v>
      </c>
    </row>
    <row r="87" spans="3:49" ht="15.75" customHeight="1">
      <c r="C87" s="81" t="s">
        <v>10</v>
      </c>
      <c r="D87" s="82" t="s">
        <v>98</v>
      </c>
      <c r="E87" s="144">
        <v>39</v>
      </c>
      <c r="F87" s="145">
        <v>0</v>
      </c>
      <c r="G87" s="144">
        <v>0</v>
      </c>
      <c r="H87" s="145">
        <v>0</v>
      </c>
      <c r="I87" s="144">
        <v>0</v>
      </c>
      <c r="J87" s="145">
        <v>0</v>
      </c>
      <c r="K87" s="144">
        <v>0</v>
      </c>
      <c r="L87" s="145">
        <v>0</v>
      </c>
      <c r="M87" s="144">
        <v>0</v>
      </c>
      <c r="N87" s="83">
        <v>33</v>
      </c>
      <c r="O87" s="84">
        <v>0</v>
      </c>
      <c r="P87" s="83">
        <v>36</v>
      </c>
      <c r="Q87" s="84">
        <f t="shared" si="26"/>
        <v>-7.6923076923076925</v>
      </c>
      <c r="R87" s="83">
        <v>0</v>
      </c>
      <c r="S87" s="84">
        <f t="shared" si="27"/>
        <v>0</v>
      </c>
      <c r="T87" s="83">
        <v>0</v>
      </c>
      <c r="U87" s="84">
        <f t="shared" si="28"/>
        <v>0</v>
      </c>
      <c r="V87" s="83">
        <v>0</v>
      </c>
      <c r="W87" s="85">
        <v>37</v>
      </c>
      <c r="X87" s="86">
        <v>0</v>
      </c>
      <c r="Y87" s="85">
        <v>32</v>
      </c>
      <c r="Z87" s="87">
        <f t="shared" si="29"/>
        <v>-3.0303030303030303</v>
      </c>
      <c r="AA87" s="85">
        <v>35</v>
      </c>
      <c r="AB87" s="87">
        <f t="shared" si="30"/>
        <v>-2.7777777777777777</v>
      </c>
      <c r="AC87" s="85">
        <v>0</v>
      </c>
      <c r="AD87" s="87">
        <f t="shared" si="31"/>
        <v>0</v>
      </c>
      <c r="AE87" s="85">
        <v>0</v>
      </c>
      <c r="AF87" s="88">
        <v>31</v>
      </c>
      <c r="AG87" s="89">
        <v>0</v>
      </c>
      <c r="AH87" s="88">
        <v>33</v>
      </c>
      <c r="AI87" s="89">
        <f t="shared" si="32"/>
        <v>-10.810810810810811</v>
      </c>
      <c r="AJ87" s="88">
        <v>31</v>
      </c>
      <c r="AK87" s="89">
        <f t="shared" si="33"/>
        <v>-3.125</v>
      </c>
      <c r="AL87" s="88">
        <v>1</v>
      </c>
      <c r="AM87" s="89">
        <f t="shared" si="34"/>
        <v>-97.142857142857139</v>
      </c>
      <c r="AN87" s="88">
        <v>1</v>
      </c>
      <c r="AO87" s="90">
        <v>28</v>
      </c>
      <c r="AP87" s="91">
        <v>0</v>
      </c>
      <c r="AQ87" s="90">
        <v>29</v>
      </c>
      <c r="AR87" s="91">
        <f t="shared" si="35"/>
        <v>-6.4516129032258061</v>
      </c>
      <c r="AS87" s="90">
        <v>33</v>
      </c>
      <c r="AT87" s="91">
        <f t="shared" si="36"/>
        <v>0</v>
      </c>
      <c r="AU87" s="90">
        <v>6</v>
      </c>
      <c r="AV87" s="91">
        <f t="shared" si="37"/>
        <v>-80.645161290322577</v>
      </c>
      <c r="AW87" s="90">
        <v>1</v>
      </c>
    </row>
    <row r="88" spans="3:49" ht="15.75" customHeight="1">
      <c r="C88" s="81" t="s">
        <v>29</v>
      </c>
      <c r="D88" s="82" t="s">
        <v>98</v>
      </c>
      <c r="E88" s="144">
        <v>41</v>
      </c>
      <c r="F88" s="145">
        <v>0</v>
      </c>
      <c r="G88" s="144">
        <v>0</v>
      </c>
      <c r="H88" s="145">
        <v>0</v>
      </c>
      <c r="I88" s="144">
        <v>0</v>
      </c>
      <c r="J88" s="145">
        <v>0</v>
      </c>
      <c r="K88" s="144">
        <v>0</v>
      </c>
      <c r="L88" s="145">
        <v>0</v>
      </c>
      <c r="M88" s="144">
        <v>0</v>
      </c>
      <c r="N88" s="83">
        <v>38</v>
      </c>
      <c r="O88" s="84">
        <v>0</v>
      </c>
      <c r="P88" s="83">
        <v>41</v>
      </c>
      <c r="Q88" s="84">
        <f t="shared" si="26"/>
        <v>0</v>
      </c>
      <c r="R88" s="83">
        <v>0</v>
      </c>
      <c r="S88" s="84">
        <f t="shared" si="27"/>
        <v>0</v>
      </c>
      <c r="T88" s="83">
        <v>0</v>
      </c>
      <c r="U88" s="84">
        <f t="shared" si="28"/>
        <v>0</v>
      </c>
      <c r="V88" s="83">
        <v>0</v>
      </c>
      <c r="W88" s="85">
        <v>34</v>
      </c>
      <c r="X88" s="86">
        <v>0</v>
      </c>
      <c r="Y88" s="85">
        <v>37</v>
      </c>
      <c r="Z88" s="87">
        <f t="shared" si="29"/>
        <v>-2.6315789473684212</v>
      </c>
      <c r="AA88" s="85">
        <v>41</v>
      </c>
      <c r="AB88" s="87">
        <f t="shared" si="30"/>
        <v>0</v>
      </c>
      <c r="AC88" s="85">
        <v>0</v>
      </c>
      <c r="AD88" s="87">
        <f t="shared" si="31"/>
        <v>0</v>
      </c>
      <c r="AE88" s="85">
        <v>0</v>
      </c>
      <c r="AF88" s="88">
        <v>30</v>
      </c>
      <c r="AG88" s="89">
        <v>0</v>
      </c>
      <c r="AH88" s="88">
        <v>32</v>
      </c>
      <c r="AI88" s="89">
        <f t="shared" si="32"/>
        <v>-5.882352941176471</v>
      </c>
      <c r="AJ88" s="88">
        <v>37</v>
      </c>
      <c r="AK88" s="89">
        <f t="shared" si="33"/>
        <v>0</v>
      </c>
      <c r="AL88" s="88">
        <v>3</v>
      </c>
      <c r="AM88" s="89">
        <f t="shared" si="34"/>
        <v>-92.682926829268297</v>
      </c>
      <c r="AN88" s="88">
        <v>0</v>
      </c>
      <c r="AO88" s="90">
        <v>23</v>
      </c>
      <c r="AP88" s="91">
        <v>0</v>
      </c>
      <c r="AQ88" s="90">
        <v>26</v>
      </c>
      <c r="AR88" s="91">
        <f t="shared" si="35"/>
        <v>-13.333333333333334</v>
      </c>
      <c r="AS88" s="90">
        <v>30</v>
      </c>
      <c r="AT88" s="91">
        <f t="shared" si="36"/>
        <v>-6.25</v>
      </c>
      <c r="AU88" s="90">
        <v>7</v>
      </c>
      <c r="AV88" s="91">
        <f t="shared" si="37"/>
        <v>-81.081081081081081</v>
      </c>
      <c r="AW88" s="90">
        <v>0</v>
      </c>
    </row>
    <row r="89" spans="3:49" ht="15.75" customHeight="1">
      <c r="C89" s="81" t="s">
        <v>30</v>
      </c>
      <c r="D89" s="82" t="s">
        <v>98</v>
      </c>
      <c r="E89" s="144">
        <v>34</v>
      </c>
      <c r="F89" s="145">
        <v>0</v>
      </c>
      <c r="G89" s="144">
        <v>0</v>
      </c>
      <c r="H89" s="145">
        <v>0</v>
      </c>
      <c r="I89" s="144">
        <v>0</v>
      </c>
      <c r="J89" s="145">
        <v>0</v>
      </c>
      <c r="K89" s="144">
        <v>0</v>
      </c>
      <c r="L89" s="145">
        <v>0</v>
      </c>
      <c r="M89" s="144">
        <v>0</v>
      </c>
      <c r="N89" s="83">
        <v>38</v>
      </c>
      <c r="O89" s="84">
        <v>0</v>
      </c>
      <c r="P89" s="83">
        <v>35</v>
      </c>
      <c r="Q89" s="84">
        <f t="shared" si="26"/>
        <v>2.9411764705882355</v>
      </c>
      <c r="R89" s="83">
        <v>0</v>
      </c>
      <c r="S89" s="84">
        <f t="shared" si="27"/>
        <v>0</v>
      </c>
      <c r="T89" s="83">
        <v>0</v>
      </c>
      <c r="U89" s="84">
        <f t="shared" si="28"/>
        <v>0</v>
      </c>
      <c r="V89" s="83">
        <v>0</v>
      </c>
      <c r="W89" s="85">
        <v>31</v>
      </c>
      <c r="X89" s="86">
        <v>0</v>
      </c>
      <c r="Y89" s="85">
        <v>37</v>
      </c>
      <c r="Z89" s="87">
        <f t="shared" si="29"/>
        <v>-2.6315789473684212</v>
      </c>
      <c r="AA89" s="85">
        <v>33</v>
      </c>
      <c r="AB89" s="87">
        <f t="shared" si="30"/>
        <v>-5.7142857142857144</v>
      </c>
      <c r="AC89" s="85">
        <v>0</v>
      </c>
      <c r="AD89" s="87">
        <f t="shared" si="31"/>
        <v>0</v>
      </c>
      <c r="AE89" s="85">
        <v>0</v>
      </c>
      <c r="AF89" s="88">
        <v>29</v>
      </c>
      <c r="AG89" s="89">
        <v>0</v>
      </c>
      <c r="AH89" s="88">
        <v>29</v>
      </c>
      <c r="AI89" s="89">
        <f t="shared" si="32"/>
        <v>-6.4516129032258061</v>
      </c>
      <c r="AJ89" s="88">
        <v>37</v>
      </c>
      <c r="AK89" s="89">
        <f t="shared" si="33"/>
        <v>0</v>
      </c>
      <c r="AL89" s="88">
        <v>16</v>
      </c>
      <c r="AM89" s="89">
        <f t="shared" si="34"/>
        <v>-51.515151515151516</v>
      </c>
      <c r="AN89" s="88">
        <v>5</v>
      </c>
      <c r="AO89" s="90">
        <v>35</v>
      </c>
      <c r="AP89" s="91">
        <v>0</v>
      </c>
      <c r="AQ89" s="90">
        <v>27</v>
      </c>
      <c r="AR89" s="91">
        <f t="shared" si="35"/>
        <v>-6.8965517241379306</v>
      </c>
      <c r="AS89" s="90">
        <v>27</v>
      </c>
      <c r="AT89" s="91">
        <f t="shared" si="36"/>
        <v>-6.8965517241379306</v>
      </c>
      <c r="AU89" s="90">
        <v>35</v>
      </c>
      <c r="AV89" s="91">
        <f t="shared" si="37"/>
        <v>-5.4054054054054053</v>
      </c>
      <c r="AW89" s="90">
        <v>12</v>
      </c>
    </row>
    <row r="90" spans="3:49" ht="15.75" customHeight="1">
      <c r="C90" s="81" t="s">
        <v>31</v>
      </c>
      <c r="D90" s="82" t="s">
        <v>98</v>
      </c>
      <c r="E90" s="144">
        <v>38</v>
      </c>
      <c r="F90" s="145">
        <v>0</v>
      </c>
      <c r="G90" s="144">
        <v>0</v>
      </c>
      <c r="H90" s="145">
        <v>0</v>
      </c>
      <c r="I90" s="144">
        <v>0</v>
      </c>
      <c r="J90" s="145">
        <v>0</v>
      </c>
      <c r="K90" s="144">
        <v>0</v>
      </c>
      <c r="L90" s="145">
        <v>0</v>
      </c>
      <c r="M90" s="144">
        <v>0</v>
      </c>
      <c r="N90" s="83">
        <v>40</v>
      </c>
      <c r="O90" s="84">
        <v>0</v>
      </c>
      <c r="P90" s="83">
        <v>35</v>
      </c>
      <c r="Q90" s="84">
        <f t="shared" si="26"/>
        <v>-7.8947368421052628</v>
      </c>
      <c r="R90" s="83">
        <v>0</v>
      </c>
      <c r="S90" s="84">
        <f t="shared" si="27"/>
        <v>0</v>
      </c>
      <c r="T90" s="83">
        <v>0</v>
      </c>
      <c r="U90" s="84">
        <f t="shared" si="28"/>
        <v>0</v>
      </c>
      <c r="V90" s="83">
        <v>0</v>
      </c>
      <c r="W90" s="85">
        <v>37</v>
      </c>
      <c r="X90" s="86">
        <v>0</v>
      </c>
      <c r="Y90" s="85">
        <v>39</v>
      </c>
      <c r="Z90" s="87">
        <f t="shared" si="29"/>
        <v>-2.5</v>
      </c>
      <c r="AA90" s="85">
        <v>35</v>
      </c>
      <c r="AB90" s="87">
        <f t="shared" si="30"/>
        <v>0</v>
      </c>
      <c r="AC90" s="85">
        <v>0</v>
      </c>
      <c r="AD90" s="87">
        <f t="shared" si="31"/>
        <v>0</v>
      </c>
      <c r="AE90" s="85">
        <v>0</v>
      </c>
      <c r="AF90" s="88">
        <v>36</v>
      </c>
      <c r="AG90" s="89">
        <v>0</v>
      </c>
      <c r="AH90" s="88">
        <v>33</v>
      </c>
      <c r="AI90" s="89">
        <f t="shared" si="32"/>
        <v>-10.810810810810811</v>
      </c>
      <c r="AJ90" s="88">
        <v>38</v>
      </c>
      <c r="AK90" s="89">
        <f t="shared" si="33"/>
        <v>-2.5641025641025643</v>
      </c>
      <c r="AL90" s="88">
        <v>6</v>
      </c>
      <c r="AM90" s="89">
        <f t="shared" si="34"/>
        <v>-82.857142857142861</v>
      </c>
      <c r="AN90" s="88">
        <v>1</v>
      </c>
      <c r="AO90" s="90">
        <v>43</v>
      </c>
      <c r="AP90" s="91">
        <v>0</v>
      </c>
      <c r="AQ90" s="90">
        <v>33</v>
      </c>
      <c r="AR90" s="91">
        <f t="shared" si="35"/>
        <v>-8.3333333333333339</v>
      </c>
      <c r="AS90" s="90">
        <v>33</v>
      </c>
      <c r="AT90" s="91">
        <f t="shared" si="36"/>
        <v>0</v>
      </c>
      <c r="AU90" s="90">
        <v>8</v>
      </c>
      <c r="AV90" s="91">
        <f t="shared" si="37"/>
        <v>-78.94736842105263</v>
      </c>
      <c r="AW90" s="90">
        <v>1</v>
      </c>
    </row>
    <row r="91" spans="3:49" ht="15.75" customHeight="1">
      <c r="C91" s="81" t="s">
        <v>6</v>
      </c>
      <c r="D91" s="82" t="s">
        <v>103</v>
      </c>
      <c r="E91" s="144">
        <v>38</v>
      </c>
      <c r="F91" s="145">
        <v>0</v>
      </c>
      <c r="G91" s="144">
        <v>0</v>
      </c>
      <c r="H91" s="145">
        <v>0</v>
      </c>
      <c r="I91" s="144">
        <v>0</v>
      </c>
      <c r="J91" s="145">
        <v>0</v>
      </c>
      <c r="K91" s="144">
        <v>0</v>
      </c>
      <c r="L91" s="145">
        <v>0</v>
      </c>
      <c r="M91" s="144">
        <v>0</v>
      </c>
      <c r="N91" s="83">
        <v>15</v>
      </c>
      <c r="O91" s="84">
        <v>0</v>
      </c>
      <c r="P91" s="83">
        <v>32</v>
      </c>
      <c r="Q91" s="84">
        <f t="shared" si="26"/>
        <v>-15.789473684210526</v>
      </c>
      <c r="R91" s="83">
        <v>0</v>
      </c>
      <c r="S91" s="84">
        <f t="shared" si="27"/>
        <v>0</v>
      </c>
      <c r="T91" s="83">
        <v>0</v>
      </c>
      <c r="U91" s="84">
        <f t="shared" si="28"/>
        <v>0</v>
      </c>
      <c r="V91" s="83">
        <v>0</v>
      </c>
      <c r="W91" s="85">
        <v>20</v>
      </c>
      <c r="X91" s="86">
        <v>0</v>
      </c>
      <c r="Y91" s="85">
        <v>14</v>
      </c>
      <c r="Z91" s="87">
        <f t="shared" si="29"/>
        <v>-6.666666666666667</v>
      </c>
      <c r="AA91" s="85">
        <v>27</v>
      </c>
      <c r="AB91" s="87">
        <f t="shared" si="30"/>
        <v>-15.625</v>
      </c>
      <c r="AC91" s="85">
        <v>0</v>
      </c>
      <c r="AD91" s="87">
        <f t="shared" si="31"/>
        <v>0</v>
      </c>
      <c r="AE91" s="85">
        <v>0</v>
      </c>
      <c r="AF91" s="88">
        <v>20</v>
      </c>
      <c r="AG91" s="89">
        <v>0</v>
      </c>
      <c r="AH91" s="88">
        <v>15</v>
      </c>
      <c r="AI91" s="89">
        <f t="shared" si="32"/>
        <v>-25</v>
      </c>
      <c r="AJ91" s="88">
        <v>13</v>
      </c>
      <c r="AK91" s="89">
        <f t="shared" si="33"/>
        <v>-7.1428571428571432</v>
      </c>
      <c r="AL91" s="88">
        <v>8</v>
      </c>
      <c r="AM91" s="89">
        <f t="shared" si="34"/>
        <v>-70.370370370370367</v>
      </c>
      <c r="AN91" s="88">
        <v>9</v>
      </c>
      <c r="AO91" s="90">
        <v>8</v>
      </c>
      <c r="AP91" s="91">
        <v>0</v>
      </c>
      <c r="AQ91" s="90">
        <v>16</v>
      </c>
      <c r="AR91" s="91">
        <f t="shared" si="35"/>
        <v>-20</v>
      </c>
      <c r="AS91" s="90">
        <v>11</v>
      </c>
      <c r="AT91" s="91">
        <f t="shared" si="36"/>
        <v>-26.666666666666668</v>
      </c>
      <c r="AU91" s="90">
        <v>10</v>
      </c>
      <c r="AV91" s="91">
        <f t="shared" si="37"/>
        <v>-23.076923076923077</v>
      </c>
      <c r="AW91" s="90">
        <v>7</v>
      </c>
    </row>
    <row r="92" spans="3:49" ht="15.75" customHeight="1">
      <c r="C92" s="81" t="s">
        <v>7</v>
      </c>
      <c r="D92" s="82" t="s">
        <v>103</v>
      </c>
      <c r="E92" s="144">
        <v>43</v>
      </c>
      <c r="F92" s="145">
        <v>0</v>
      </c>
      <c r="G92" s="144">
        <v>0</v>
      </c>
      <c r="H92" s="145">
        <v>0</v>
      </c>
      <c r="I92" s="144">
        <v>0</v>
      </c>
      <c r="J92" s="145">
        <v>0</v>
      </c>
      <c r="K92" s="144">
        <v>0</v>
      </c>
      <c r="L92" s="145">
        <v>0</v>
      </c>
      <c r="M92" s="144">
        <v>0</v>
      </c>
      <c r="N92" s="83">
        <v>38</v>
      </c>
      <c r="O92" s="84">
        <v>0</v>
      </c>
      <c r="P92" s="83">
        <v>37</v>
      </c>
      <c r="Q92" s="84">
        <f t="shared" si="26"/>
        <v>-13.953488372093023</v>
      </c>
      <c r="R92" s="83">
        <v>0</v>
      </c>
      <c r="S92" s="84">
        <f t="shared" si="27"/>
        <v>0</v>
      </c>
      <c r="T92" s="83">
        <v>0</v>
      </c>
      <c r="U92" s="84">
        <f t="shared" si="28"/>
        <v>0</v>
      </c>
      <c r="V92" s="83">
        <v>0</v>
      </c>
      <c r="W92" s="85">
        <v>31</v>
      </c>
      <c r="X92" s="86">
        <v>0</v>
      </c>
      <c r="Y92" s="85">
        <v>34</v>
      </c>
      <c r="Z92" s="87">
        <f t="shared" si="29"/>
        <v>-10.526315789473685</v>
      </c>
      <c r="AA92" s="85">
        <v>33</v>
      </c>
      <c r="AB92" s="87">
        <f t="shared" si="30"/>
        <v>-10.810810810810811</v>
      </c>
      <c r="AC92" s="85">
        <v>0</v>
      </c>
      <c r="AD92" s="87">
        <f t="shared" si="31"/>
        <v>0</v>
      </c>
      <c r="AE92" s="85">
        <v>0</v>
      </c>
      <c r="AF92" s="88">
        <v>32</v>
      </c>
      <c r="AG92" s="89">
        <v>0</v>
      </c>
      <c r="AH92" s="88">
        <v>28</v>
      </c>
      <c r="AI92" s="89">
        <f t="shared" si="32"/>
        <v>-9.67741935483871</v>
      </c>
      <c r="AJ92" s="88">
        <v>33</v>
      </c>
      <c r="AK92" s="89">
        <f t="shared" si="33"/>
        <v>-2.9411764705882355</v>
      </c>
      <c r="AL92" s="88">
        <v>29</v>
      </c>
      <c r="AM92" s="89">
        <f t="shared" si="34"/>
        <v>-12.121212121212121</v>
      </c>
      <c r="AN92" s="88">
        <v>11</v>
      </c>
      <c r="AO92" s="90">
        <v>26</v>
      </c>
      <c r="AP92" s="91">
        <v>0</v>
      </c>
      <c r="AQ92" s="90">
        <v>28</v>
      </c>
      <c r="AR92" s="91">
        <f t="shared" si="35"/>
        <v>-12.5</v>
      </c>
      <c r="AS92" s="90">
        <v>24</v>
      </c>
      <c r="AT92" s="91">
        <f t="shared" si="36"/>
        <v>-14.285714285714286</v>
      </c>
      <c r="AU92" s="90">
        <v>32</v>
      </c>
      <c r="AV92" s="91">
        <f t="shared" si="37"/>
        <v>-3.0303030303030303</v>
      </c>
      <c r="AW92" s="90">
        <v>17</v>
      </c>
    </row>
    <row r="93" spans="3:49" ht="15.75" customHeight="1">
      <c r="C93" s="81" t="s">
        <v>8</v>
      </c>
      <c r="D93" s="82" t="s">
        <v>103</v>
      </c>
      <c r="E93" s="144">
        <v>38</v>
      </c>
      <c r="F93" s="145">
        <v>0</v>
      </c>
      <c r="G93" s="144">
        <v>0</v>
      </c>
      <c r="H93" s="145">
        <v>0</v>
      </c>
      <c r="I93" s="144">
        <v>0</v>
      </c>
      <c r="J93" s="145">
        <v>0</v>
      </c>
      <c r="K93" s="144">
        <v>0</v>
      </c>
      <c r="L93" s="145">
        <v>0</v>
      </c>
      <c r="M93" s="144">
        <v>0</v>
      </c>
      <c r="N93" s="83">
        <v>45</v>
      </c>
      <c r="O93" s="84">
        <v>0</v>
      </c>
      <c r="P93" s="83">
        <v>37</v>
      </c>
      <c r="Q93" s="84">
        <f t="shared" si="26"/>
        <v>-2.6315789473684212</v>
      </c>
      <c r="R93" s="83">
        <v>0</v>
      </c>
      <c r="S93" s="84">
        <f t="shared" si="27"/>
        <v>0</v>
      </c>
      <c r="T93" s="83">
        <v>0</v>
      </c>
      <c r="U93" s="84">
        <f t="shared" si="28"/>
        <v>0</v>
      </c>
      <c r="V93" s="83">
        <v>0</v>
      </c>
      <c r="W93" s="85">
        <v>39</v>
      </c>
      <c r="X93" s="86">
        <v>0</v>
      </c>
      <c r="Y93" s="85">
        <v>41</v>
      </c>
      <c r="Z93" s="87">
        <f t="shared" si="29"/>
        <v>-8.8888888888888893</v>
      </c>
      <c r="AA93" s="85">
        <v>33</v>
      </c>
      <c r="AB93" s="87">
        <f t="shared" si="30"/>
        <v>-10.810810810810811</v>
      </c>
      <c r="AC93" s="85">
        <v>0</v>
      </c>
      <c r="AD93" s="87">
        <f t="shared" si="31"/>
        <v>0</v>
      </c>
      <c r="AE93" s="85">
        <v>0</v>
      </c>
      <c r="AF93" s="88">
        <v>32</v>
      </c>
      <c r="AG93" s="89">
        <v>0</v>
      </c>
      <c r="AH93" s="88">
        <v>34</v>
      </c>
      <c r="AI93" s="89">
        <f t="shared" si="32"/>
        <v>-12.820512820512821</v>
      </c>
      <c r="AJ93" s="88">
        <v>37</v>
      </c>
      <c r="AK93" s="89">
        <f t="shared" si="33"/>
        <v>-9.7560975609756095</v>
      </c>
      <c r="AL93" s="88">
        <v>29</v>
      </c>
      <c r="AM93" s="89">
        <f t="shared" si="34"/>
        <v>-12.121212121212121</v>
      </c>
      <c r="AN93" s="88">
        <v>0</v>
      </c>
      <c r="AO93" s="90">
        <v>35</v>
      </c>
      <c r="AP93" s="91">
        <v>0</v>
      </c>
      <c r="AQ93" s="90">
        <v>25</v>
      </c>
      <c r="AR93" s="91">
        <f t="shared" si="35"/>
        <v>-21.875</v>
      </c>
      <c r="AS93" s="90">
        <v>31</v>
      </c>
      <c r="AT93" s="91">
        <f t="shared" si="36"/>
        <v>-8.8235294117647065</v>
      </c>
      <c r="AU93" s="90">
        <v>34</v>
      </c>
      <c r="AV93" s="91">
        <f t="shared" si="37"/>
        <v>-8.1081081081081088</v>
      </c>
      <c r="AW93" s="90">
        <v>13</v>
      </c>
    </row>
    <row r="94" spans="3:49" ht="15.75" customHeight="1">
      <c r="C94" s="81" t="s">
        <v>175</v>
      </c>
      <c r="D94" s="82" t="s">
        <v>103</v>
      </c>
      <c r="E94" s="144">
        <v>0</v>
      </c>
      <c r="F94" s="145">
        <v>0</v>
      </c>
      <c r="G94" s="144">
        <v>0</v>
      </c>
      <c r="H94" s="145">
        <v>0</v>
      </c>
      <c r="I94" s="144">
        <v>0</v>
      </c>
      <c r="J94" s="145">
        <v>0</v>
      </c>
      <c r="K94" s="144">
        <v>0</v>
      </c>
      <c r="L94" s="145">
        <v>0</v>
      </c>
      <c r="M94" s="144">
        <v>0</v>
      </c>
      <c r="N94" s="83">
        <v>0</v>
      </c>
      <c r="O94" s="84">
        <v>0</v>
      </c>
      <c r="P94" s="83">
        <v>0</v>
      </c>
      <c r="Q94" s="84">
        <f t="shared" si="26"/>
        <v>0</v>
      </c>
      <c r="R94" s="83">
        <v>0</v>
      </c>
      <c r="S94" s="84">
        <f t="shared" si="27"/>
        <v>0</v>
      </c>
      <c r="T94" s="83">
        <v>0</v>
      </c>
      <c r="U94" s="84">
        <f t="shared" si="28"/>
        <v>0</v>
      </c>
      <c r="V94" s="83">
        <v>0</v>
      </c>
      <c r="W94" s="85">
        <v>0</v>
      </c>
      <c r="X94" s="86">
        <v>0</v>
      </c>
      <c r="Y94" s="85">
        <v>0</v>
      </c>
      <c r="Z94" s="87">
        <f t="shared" si="29"/>
        <v>0</v>
      </c>
      <c r="AA94" s="85">
        <v>0</v>
      </c>
      <c r="AB94" s="87">
        <f t="shared" si="30"/>
        <v>0</v>
      </c>
      <c r="AC94" s="85">
        <v>0</v>
      </c>
      <c r="AD94" s="87">
        <f t="shared" si="31"/>
        <v>0</v>
      </c>
      <c r="AE94" s="85">
        <v>0</v>
      </c>
      <c r="AF94" s="88">
        <v>0</v>
      </c>
      <c r="AG94" s="89">
        <v>0</v>
      </c>
      <c r="AH94" s="88">
        <v>0</v>
      </c>
      <c r="AI94" s="89">
        <f t="shared" si="32"/>
        <v>0</v>
      </c>
      <c r="AJ94" s="88">
        <v>0</v>
      </c>
      <c r="AK94" s="89">
        <f t="shared" si="33"/>
        <v>0</v>
      </c>
      <c r="AL94" s="88">
        <v>0</v>
      </c>
      <c r="AM94" s="89">
        <f t="shared" si="34"/>
        <v>0</v>
      </c>
      <c r="AN94" s="88">
        <v>10</v>
      </c>
      <c r="AO94" s="90">
        <v>0</v>
      </c>
      <c r="AP94" s="91">
        <v>0</v>
      </c>
      <c r="AQ94" s="90">
        <v>0</v>
      </c>
      <c r="AR94" s="91">
        <f t="shared" si="35"/>
        <v>0</v>
      </c>
      <c r="AS94" s="90">
        <v>0</v>
      </c>
      <c r="AT94" s="91">
        <f t="shared" si="36"/>
        <v>0</v>
      </c>
      <c r="AU94" s="90">
        <v>0</v>
      </c>
      <c r="AV94" s="91">
        <f t="shared" si="37"/>
        <v>0</v>
      </c>
      <c r="AW94" s="90">
        <v>1</v>
      </c>
    </row>
    <row r="95" spans="3:49" ht="15.75" customHeight="1">
      <c r="C95" s="81" t="s">
        <v>9</v>
      </c>
      <c r="D95" s="82" t="s">
        <v>103</v>
      </c>
      <c r="E95" s="144">
        <v>48</v>
      </c>
      <c r="F95" s="145">
        <v>0</v>
      </c>
      <c r="G95" s="144">
        <v>0</v>
      </c>
      <c r="H95" s="145">
        <v>0</v>
      </c>
      <c r="I95" s="144">
        <v>0</v>
      </c>
      <c r="J95" s="145">
        <v>0</v>
      </c>
      <c r="K95" s="144">
        <v>0</v>
      </c>
      <c r="L95" s="145">
        <v>0</v>
      </c>
      <c r="M95" s="144">
        <v>0</v>
      </c>
      <c r="N95" s="83">
        <v>42</v>
      </c>
      <c r="O95" s="84">
        <v>0</v>
      </c>
      <c r="P95" s="83">
        <v>42</v>
      </c>
      <c r="Q95" s="84">
        <f t="shared" si="26"/>
        <v>-12.5</v>
      </c>
      <c r="R95" s="83">
        <v>0</v>
      </c>
      <c r="S95" s="84">
        <f t="shared" si="27"/>
        <v>0</v>
      </c>
      <c r="T95" s="83">
        <v>0</v>
      </c>
      <c r="U95" s="84">
        <f t="shared" si="28"/>
        <v>0</v>
      </c>
      <c r="V95" s="83">
        <v>0</v>
      </c>
      <c r="W95" s="85">
        <v>46</v>
      </c>
      <c r="X95" s="86">
        <v>0</v>
      </c>
      <c r="Y95" s="85">
        <v>33</v>
      </c>
      <c r="Z95" s="87">
        <f t="shared" si="29"/>
        <v>-21.428571428571427</v>
      </c>
      <c r="AA95" s="85">
        <v>35</v>
      </c>
      <c r="AB95" s="87">
        <f t="shared" si="30"/>
        <v>-16.666666666666668</v>
      </c>
      <c r="AC95" s="85">
        <v>0</v>
      </c>
      <c r="AD95" s="87">
        <f t="shared" si="31"/>
        <v>0</v>
      </c>
      <c r="AE95" s="85">
        <v>0</v>
      </c>
      <c r="AF95" s="88">
        <v>39</v>
      </c>
      <c r="AG95" s="89">
        <v>0</v>
      </c>
      <c r="AH95" s="88">
        <v>37</v>
      </c>
      <c r="AI95" s="89">
        <f t="shared" si="32"/>
        <v>-19.565217391304348</v>
      </c>
      <c r="AJ95" s="88">
        <v>28</v>
      </c>
      <c r="AK95" s="89">
        <f t="shared" si="33"/>
        <v>-15.151515151515152</v>
      </c>
      <c r="AL95" s="88">
        <v>29</v>
      </c>
      <c r="AM95" s="89">
        <f t="shared" si="34"/>
        <v>-17.142857142857142</v>
      </c>
      <c r="AN95" s="88">
        <v>16</v>
      </c>
      <c r="AO95" s="90">
        <v>0</v>
      </c>
      <c r="AP95" s="91">
        <v>0</v>
      </c>
      <c r="AQ95" s="90">
        <v>31</v>
      </c>
      <c r="AR95" s="91">
        <f t="shared" si="35"/>
        <v>-20.512820512820515</v>
      </c>
      <c r="AS95" s="90">
        <v>33</v>
      </c>
      <c r="AT95" s="91">
        <f t="shared" si="36"/>
        <v>-10.810810810810811</v>
      </c>
      <c r="AU95" s="90">
        <v>28</v>
      </c>
      <c r="AV95" s="91">
        <f t="shared" si="37"/>
        <v>0</v>
      </c>
      <c r="AW95" s="90">
        <v>14</v>
      </c>
    </row>
    <row r="96" spans="3:49" ht="15.75" customHeight="1">
      <c r="C96" s="81" t="s">
        <v>10</v>
      </c>
      <c r="D96" s="82" t="s">
        <v>103</v>
      </c>
      <c r="E96" s="144">
        <v>41</v>
      </c>
      <c r="F96" s="145">
        <v>0</v>
      </c>
      <c r="G96" s="144">
        <v>0</v>
      </c>
      <c r="H96" s="145">
        <v>0</v>
      </c>
      <c r="I96" s="144">
        <v>0</v>
      </c>
      <c r="J96" s="145">
        <v>0</v>
      </c>
      <c r="K96" s="144">
        <v>0</v>
      </c>
      <c r="L96" s="145">
        <v>0</v>
      </c>
      <c r="M96" s="144">
        <v>0</v>
      </c>
      <c r="N96" s="83">
        <v>33</v>
      </c>
      <c r="O96" s="84">
        <v>0</v>
      </c>
      <c r="P96" s="83">
        <v>36</v>
      </c>
      <c r="Q96" s="84">
        <f t="shared" si="26"/>
        <v>-12.195121951219512</v>
      </c>
      <c r="R96" s="83">
        <v>0</v>
      </c>
      <c r="S96" s="84">
        <f t="shared" si="27"/>
        <v>0</v>
      </c>
      <c r="T96" s="83">
        <v>0</v>
      </c>
      <c r="U96" s="84">
        <f t="shared" si="28"/>
        <v>0</v>
      </c>
      <c r="V96" s="83">
        <v>0</v>
      </c>
      <c r="W96" s="85">
        <v>27</v>
      </c>
      <c r="X96" s="86">
        <v>0</v>
      </c>
      <c r="Y96" s="85">
        <v>30</v>
      </c>
      <c r="Z96" s="87">
        <f t="shared" si="29"/>
        <v>-9.0909090909090917</v>
      </c>
      <c r="AA96" s="85">
        <v>33</v>
      </c>
      <c r="AB96" s="87">
        <f t="shared" si="30"/>
        <v>-8.3333333333333339</v>
      </c>
      <c r="AC96" s="85">
        <v>0</v>
      </c>
      <c r="AD96" s="87">
        <f t="shared" si="31"/>
        <v>0</v>
      </c>
      <c r="AE96" s="85">
        <v>0</v>
      </c>
      <c r="AF96" s="88">
        <v>27</v>
      </c>
      <c r="AG96" s="89">
        <v>0</v>
      </c>
      <c r="AH96" s="88">
        <v>22</v>
      </c>
      <c r="AI96" s="89">
        <f t="shared" si="32"/>
        <v>-18.518518518518519</v>
      </c>
      <c r="AJ96" s="88">
        <v>29</v>
      </c>
      <c r="AK96" s="89">
        <f t="shared" si="33"/>
        <v>-3.3333333333333335</v>
      </c>
      <c r="AL96" s="88">
        <v>33</v>
      </c>
      <c r="AM96" s="89">
        <f t="shared" si="34"/>
        <v>0</v>
      </c>
      <c r="AN96" s="88">
        <v>8</v>
      </c>
      <c r="AO96" s="90">
        <v>30</v>
      </c>
      <c r="AP96" s="91">
        <v>0</v>
      </c>
      <c r="AQ96" s="90">
        <v>24</v>
      </c>
      <c r="AR96" s="91">
        <f t="shared" si="35"/>
        <v>-11.111111111111111</v>
      </c>
      <c r="AS96" s="90">
        <v>19</v>
      </c>
      <c r="AT96" s="91">
        <f t="shared" si="36"/>
        <v>-13.636363636363637</v>
      </c>
      <c r="AU96" s="90">
        <v>28</v>
      </c>
      <c r="AV96" s="91">
        <f t="shared" si="37"/>
        <v>-3.4482758620689653</v>
      </c>
      <c r="AW96" s="90">
        <v>10</v>
      </c>
    </row>
    <row r="97" spans="1:50" s="106" customFormat="1" ht="15.75" customHeight="1">
      <c r="A97" s="93"/>
      <c r="B97" s="94"/>
      <c r="C97" s="95" t="s">
        <v>30</v>
      </c>
      <c r="D97" s="96" t="s">
        <v>103</v>
      </c>
      <c r="E97" s="146">
        <v>43</v>
      </c>
      <c r="F97" s="147">
        <v>0</v>
      </c>
      <c r="G97" s="146">
        <v>0</v>
      </c>
      <c r="H97" s="147">
        <v>0</v>
      </c>
      <c r="I97" s="146">
        <v>0</v>
      </c>
      <c r="J97" s="147">
        <v>0</v>
      </c>
      <c r="K97" s="146">
        <v>0</v>
      </c>
      <c r="L97" s="147">
        <v>0</v>
      </c>
      <c r="M97" s="146">
        <v>0</v>
      </c>
      <c r="N97" s="97">
        <v>36</v>
      </c>
      <c r="O97" s="98">
        <v>0</v>
      </c>
      <c r="P97" s="97">
        <v>34</v>
      </c>
      <c r="Q97" s="98">
        <f t="shared" si="26"/>
        <v>-20.930232558139537</v>
      </c>
      <c r="R97" s="97">
        <v>0</v>
      </c>
      <c r="S97" s="98">
        <f t="shared" si="27"/>
        <v>0</v>
      </c>
      <c r="T97" s="97">
        <v>0</v>
      </c>
      <c r="U97" s="98">
        <f t="shared" si="28"/>
        <v>0</v>
      </c>
      <c r="V97" s="97">
        <v>0</v>
      </c>
      <c r="W97" s="99">
        <v>17</v>
      </c>
      <c r="X97" s="100">
        <v>0</v>
      </c>
      <c r="Y97" s="99">
        <v>32</v>
      </c>
      <c r="Z97" s="101">
        <f t="shared" si="29"/>
        <v>-11.111111111111111</v>
      </c>
      <c r="AA97" s="99">
        <v>29</v>
      </c>
      <c r="AB97" s="101">
        <f t="shared" si="30"/>
        <v>-14.705882352941176</v>
      </c>
      <c r="AC97" s="85">
        <v>0</v>
      </c>
      <c r="AD97" s="101">
        <f t="shared" si="31"/>
        <v>0</v>
      </c>
      <c r="AE97" s="85">
        <v>0</v>
      </c>
      <c r="AF97" s="102">
        <v>30</v>
      </c>
      <c r="AG97" s="103">
        <v>0</v>
      </c>
      <c r="AH97" s="102">
        <v>12</v>
      </c>
      <c r="AI97" s="103">
        <f t="shared" si="32"/>
        <v>-29.411764705882351</v>
      </c>
      <c r="AJ97" s="102">
        <v>30</v>
      </c>
      <c r="AK97" s="103">
        <f t="shared" si="33"/>
        <v>-6.25</v>
      </c>
      <c r="AL97" s="102">
        <v>28</v>
      </c>
      <c r="AM97" s="103">
        <f t="shared" si="34"/>
        <v>-3.4482758620689653</v>
      </c>
      <c r="AN97" s="102">
        <v>8</v>
      </c>
      <c r="AO97" s="104">
        <v>24</v>
      </c>
      <c r="AP97" s="105">
        <v>0</v>
      </c>
      <c r="AQ97" s="104">
        <v>21</v>
      </c>
      <c r="AR97" s="105">
        <f t="shared" si="35"/>
        <v>-30</v>
      </c>
      <c r="AS97" s="104">
        <v>11</v>
      </c>
      <c r="AT97" s="105">
        <f t="shared" si="36"/>
        <v>-8.3333333333333339</v>
      </c>
      <c r="AU97" s="104">
        <v>30</v>
      </c>
      <c r="AV97" s="105">
        <f t="shared" si="37"/>
        <v>0</v>
      </c>
      <c r="AW97" s="104">
        <v>17</v>
      </c>
    </row>
    <row r="98" spans="1:50" s="57" customFormat="1" ht="15.75" customHeight="1" thickBot="1">
      <c r="A98" s="54"/>
      <c r="B98" s="55"/>
      <c r="C98" s="253" t="s">
        <v>94</v>
      </c>
      <c r="D98" s="254"/>
      <c r="E98" s="148">
        <f>SUM(E51:E97)</f>
        <v>1489</v>
      </c>
      <c r="F98" s="149">
        <f t="shared" ref="F98:AW98" si="38">SUM(F51:F97)</f>
        <v>0</v>
      </c>
      <c r="G98" s="148">
        <v>0</v>
      </c>
      <c r="H98" s="149">
        <v>0</v>
      </c>
      <c r="I98" s="148">
        <v>0</v>
      </c>
      <c r="J98" s="149">
        <v>0</v>
      </c>
      <c r="K98" s="148">
        <v>0</v>
      </c>
      <c r="L98" s="149">
        <v>0</v>
      </c>
      <c r="M98" s="148">
        <v>0</v>
      </c>
      <c r="N98" s="32">
        <f t="shared" si="38"/>
        <v>1331</v>
      </c>
      <c r="O98" s="33">
        <f t="shared" si="38"/>
        <v>0</v>
      </c>
      <c r="P98" s="32">
        <f t="shared" si="38"/>
        <v>1266</v>
      </c>
      <c r="Q98" s="155">
        <f t="shared" si="26"/>
        <v>-14.976494291470786</v>
      </c>
      <c r="R98" s="32">
        <v>0</v>
      </c>
      <c r="S98" s="155">
        <f t="shared" si="27"/>
        <v>0</v>
      </c>
      <c r="T98" s="32">
        <v>0</v>
      </c>
      <c r="U98" s="155">
        <f t="shared" si="28"/>
        <v>0</v>
      </c>
      <c r="V98" s="32">
        <v>0</v>
      </c>
      <c r="W98" s="34">
        <f t="shared" si="38"/>
        <v>1354</v>
      </c>
      <c r="X98" s="65">
        <f t="shared" si="38"/>
        <v>0</v>
      </c>
      <c r="Y98" s="34">
        <f t="shared" si="38"/>
        <v>1208</v>
      </c>
      <c r="Z98" s="107">
        <f t="shared" si="29"/>
        <v>-9.2411720510894071</v>
      </c>
      <c r="AA98" s="34">
        <f t="shared" si="38"/>
        <v>1181</v>
      </c>
      <c r="AB98" s="107">
        <f t="shared" si="30"/>
        <v>-6.7140600315955767</v>
      </c>
      <c r="AC98" s="34">
        <f t="shared" si="38"/>
        <v>0</v>
      </c>
      <c r="AD98" s="107">
        <f t="shared" si="31"/>
        <v>0</v>
      </c>
      <c r="AE98" s="34">
        <f t="shared" si="38"/>
        <v>0</v>
      </c>
      <c r="AF98" s="30">
        <f t="shared" si="38"/>
        <v>1258</v>
      </c>
      <c r="AG98" s="31">
        <f t="shared" si="38"/>
        <v>0</v>
      </c>
      <c r="AH98" s="30">
        <f t="shared" si="38"/>
        <v>1117</v>
      </c>
      <c r="AI98" s="108">
        <f t="shared" si="32"/>
        <v>-17.503692762186116</v>
      </c>
      <c r="AJ98" s="30">
        <f t="shared" si="38"/>
        <v>1129</v>
      </c>
      <c r="AK98" s="108">
        <f t="shared" si="33"/>
        <v>-6.5397350993377481</v>
      </c>
      <c r="AL98" s="30">
        <f t="shared" si="38"/>
        <v>878</v>
      </c>
      <c r="AM98" s="108">
        <f t="shared" si="34"/>
        <v>-25.656223539373411</v>
      </c>
      <c r="AN98" s="30">
        <f t="shared" si="38"/>
        <v>293</v>
      </c>
      <c r="AO98" s="66">
        <f t="shared" si="38"/>
        <v>1267</v>
      </c>
      <c r="AP98" s="67">
        <f t="shared" si="38"/>
        <v>0</v>
      </c>
      <c r="AQ98" s="66">
        <f t="shared" si="38"/>
        <v>1052</v>
      </c>
      <c r="AR98" s="109">
        <f t="shared" si="35"/>
        <v>-16.375198728139903</v>
      </c>
      <c r="AS98" s="66">
        <f t="shared" si="38"/>
        <v>1047</v>
      </c>
      <c r="AT98" s="109">
        <f t="shared" si="36"/>
        <v>-6.2667860340196953</v>
      </c>
      <c r="AU98" s="66">
        <f t="shared" si="38"/>
        <v>910</v>
      </c>
      <c r="AV98" s="109">
        <f t="shared" si="37"/>
        <v>-19.397697077059345</v>
      </c>
      <c r="AW98" s="66">
        <f t="shared" si="38"/>
        <v>410</v>
      </c>
      <c r="AX98" s="56"/>
    </row>
    <row r="99" spans="1:50" s="122" customFormat="1" ht="15.75" customHeight="1">
      <c r="A99" s="110" t="s">
        <v>111</v>
      </c>
      <c r="B99" s="111"/>
      <c r="C99" s="72"/>
      <c r="D99" s="112"/>
      <c r="E99" s="150"/>
      <c r="F99" s="151"/>
      <c r="G99" s="150"/>
      <c r="H99" s="151"/>
      <c r="I99" s="150"/>
      <c r="J99" s="151"/>
      <c r="K99" s="150"/>
      <c r="L99" s="151"/>
      <c r="M99" s="150"/>
      <c r="N99" s="113"/>
      <c r="O99" s="114"/>
      <c r="P99" s="113"/>
      <c r="Q99" s="114"/>
      <c r="R99" s="113"/>
      <c r="S99" s="114"/>
      <c r="T99" s="113"/>
      <c r="U99" s="114"/>
      <c r="V99" s="113"/>
      <c r="W99" s="115"/>
      <c r="X99" s="116"/>
      <c r="Y99" s="115"/>
      <c r="Z99" s="117"/>
      <c r="AA99" s="115"/>
      <c r="AB99" s="117"/>
      <c r="AC99" s="115"/>
      <c r="AD99" s="117"/>
      <c r="AE99" s="115"/>
      <c r="AF99" s="118"/>
      <c r="AG99" s="119"/>
      <c r="AH99" s="118"/>
      <c r="AI99" s="119"/>
      <c r="AJ99" s="118"/>
      <c r="AK99" s="119"/>
      <c r="AL99" s="118"/>
      <c r="AM99" s="119"/>
      <c r="AN99" s="118"/>
      <c r="AO99" s="120"/>
      <c r="AP99" s="121"/>
      <c r="AQ99" s="120"/>
      <c r="AR99" s="121"/>
      <c r="AS99" s="120"/>
      <c r="AT99" s="121"/>
      <c r="AU99" s="120"/>
      <c r="AV99" s="121"/>
      <c r="AW99" s="120"/>
    </row>
    <row r="100" spans="1:50" ht="15.75" customHeight="1">
      <c r="B100" s="80" t="s">
        <v>32</v>
      </c>
      <c r="E100" s="144"/>
      <c r="F100" s="145"/>
      <c r="G100" s="144"/>
      <c r="H100" s="145"/>
      <c r="I100" s="144"/>
      <c r="J100" s="145"/>
      <c r="K100" s="144"/>
      <c r="L100" s="145"/>
      <c r="M100" s="144"/>
      <c r="N100" s="83"/>
      <c r="O100" s="84"/>
      <c r="P100" s="83"/>
      <c r="Q100" s="84"/>
      <c r="R100" s="83"/>
      <c r="S100" s="84"/>
      <c r="T100" s="83"/>
      <c r="U100" s="84"/>
      <c r="V100" s="83"/>
      <c r="W100" s="85"/>
      <c r="X100" s="86"/>
      <c r="Y100" s="85"/>
      <c r="Z100" s="87"/>
      <c r="AA100" s="85"/>
      <c r="AB100" s="87"/>
      <c r="AC100" s="85"/>
      <c r="AD100" s="87"/>
      <c r="AE100" s="85"/>
      <c r="AF100" s="88"/>
      <c r="AG100" s="89"/>
      <c r="AH100" s="88"/>
      <c r="AI100" s="89"/>
      <c r="AJ100" s="88"/>
      <c r="AK100" s="89"/>
      <c r="AL100" s="88"/>
      <c r="AM100" s="89"/>
      <c r="AN100" s="88"/>
      <c r="AO100" s="90"/>
      <c r="AP100" s="91"/>
      <c r="AQ100" s="90"/>
      <c r="AR100" s="91"/>
      <c r="AS100" s="90"/>
      <c r="AT100" s="91"/>
      <c r="AU100" s="90"/>
      <c r="AV100" s="91"/>
      <c r="AW100" s="90"/>
    </row>
    <row r="101" spans="1:50" ht="15.75" customHeight="1">
      <c r="C101" s="81" t="s">
        <v>33</v>
      </c>
      <c r="D101" s="82" t="s">
        <v>98</v>
      </c>
      <c r="E101" s="144">
        <v>5</v>
      </c>
      <c r="F101" s="145">
        <v>0</v>
      </c>
      <c r="G101" s="144">
        <v>0</v>
      </c>
      <c r="H101" s="145">
        <v>0</v>
      </c>
      <c r="I101" s="144">
        <v>0</v>
      </c>
      <c r="J101" s="145">
        <v>0</v>
      </c>
      <c r="K101" s="144">
        <v>0</v>
      </c>
      <c r="L101" s="145">
        <v>0</v>
      </c>
      <c r="M101" s="144">
        <v>0</v>
      </c>
      <c r="N101" s="83">
        <v>11</v>
      </c>
      <c r="O101" s="84">
        <v>0</v>
      </c>
      <c r="P101" s="83">
        <v>4</v>
      </c>
      <c r="Q101" s="84">
        <f t="shared" si="26"/>
        <v>-20</v>
      </c>
      <c r="R101" s="83">
        <v>0</v>
      </c>
      <c r="S101" s="84">
        <f t="shared" si="27"/>
        <v>0</v>
      </c>
      <c r="T101" s="83">
        <v>0</v>
      </c>
      <c r="U101" s="84">
        <f t="shared" si="28"/>
        <v>0</v>
      </c>
      <c r="V101" s="83">
        <v>0</v>
      </c>
      <c r="W101" s="85">
        <v>7</v>
      </c>
      <c r="X101" s="86">
        <v>0</v>
      </c>
      <c r="Y101" s="85">
        <v>9</v>
      </c>
      <c r="Z101" s="87">
        <f t="shared" si="29"/>
        <v>-18.181818181818183</v>
      </c>
      <c r="AA101" s="85">
        <v>4</v>
      </c>
      <c r="AB101" s="87">
        <f t="shared" si="30"/>
        <v>0</v>
      </c>
      <c r="AC101" s="85">
        <v>0</v>
      </c>
      <c r="AD101" s="87">
        <f t="shared" si="31"/>
        <v>0</v>
      </c>
      <c r="AE101" s="85">
        <v>0</v>
      </c>
      <c r="AF101" s="88">
        <v>9</v>
      </c>
      <c r="AG101" s="89">
        <v>0</v>
      </c>
      <c r="AH101" s="88">
        <v>7</v>
      </c>
      <c r="AI101" s="89">
        <f t="shared" si="32"/>
        <v>0</v>
      </c>
      <c r="AJ101" s="88">
        <v>8</v>
      </c>
      <c r="AK101" s="89">
        <f t="shared" si="33"/>
        <v>-11.111111111111111</v>
      </c>
      <c r="AL101" s="88">
        <v>4</v>
      </c>
      <c r="AM101" s="89">
        <f t="shared" si="34"/>
        <v>0</v>
      </c>
      <c r="AN101" s="88">
        <v>0</v>
      </c>
      <c r="AO101" s="90">
        <v>0</v>
      </c>
      <c r="AP101" s="91">
        <v>0</v>
      </c>
      <c r="AQ101" s="90">
        <v>5</v>
      </c>
      <c r="AR101" s="91">
        <f t="shared" si="35"/>
        <v>-44.444444444444443</v>
      </c>
      <c r="AS101" s="90">
        <v>7</v>
      </c>
      <c r="AT101" s="91">
        <f t="shared" si="36"/>
        <v>0</v>
      </c>
      <c r="AU101" s="90">
        <v>8</v>
      </c>
      <c r="AV101" s="91">
        <f t="shared" si="37"/>
        <v>0</v>
      </c>
      <c r="AW101" s="90">
        <v>2</v>
      </c>
    </row>
    <row r="102" spans="1:50" ht="15.75" customHeight="1">
      <c r="C102" s="81" t="s">
        <v>34</v>
      </c>
      <c r="D102" s="82" t="s">
        <v>98</v>
      </c>
      <c r="E102" s="144">
        <v>18</v>
      </c>
      <c r="F102" s="145">
        <v>0</v>
      </c>
      <c r="G102" s="144">
        <v>0</v>
      </c>
      <c r="H102" s="145">
        <v>0</v>
      </c>
      <c r="I102" s="144">
        <v>0</v>
      </c>
      <c r="J102" s="145">
        <v>0</v>
      </c>
      <c r="K102" s="144">
        <v>0</v>
      </c>
      <c r="L102" s="145">
        <v>0</v>
      </c>
      <c r="M102" s="144">
        <v>0</v>
      </c>
      <c r="N102" s="83">
        <v>17</v>
      </c>
      <c r="O102" s="84">
        <v>0</v>
      </c>
      <c r="P102" s="83">
        <v>16</v>
      </c>
      <c r="Q102" s="84">
        <f t="shared" si="26"/>
        <v>-11.111111111111111</v>
      </c>
      <c r="R102" s="83">
        <v>0</v>
      </c>
      <c r="S102" s="84">
        <f t="shared" si="27"/>
        <v>0</v>
      </c>
      <c r="T102" s="83">
        <v>0</v>
      </c>
      <c r="U102" s="84">
        <f t="shared" si="28"/>
        <v>0</v>
      </c>
      <c r="V102" s="83">
        <v>0</v>
      </c>
      <c r="W102" s="85">
        <v>21</v>
      </c>
      <c r="X102" s="86">
        <v>0</v>
      </c>
      <c r="Y102" s="85">
        <v>14</v>
      </c>
      <c r="Z102" s="87">
        <f t="shared" si="29"/>
        <v>-17.647058823529413</v>
      </c>
      <c r="AA102" s="85">
        <v>12</v>
      </c>
      <c r="AB102" s="87">
        <f t="shared" si="30"/>
        <v>-25</v>
      </c>
      <c r="AC102" s="85">
        <v>0</v>
      </c>
      <c r="AD102" s="87">
        <f t="shared" si="31"/>
        <v>0</v>
      </c>
      <c r="AE102" s="85">
        <v>0</v>
      </c>
      <c r="AF102" s="88">
        <v>58</v>
      </c>
      <c r="AG102" s="89">
        <v>0</v>
      </c>
      <c r="AH102" s="88">
        <v>18</v>
      </c>
      <c r="AI102" s="89">
        <f t="shared" si="32"/>
        <v>-14.285714285714286</v>
      </c>
      <c r="AJ102" s="88">
        <v>13</v>
      </c>
      <c r="AK102" s="89">
        <f t="shared" si="33"/>
        <v>-7.1428571428571432</v>
      </c>
      <c r="AL102" s="88">
        <v>11</v>
      </c>
      <c r="AM102" s="89">
        <f t="shared" si="34"/>
        <v>-8.3333333333333339</v>
      </c>
      <c r="AN102" s="88">
        <v>1</v>
      </c>
      <c r="AO102" s="90">
        <v>42</v>
      </c>
      <c r="AP102" s="91">
        <v>0</v>
      </c>
      <c r="AQ102" s="90">
        <v>55</v>
      </c>
      <c r="AR102" s="91">
        <f t="shared" si="35"/>
        <v>-5.1724137931034484</v>
      </c>
      <c r="AS102" s="90">
        <v>18</v>
      </c>
      <c r="AT102" s="91">
        <f t="shared" si="36"/>
        <v>0</v>
      </c>
      <c r="AU102" s="90">
        <v>13</v>
      </c>
      <c r="AV102" s="91">
        <f t="shared" si="37"/>
        <v>0</v>
      </c>
      <c r="AW102" s="90">
        <v>3</v>
      </c>
    </row>
    <row r="103" spans="1:50" ht="15.75" customHeight="1">
      <c r="C103" s="81" t="s">
        <v>35</v>
      </c>
      <c r="D103" s="82" t="s">
        <v>98</v>
      </c>
      <c r="E103" s="144">
        <v>34</v>
      </c>
      <c r="F103" s="145">
        <v>0</v>
      </c>
      <c r="G103" s="144">
        <v>0</v>
      </c>
      <c r="H103" s="145">
        <v>0</v>
      </c>
      <c r="I103" s="144">
        <v>0</v>
      </c>
      <c r="J103" s="145">
        <v>0</v>
      </c>
      <c r="K103" s="144">
        <v>0</v>
      </c>
      <c r="L103" s="145">
        <v>0</v>
      </c>
      <c r="M103" s="144">
        <v>0</v>
      </c>
      <c r="N103" s="83">
        <v>40</v>
      </c>
      <c r="O103" s="84">
        <v>0</v>
      </c>
      <c r="P103" s="83">
        <v>28</v>
      </c>
      <c r="Q103" s="84">
        <f t="shared" si="26"/>
        <v>-17.647058823529413</v>
      </c>
      <c r="R103" s="83">
        <v>0</v>
      </c>
      <c r="S103" s="84">
        <f t="shared" si="27"/>
        <v>0</v>
      </c>
      <c r="T103" s="83">
        <v>0</v>
      </c>
      <c r="U103" s="84">
        <f t="shared" si="28"/>
        <v>0</v>
      </c>
      <c r="V103" s="83">
        <v>0</v>
      </c>
      <c r="W103" s="85">
        <v>74</v>
      </c>
      <c r="X103" s="86">
        <v>0</v>
      </c>
      <c r="Y103" s="85">
        <v>39</v>
      </c>
      <c r="Z103" s="87">
        <f t="shared" si="29"/>
        <v>-2.5</v>
      </c>
      <c r="AA103" s="85">
        <v>24</v>
      </c>
      <c r="AB103" s="87">
        <f t="shared" si="30"/>
        <v>-14.285714285714286</v>
      </c>
      <c r="AC103" s="85">
        <v>0</v>
      </c>
      <c r="AD103" s="87">
        <f t="shared" si="31"/>
        <v>0</v>
      </c>
      <c r="AE103" s="85">
        <v>1</v>
      </c>
      <c r="AF103" s="88">
        <v>63</v>
      </c>
      <c r="AG103" s="89">
        <v>0</v>
      </c>
      <c r="AH103" s="88">
        <v>67</v>
      </c>
      <c r="AI103" s="89">
        <f t="shared" si="32"/>
        <v>-9.4594594594594597</v>
      </c>
      <c r="AJ103" s="88">
        <v>29</v>
      </c>
      <c r="AK103" s="89">
        <f t="shared" si="33"/>
        <v>-25.641025641025642</v>
      </c>
      <c r="AL103" s="88">
        <v>21</v>
      </c>
      <c r="AM103" s="89">
        <f t="shared" si="34"/>
        <v>-12.5</v>
      </c>
      <c r="AN103" s="88">
        <v>0</v>
      </c>
      <c r="AO103" s="90">
        <v>50</v>
      </c>
      <c r="AP103" s="91">
        <v>0</v>
      </c>
      <c r="AQ103" s="90">
        <v>60</v>
      </c>
      <c r="AR103" s="91">
        <f t="shared" si="35"/>
        <v>-4.7619047619047619</v>
      </c>
      <c r="AS103" s="90">
        <v>66</v>
      </c>
      <c r="AT103" s="91">
        <f t="shared" si="36"/>
        <v>-1.4925373134328359</v>
      </c>
      <c r="AU103" s="90">
        <v>26</v>
      </c>
      <c r="AV103" s="91">
        <f t="shared" si="37"/>
        <v>-10.344827586206897</v>
      </c>
      <c r="AW103" s="90">
        <v>22</v>
      </c>
    </row>
    <row r="104" spans="1:50" ht="15.75" customHeight="1">
      <c r="C104" s="81" t="s">
        <v>36</v>
      </c>
      <c r="D104" s="82" t="s">
        <v>98</v>
      </c>
      <c r="E104" s="144">
        <v>16</v>
      </c>
      <c r="F104" s="145">
        <v>0</v>
      </c>
      <c r="G104" s="144">
        <v>0</v>
      </c>
      <c r="H104" s="145">
        <v>0</v>
      </c>
      <c r="I104" s="144">
        <v>0</v>
      </c>
      <c r="J104" s="145">
        <v>0</v>
      </c>
      <c r="K104" s="144">
        <v>0</v>
      </c>
      <c r="L104" s="145">
        <v>0</v>
      </c>
      <c r="M104" s="144">
        <v>0</v>
      </c>
      <c r="N104" s="83">
        <v>16</v>
      </c>
      <c r="O104" s="84">
        <v>0</v>
      </c>
      <c r="P104" s="83">
        <v>13</v>
      </c>
      <c r="Q104" s="84">
        <f t="shared" si="26"/>
        <v>-18.75</v>
      </c>
      <c r="R104" s="83">
        <v>0</v>
      </c>
      <c r="S104" s="84">
        <f t="shared" si="27"/>
        <v>0</v>
      </c>
      <c r="T104" s="83">
        <v>0</v>
      </c>
      <c r="U104" s="84">
        <f t="shared" si="28"/>
        <v>0</v>
      </c>
      <c r="V104" s="83">
        <v>0</v>
      </c>
      <c r="W104" s="85">
        <v>19</v>
      </c>
      <c r="X104" s="86">
        <v>0</v>
      </c>
      <c r="Y104" s="85">
        <v>14</v>
      </c>
      <c r="Z104" s="87">
        <f t="shared" si="29"/>
        <v>-12.5</v>
      </c>
      <c r="AA104" s="85">
        <v>12</v>
      </c>
      <c r="AB104" s="87">
        <f t="shared" si="30"/>
        <v>-7.6923076923076925</v>
      </c>
      <c r="AC104" s="85">
        <v>0</v>
      </c>
      <c r="AD104" s="87">
        <f t="shared" si="31"/>
        <v>0</v>
      </c>
      <c r="AE104" s="85">
        <v>0</v>
      </c>
      <c r="AF104" s="88">
        <v>22</v>
      </c>
      <c r="AG104" s="89">
        <v>0</v>
      </c>
      <c r="AH104" s="88">
        <v>16</v>
      </c>
      <c r="AI104" s="89">
        <f t="shared" si="32"/>
        <v>-15.789473684210526</v>
      </c>
      <c r="AJ104" s="88">
        <v>20</v>
      </c>
      <c r="AK104" s="89">
        <f t="shared" si="33"/>
        <v>42.857142857142854</v>
      </c>
      <c r="AL104" s="88">
        <v>11</v>
      </c>
      <c r="AM104" s="89">
        <f t="shared" si="34"/>
        <v>-8.3333333333333339</v>
      </c>
      <c r="AN104" s="88">
        <v>0</v>
      </c>
      <c r="AO104" s="90">
        <v>26</v>
      </c>
      <c r="AP104" s="91">
        <v>0</v>
      </c>
      <c r="AQ104" s="90">
        <v>19</v>
      </c>
      <c r="AR104" s="91">
        <f t="shared" si="35"/>
        <v>-13.636363636363637</v>
      </c>
      <c r="AS104" s="90">
        <v>14</v>
      </c>
      <c r="AT104" s="91">
        <f t="shared" si="36"/>
        <v>-12.5</v>
      </c>
      <c r="AU104" s="90">
        <v>19</v>
      </c>
      <c r="AV104" s="91">
        <f t="shared" si="37"/>
        <v>-5</v>
      </c>
      <c r="AW104" s="90">
        <v>3</v>
      </c>
    </row>
    <row r="105" spans="1:50" ht="15.75" customHeight="1">
      <c r="B105" s="80" t="s">
        <v>112</v>
      </c>
      <c r="E105" s="144"/>
      <c r="F105" s="145"/>
      <c r="G105" s="144"/>
      <c r="H105" s="145"/>
      <c r="I105" s="144"/>
      <c r="J105" s="145"/>
      <c r="K105" s="144"/>
      <c r="L105" s="145"/>
      <c r="M105" s="144"/>
      <c r="N105" s="83"/>
      <c r="O105" s="84"/>
      <c r="P105" s="83"/>
      <c r="Q105" s="84"/>
      <c r="R105" s="83"/>
      <c r="S105" s="84"/>
      <c r="T105" s="83"/>
      <c r="U105" s="84"/>
      <c r="V105" s="83"/>
      <c r="W105" s="85"/>
      <c r="X105" s="86"/>
      <c r="Y105" s="85"/>
      <c r="Z105" s="87"/>
      <c r="AA105" s="85"/>
      <c r="AB105" s="87"/>
      <c r="AC105" s="85"/>
      <c r="AD105" s="87"/>
      <c r="AE105" s="85"/>
      <c r="AF105" s="88"/>
      <c r="AG105" s="89"/>
      <c r="AH105" s="88"/>
      <c r="AI105" s="89"/>
      <c r="AJ105" s="88"/>
      <c r="AK105" s="89"/>
      <c r="AL105" s="88"/>
      <c r="AM105" s="89"/>
      <c r="AN105" s="88"/>
      <c r="AO105" s="90"/>
      <c r="AP105" s="91"/>
      <c r="AQ105" s="90"/>
      <c r="AR105" s="91"/>
      <c r="AS105" s="90"/>
      <c r="AT105" s="91"/>
      <c r="AU105" s="90"/>
      <c r="AV105" s="91"/>
      <c r="AW105" s="90"/>
    </row>
    <row r="106" spans="1:50" ht="15.75" customHeight="1">
      <c r="C106" s="81" t="s">
        <v>37</v>
      </c>
      <c r="D106" s="82" t="s">
        <v>98</v>
      </c>
      <c r="E106" s="144">
        <v>140</v>
      </c>
      <c r="F106" s="145">
        <v>0</v>
      </c>
      <c r="G106" s="144">
        <v>0</v>
      </c>
      <c r="H106" s="145">
        <v>0</v>
      </c>
      <c r="I106" s="144">
        <v>0</v>
      </c>
      <c r="J106" s="145">
        <v>0</v>
      </c>
      <c r="K106" s="144">
        <v>0</v>
      </c>
      <c r="L106" s="145">
        <v>0</v>
      </c>
      <c r="M106" s="144">
        <v>0</v>
      </c>
      <c r="N106" s="83">
        <v>104</v>
      </c>
      <c r="O106" s="84">
        <v>0</v>
      </c>
      <c r="P106" s="83">
        <v>118</v>
      </c>
      <c r="Q106" s="84">
        <f t="shared" si="26"/>
        <v>-15.714285714285714</v>
      </c>
      <c r="R106" s="83">
        <v>0</v>
      </c>
      <c r="S106" s="84">
        <f t="shared" si="27"/>
        <v>0</v>
      </c>
      <c r="T106" s="83">
        <v>0</v>
      </c>
      <c r="U106" s="84">
        <f t="shared" si="28"/>
        <v>0</v>
      </c>
      <c r="V106" s="83">
        <v>0</v>
      </c>
      <c r="W106" s="85">
        <v>137</v>
      </c>
      <c r="X106" s="86">
        <v>0</v>
      </c>
      <c r="Y106" s="85">
        <v>95</v>
      </c>
      <c r="Z106" s="87">
        <f t="shared" si="29"/>
        <v>-8.6538461538461533</v>
      </c>
      <c r="AA106" s="85">
        <v>115</v>
      </c>
      <c r="AB106" s="87">
        <f t="shared" si="30"/>
        <v>-2.5423728813559321</v>
      </c>
      <c r="AC106" s="85">
        <v>0</v>
      </c>
      <c r="AD106" s="87">
        <f t="shared" si="31"/>
        <v>0</v>
      </c>
      <c r="AE106" s="85">
        <v>0</v>
      </c>
      <c r="AF106" s="88">
        <v>154</v>
      </c>
      <c r="AG106" s="89">
        <v>0</v>
      </c>
      <c r="AH106" s="88">
        <v>119</v>
      </c>
      <c r="AI106" s="89">
        <f t="shared" si="32"/>
        <v>-13.138686131386862</v>
      </c>
      <c r="AJ106" s="88">
        <v>90</v>
      </c>
      <c r="AK106" s="89">
        <f t="shared" si="33"/>
        <v>-5.2631578947368425</v>
      </c>
      <c r="AL106" s="88">
        <v>114</v>
      </c>
      <c r="AM106" s="89">
        <f t="shared" si="34"/>
        <v>-0.86956521739130432</v>
      </c>
      <c r="AN106" s="88">
        <v>6</v>
      </c>
      <c r="AO106" s="90">
        <v>117</v>
      </c>
      <c r="AP106" s="91">
        <v>0</v>
      </c>
      <c r="AQ106" s="90">
        <v>139</v>
      </c>
      <c r="AR106" s="91">
        <f t="shared" si="35"/>
        <v>-9.7402597402597397</v>
      </c>
      <c r="AS106" s="90">
        <v>117</v>
      </c>
      <c r="AT106" s="91">
        <f t="shared" si="36"/>
        <v>-1.680672268907563</v>
      </c>
      <c r="AU106" s="90">
        <v>89</v>
      </c>
      <c r="AV106" s="91">
        <f t="shared" si="37"/>
        <v>-1.1111111111111112</v>
      </c>
      <c r="AW106" s="90">
        <v>4</v>
      </c>
    </row>
    <row r="107" spans="1:50" ht="15.75" customHeight="1">
      <c r="C107" s="81" t="s">
        <v>38</v>
      </c>
      <c r="D107" s="82" t="s">
        <v>98</v>
      </c>
      <c r="E107" s="144">
        <v>48</v>
      </c>
      <c r="F107" s="145">
        <v>0</v>
      </c>
      <c r="G107" s="144">
        <v>0</v>
      </c>
      <c r="H107" s="145">
        <v>0</v>
      </c>
      <c r="I107" s="144">
        <v>0</v>
      </c>
      <c r="J107" s="145">
        <v>0</v>
      </c>
      <c r="K107" s="144">
        <v>0</v>
      </c>
      <c r="L107" s="145">
        <v>0</v>
      </c>
      <c r="M107" s="144">
        <v>0</v>
      </c>
      <c r="N107" s="83">
        <v>39</v>
      </c>
      <c r="O107" s="84">
        <v>0</v>
      </c>
      <c r="P107" s="83">
        <v>43</v>
      </c>
      <c r="Q107" s="84">
        <f t="shared" si="26"/>
        <v>-10.416666666666666</v>
      </c>
      <c r="R107" s="83">
        <v>0</v>
      </c>
      <c r="S107" s="84">
        <f t="shared" si="27"/>
        <v>0</v>
      </c>
      <c r="T107" s="83">
        <v>0</v>
      </c>
      <c r="U107" s="84">
        <f t="shared" si="28"/>
        <v>0</v>
      </c>
      <c r="V107" s="83">
        <v>0</v>
      </c>
      <c r="W107" s="85">
        <v>70</v>
      </c>
      <c r="X107" s="86">
        <v>0</v>
      </c>
      <c r="Y107" s="85">
        <v>38</v>
      </c>
      <c r="Z107" s="87">
        <f t="shared" si="29"/>
        <v>-2.5641025641025643</v>
      </c>
      <c r="AA107" s="85">
        <v>40</v>
      </c>
      <c r="AB107" s="87">
        <f t="shared" si="30"/>
        <v>-6.9767441860465116</v>
      </c>
      <c r="AC107" s="85">
        <v>0</v>
      </c>
      <c r="AD107" s="87">
        <f t="shared" si="31"/>
        <v>0</v>
      </c>
      <c r="AE107" s="85">
        <v>0</v>
      </c>
      <c r="AF107" s="88">
        <v>72</v>
      </c>
      <c r="AG107" s="89">
        <v>0</v>
      </c>
      <c r="AH107" s="88">
        <v>64</v>
      </c>
      <c r="AI107" s="89">
        <f t="shared" si="32"/>
        <v>-8.5714285714285712</v>
      </c>
      <c r="AJ107" s="88">
        <v>37</v>
      </c>
      <c r="AK107" s="89">
        <f t="shared" si="33"/>
        <v>-2.6315789473684212</v>
      </c>
      <c r="AL107" s="88">
        <v>39</v>
      </c>
      <c r="AM107" s="89">
        <f t="shared" si="34"/>
        <v>-2.5</v>
      </c>
      <c r="AN107" s="88">
        <v>3</v>
      </c>
      <c r="AO107" s="90">
        <v>95</v>
      </c>
      <c r="AP107" s="91">
        <v>0</v>
      </c>
      <c r="AQ107" s="90">
        <v>60</v>
      </c>
      <c r="AR107" s="91">
        <f t="shared" si="35"/>
        <v>-16.666666666666668</v>
      </c>
      <c r="AS107" s="90">
        <v>61</v>
      </c>
      <c r="AT107" s="91">
        <f t="shared" si="36"/>
        <v>-4.6875</v>
      </c>
      <c r="AU107" s="90">
        <v>35</v>
      </c>
      <c r="AV107" s="91">
        <f t="shared" si="37"/>
        <v>-5.4054054054054053</v>
      </c>
      <c r="AW107" s="90">
        <v>3</v>
      </c>
    </row>
    <row r="108" spans="1:50" ht="15.75" customHeight="1">
      <c r="C108" s="81" t="s">
        <v>39</v>
      </c>
      <c r="D108" s="82" t="s">
        <v>98</v>
      </c>
      <c r="E108" s="144">
        <v>53</v>
      </c>
      <c r="F108" s="145">
        <v>0</v>
      </c>
      <c r="G108" s="144">
        <v>0</v>
      </c>
      <c r="H108" s="145">
        <v>0</v>
      </c>
      <c r="I108" s="144">
        <v>0</v>
      </c>
      <c r="J108" s="145">
        <v>0</v>
      </c>
      <c r="K108" s="144">
        <v>0</v>
      </c>
      <c r="L108" s="145">
        <v>0</v>
      </c>
      <c r="M108" s="144">
        <v>0</v>
      </c>
      <c r="N108" s="83">
        <v>44</v>
      </c>
      <c r="O108" s="84">
        <v>0</v>
      </c>
      <c r="P108" s="83">
        <v>50</v>
      </c>
      <c r="Q108" s="84">
        <f t="shared" si="26"/>
        <v>-5.6603773584905657</v>
      </c>
      <c r="R108" s="83">
        <v>0</v>
      </c>
      <c r="S108" s="84">
        <f t="shared" si="27"/>
        <v>0</v>
      </c>
      <c r="T108" s="83">
        <v>0</v>
      </c>
      <c r="U108" s="84">
        <f t="shared" si="28"/>
        <v>0</v>
      </c>
      <c r="V108" s="83">
        <v>0</v>
      </c>
      <c r="W108" s="85">
        <v>73</v>
      </c>
      <c r="X108" s="86">
        <v>0</v>
      </c>
      <c r="Y108" s="85">
        <v>42</v>
      </c>
      <c r="Z108" s="87">
        <f t="shared" si="29"/>
        <v>-4.5454545454545459</v>
      </c>
      <c r="AA108" s="85">
        <v>48</v>
      </c>
      <c r="AB108" s="87">
        <f t="shared" si="30"/>
        <v>-4</v>
      </c>
      <c r="AC108" s="85">
        <v>0</v>
      </c>
      <c r="AD108" s="87">
        <f t="shared" si="31"/>
        <v>0</v>
      </c>
      <c r="AE108" s="85">
        <v>0</v>
      </c>
      <c r="AF108" s="88">
        <v>52</v>
      </c>
      <c r="AG108" s="89">
        <v>0</v>
      </c>
      <c r="AH108" s="88">
        <v>64</v>
      </c>
      <c r="AI108" s="89">
        <f t="shared" si="32"/>
        <v>-12.328767123287671</v>
      </c>
      <c r="AJ108" s="88">
        <v>41</v>
      </c>
      <c r="AK108" s="89">
        <f t="shared" si="33"/>
        <v>-2.3809523809523809</v>
      </c>
      <c r="AL108" s="88">
        <v>48</v>
      </c>
      <c r="AM108" s="89">
        <f t="shared" si="34"/>
        <v>0</v>
      </c>
      <c r="AN108" s="88">
        <v>1</v>
      </c>
      <c r="AO108" s="90">
        <v>104</v>
      </c>
      <c r="AP108" s="91">
        <v>0</v>
      </c>
      <c r="AQ108" s="90">
        <v>50</v>
      </c>
      <c r="AR108" s="91">
        <f t="shared" si="35"/>
        <v>-3.8461538461538463</v>
      </c>
      <c r="AS108" s="90">
        <v>61</v>
      </c>
      <c r="AT108" s="91">
        <f t="shared" si="36"/>
        <v>-4.6875</v>
      </c>
      <c r="AU108" s="90">
        <v>41</v>
      </c>
      <c r="AV108" s="91">
        <f t="shared" si="37"/>
        <v>0</v>
      </c>
      <c r="AW108" s="90">
        <v>3</v>
      </c>
    </row>
    <row r="109" spans="1:50" ht="15.75" customHeight="1">
      <c r="C109" s="81" t="s">
        <v>40</v>
      </c>
      <c r="D109" s="82" t="s">
        <v>98</v>
      </c>
      <c r="E109" s="144">
        <v>79</v>
      </c>
      <c r="F109" s="145">
        <v>0</v>
      </c>
      <c r="G109" s="144">
        <v>0</v>
      </c>
      <c r="H109" s="145">
        <v>0</v>
      </c>
      <c r="I109" s="144">
        <v>0</v>
      </c>
      <c r="J109" s="145">
        <v>0</v>
      </c>
      <c r="K109" s="144">
        <v>0</v>
      </c>
      <c r="L109" s="145">
        <v>0</v>
      </c>
      <c r="M109" s="144">
        <v>0</v>
      </c>
      <c r="N109" s="83">
        <v>76</v>
      </c>
      <c r="O109" s="84">
        <v>0</v>
      </c>
      <c r="P109" s="83">
        <v>73</v>
      </c>
      <c r="Q109" s="84">
        <f t="shared" si="26"/>
        <v>-7.5949367088607591</v>
      </c>
      <c r="R109" s="83">
        <v>0</v>
      </c>
      <c r="S109" s="84">
        <f t="shared" si="27"/>
        <v>0</v>
      </c>
      <c r="T109" s="83">
        <v>0</v>
      </c>
      <c r="U109" s="84">
        <f t="shared" si="28"/>
        <v>0</v>
      </c>
      <c r="V109" s="83">
        <v>0</v>
      </c>
      <c r="W109" s="85">
        <v>86</v>
      </c>
      <c r="X109" s="86">
        <v>0</v>
      </c>
      <c r="Y109" s="85">
        <v>71</v>
      </c>
      <c r="Z109" s="87">
        <f t="shared" si="29"/>
        <v>-6.5789473684210522</v>
      </c>
      <c r="AA109" s="85">
        <v>72</v>
      </c>
      <c r="AB109" s="87">
        <f t="shared" si="30"/>
        <v>-1.3698630136986301</v>
      </c>
      <c r="AC109" s="85">
        <v>0</v>
      </c>
      <c r="AD109" s="87">
        <f t="shared" si="31"/>
        <v>0</v>
      </c>
      <c r="AE109" s="85">
        <v>0</v>
      </c>
      <c r="AF109" s="88">
        <v>71</v>
      </c>
      <c r="AG109" s="89">
        <v>0</v>
      </c>
      <c r="AH109" s="88">
        <v>70</v>
      </c>
      <c r="AI109" s="89">
        <f t="shared" si="32"/>
        <v>-18.604651162790699</v>
      </c>
      <c r="AJ109" s="88">
        <v>69</v>
      </c>
      <c r="AK109" s="89">
        <f t="shared" si="33"/>
        <v>-2.816901408450704</v>
      </c>
      <c r="AL109" s="88">
        <v>72</v>
      </c>
      <c r="AM109" s="89">
        <f t="shared" si="34"/>
        <v>0</v>
      </c>
      <c r="AN109" s="88">
        <v>2</v>
      </c>
      <c r="AO109" s="90">
        <v>0</v>
      </c>
      <c r="AP109" s="91">
        <v>0</v>
      </c>
      <c r="AQ109" s="90">
        <v>61</v>
      </c>
      <c r="AR109" s="91">
        <f t="shared" si="35"/>
        <v>-14.084507042253522</v>
      </c>
      <c r="AS109" s="90">
        <v>67</v>
      </c>
      <c r="AT109" s="91">
        <f t="shared" si="36"/>
        <v>-4.2857142857142856</v>
      </c>
      <c r="AU109" s="90">
        <v>69</v>
      </c>
      <c r="AV109" s="91">
        <f t="shared" si="37"/>
        <v>0</v>
      </c>
      <c r="AW109" s="90">
        <v>8</v>
      </c>
    </row>
    <row r="110" spans="1:50" ht="15.75" customHeight="1">
      <c r="C110" s="81" t="s">
        <v>41</v>
      </c>
      <c r="D110" s="82" t="s">
        <v>98</v>
      </c>
      <c r="E110" s="144">
        <v>159</v>
      </c>
      <c r="F110" s="145">
        <v>0</v>
      </c>
      <c r="G110" s="144">
        <v>0</v>
      </c>
      <c r="H110" s="145">
        <v>0</v>
      </c>
      <c r="I110" s="144">
        <v>0</v>
      </c>
      <c r="J110" s="145">
        <v>0</v>
      </c>
      <c r="K110" s="144">
        <v>0</v>
      </c>
      <c r="L110" s="145">
        <v>0</v>
      </c>
      <c r="M110" s="144">
        <v>0</v>
      </c>
      <c r="N110" s="83">
        <v>141</v>
      </c>
      <c r="O110" s="84">
        <v>0</v>
      </c>
      <c r="P110" s="83">
        <v>132</v>
      </c>
      <c r="Q110" s="84">
        <f t="shared" si="26"/>
        <v>-16.981132075471699</v>
      </c>
      <c r="R110" s="83">
        <v>0</v>
      </c>
      <c r="S110" s="84">
        <f t="shared" si="27"/>
        <v>0</v>
      </c>
      <c r="T110" s="83">
        <v>0</v>
      </c>
      <c r="U110" s="84">
        <f t="shared" si="28"/>
        <v>0</v>
      </c>
      <c r="V110" s="83">
        <v>0</v>
      </c>
      <c r="W110" s="85">
        <v>172</v>
      </c>
      <c r="X110" s="86">
        <v>0</v>
      </c>
      <c r="Y110" s="85">
        <v>134</v>
      </c>
      <c r="Z110" s="87">
        <f t="shared" si="29"/>
        <v>-4.9645390070921982</v>
      </c>
      <c r="AA110" s="85">
        <v>125</v>
      </c>
      <c r="AB110" s="87">
        <f t="shared" si="30"/>
        <v>-5.3030303030303028</v>
      </c>
      <c r="AC110" s="85">
        <v>0</v>
      </c>
      <c r="AD110" s="87">
        <f t="shared" si="31"/>
        <v>0</v>
      </c>
      <c r="AE110" s="85">
        <v>0</v>
      </c>
      <c r="AF110" s="88">
        <v>177</v>
      </c>
      <c r="AG110" s="89">
        <v>0</v>
      </c>
      <c r="AH110" s="88">
        <v>139</v>
      </c>
      <c r="AI110" s="89">
        <f t="shared" si="32"/>
        <v>-19.186046511627907</v>
      </c>
      <c r="AJ110" s="88">
        <v>130</v>
      </c>
      <c r="AK110" s="89">
        <f t="shared" si="33"/>
        <v>-2.9850746268656718</v>
      </c>
      <c r="AL110" s="88">
        <v>124</v>
      </c>
      <c r="AM110" s="89">
        <f t="shared" si="34"/>
        <v>-0.8</v>
      </c>
      <c r="AN110" s="88">
        <v>6</v>
      </c>
      <c r="AO110" s="90">
        <v>162</v>
      </c>
      <c r="AP110" s="91">
        <v>0</v>
      </c>
      <c r="AQ110" s="90">
        <v>154</v>
      </c>
      <c r="AR110" s="91">
        <f t="shared" si="35"/>
        <v>-12.994350282485875</v>
      </c>
      <c r="AS110" s="90">
        <v>136</v>
      </c>
      <c r="AT110" s="91">
        <f t="shared" si="36"/>
        <v>-2.1582733812949639</v>
      </c>
      <c r="AU110" s="90">
        <v>129</v>
      </c>
      <c r="AV110" s="91">
        <f t="shared" si="37"/>
        <v>-0.76923076923076927</v>
      </c>
      <c r="AW110" s="90">
        <v>20</v>
      </c>
    </row>
    <row r="111" spans="1:50" ht="15.75" customHeight="1">
      <c r="C111" s="81" t="s">
        <v>42</v>
      </c>
      <c r="D111" s="82" t="s">
        <v>98</v>
      </c>
      <c r="E111" s="144">
        <v>129</v>
      </c>
      <c r="F111" s="145">
        <v>0</v>
      </c>
      <c r="G111" s="144">
        <v>0</v>
      </c>
      <c r="H111" s="145">
        <v>0</v>
      </c>
      <c r="I111" s="144">
        <v>0</v>
      </c>
      <c r="J111" s="145">
        <v>0</v>
      </c>
      <c r="K111" s="144">
        <v>0</v>
      </c>
      <c r="L111" s="145">
        <v>0</v>
      </c>
      <c r="M111" s="144">
        <v>0</v>
      </c>
      <c r="N111" s="83">
        <v>117</v>
      </c>
      <c r="O111" s="84">
        <v>0</v>
      </c>
      <c r="P111" s="83">
        <v>108</v>
      </c>
      <c r="Q111" s="84">
        <f t="shared" si="26"/>
        <v>-16.279069767441861</v>
      </c>
      <c r="R111" s="83">
        <v>0</v>
      </c>
      <c r="S111" s="84">
        <f t="shared" si="27"/>
        <v>0</v>
      </c>
      <c r="T111" s="83">
        <v>0</v>
      </c>
      <c r="U111" s="84">
        <f t="shared" si="28"/>
        <v>0</v>
      </c>
      <c r="V111" s="83">
        <v>0</v>
      </c>
      <c r="W111" s="85">
        <v>147</v>
      </c>
      <c r="X111" s="86">
        <v>0</v>
      </c>
      <c r="Y111" s="85">
        <v>109</v>
      </c>
      <c r="Z111" s="87">
        <f t="shared" si="29"/>
        <v>-6.8376068376068373</v>
      </c>
      <c r="AA111" s="85">
        <v>105</v>
      </c>
      <c r="AB111" s="87">
        <f t="shared" si="30"/>
        <v>-2.7777777777777777</v>
      </c>
      <c r="AC111" s="85">
        <v>0</v>
      </c>
      <c r="AD111" s="87">
        <f t="shared" si="31"/>
        <v>0</v>
      </c>
      <c r="AE111" s="85">
        <v>0</v>
      </c>
      <c r="AF111" s="88">
        <v>152</v>
      </c>
      <c r="AG111" s="89">
        <v>0</v>
      </c>
      <c r="AH111" s="88">
        <v>137</v>
      </c>
      <c r="AI111" s="89">
        <f t="shared" si="32"/>
        <v>-6.8027210884353737</v>
      </c>
      <c r="AJ111" s="88">
        <v>106</v>
      </c>
      <c r="AK111" s="89">
        <f t="shared" si="33"/>
        <v>-2.7522935779816513</v>
      </c>
      <c r="AL111" s="88">
        <v>104</v>
      </c>
      <c r="AM111" s="89">
        <f t="shared" si="34"/>
        <v>-0.95238095238095233</v>
      </c>
      <c r="AN111" s="88">
        <v>7</v>
      </c>
      <c r="AO111" s="90">
        <v>155</v>
      </c>
      <c r="AP111" s="91">
        <v>0</v>
      </c>
      <c r="AQ111" s="90">
        <v>139</v>
      </c>
      <c r="AR111" s="91">
        <f t="shared" si="35"/>
        <v>-8.5526315789473681</v>
      </c>
      <c r="AS111" s="90">
        <v>132</v>
      </c>
      <c r="AT111" s="91">
        <f t="shared" si="36"/>
        <v>-3.6496350364963503</v>
      </c>
      <c r="AU111" s="90">
        <v>106</v>
      </c>
      <c r="AV111" s="91">
        <f t="shared" si="37"/>
        <v>0</v>
      </c>
      <c r="AW111" s="90">
        <v>11</v>
      </c>
    </row>
    <row r="112" spans="1:50" ht="15.75" customHeight="1">
      <c r="C112" s="81" t="s">
        <v>43</v>
      </c>
      <c r="D112" s="82" t="s">
        <v>98</v>
      </c>
      <c r="E112" s="144">
        <v>142</v>
      </c>
      <c r="F112" s="145">
        <v>0</v>
      </c>
      <c r="G112" s="144">
        <v>0</v>
      </c>
      <c r="H112" s="145">
        <v>0</v>
      </c>
      <c r="I112" s="144">
        <v>0</v>
      </c>
      <c r="J112" s="145">
        <v>0</v>
      </c>
      <c r="K112" s="144">
        <v>0</v>
      </c>
      <c r="L112" s="145">
        <v>0</v>
      </c>
      <c r="M112" s="144">
        <v>0</v>
      </c>
      <c r="N112" s="83">
        <v>125</v>
      </c>
      <c r="O112" s="84">
        <v>0</v>
      </c>
      <c r="P112" s="83">
        <v>130</v>
      </c>
      <c r="Q112" s="84">
        <f t="shared" si="26"/>
        <v>-8.4507042253521121</v>
      </c>
      <c r="R112" s="83">
        <v>0</v>
      </c>
      <c r="S112" s="84">
        <f t="shared" si="27"/>
        <v>0</v>
      </c>
      <c r="T112" s="83">
        <v>0</v>
      </c>
      <c r="U112" s="84">
        <f t="shared" si="28"/>
        <v>0</v>
      </c>
      <c r="V112" s="83">
        <v>0</v>
      </c>
      <c r="W112" s="85">
        <v>147</v>
      </c>
      <c r="X112" s="86">
        <v>0</v>
      </c>
      <c r="Y112" s="85">
        <v>116</v>
      </c>
      <c r="Z112" s="87">
        <f t="shared" si="29"/>
        <v>-7.2</v>
      </c>
      <c r="AA112" s="85">
        <v>122</v>
      </c>
      <c r="AB112" s="87">
        <f t="shared" si="30"/>
        <v>-6.1538461538461542</v>
      </c>
      <c r="AC112" s="85">
        <v>0</v>
      </c>
      <c r="AD112" s="87">
        <f t="shared" si="31"/>
        <v>0</v>
      </c>
      <c r="AE112" s="85">
        <v>0</v>
      </c>
      <c r="AF112" s="88">
        <v>141</v>
      </c>
      <c r="AG112" s="89">
        <v>0</v>
      </c>
      <c r="AH112" s="88">
        <v>125</v>
      </c>
      <c r="AI112" s="89">
        <f t="shared" si="32"/>
        <v>-14.965986394557824</v>
      </c>
      <c r="AJ112" s="88">
        <v>113</v>
      </c>
      <c r="AK112" s="89">
        <f t="shared" si="33"/>
        <v>-2.5862068965517242</v>
      </c>
      <c r="AL112" s="88">
        <v>119</v>
      </c>
      <c r="AM112" s="89">
        <f t="shared" si="34"/>
        <v>-2.459016393442623</v>
      </c>
      <c r="AN112" s="88">
        <v>5</v>
      </c>
      <c r="AO112" s="90">
        <v>160</v>
      </c>
      <c r="AP112" s="91">
        <v>0</v>
      </c>
      <c r="AQ112" s="90">
        <v>123</v>
      </c>
      <c r="AR112" s="91">
        <f t="shared" si="35"/>
        <v>-12.76595744680851</v>
      </c>
      <c r="AS112" s="90">
        <v>122</v>
      </c>
      <c r="AT112" s="91">
        <f t="shared" si="36"/>
        <v>-2.4</v>
      </c>
      <c r="AU112" s="90">
        <v>109</v>
      </c>
      <c r="AV112" s="91">
        <f t="shared" si="37"/>
        <v>-3.5398230088495577</v>
      </c>
      <c r="AW112" s="90">
        <v>20</v>
      </c>
    </row>
    <row r="113" spans="2:49" ht="15.75" customHeight="1">
      <c r="C113" s="81" t="s">
        <v>39</v>
      </c>
      <c r="D113" s="82" t="s">
        <v>103</v>
      </c>
      <c r="E113" s="144">
        <v>0</v>
      </c>
      <c r="F113" s="145">
        <v>0</v>
      </c>
      <c r="G113" s="144">
        <v>0</v>
      </c>
      <c r="H113" s="145">
        <v>0</v>
      </c>
      <c r="I113" s="144">
        <v>0</v>
      </c>
      <c r="J113" s="145">
        <v>0</v>
      </c>
      <c r="K113" s="144">
        <v>0</v>
      </c>
      <c r="L113" s="145">
        <v>0</v>
      </c>
      <c r="M113" s="144">
        <v>0</v>
      </c>
      <c r="N113" s="83">
        <v>0</v>
      </c>
      <c r="O113" s="84">
        <v>0</v>
      </c>
      <c r="P113" s="83">
        <v>0</v>
      </c>
      <c r="Q113" s="84">
        <f t="shared" si="26"/>
        <v>0</v>
      </c>
      <c r="R113" s="83">
        <v>0</v>
      </c>
      <c r="S113" s="84">
        <f t="shared" si="27"/>
        <v>0</v>
      </c>
      <c r="T113" s="83">
        <v>0</v>
      </c>
      <c r="U113" s="84">
        <f t="shared" si="28"/>
        <v>0</v>
      </c>
      <c r="V113" s="83">
        <v>0</v>
      </c>
      <c r="W113" s="85">
        <v>0</v>
      </c>
      <c r="X113" s="86">
        <v>0</v>
      </c>
      <c r="Y113" s="85">
        <v>0</v>
      </c>
      <c r="Z113" s="87">
        <f t="shared" si="29"/>
        <v>0</v>
      </c>
      <c r="AA113" s="85">
        <v>0</v>
      </c>
      <c r="AB113" s="87">
        <f t="shared" si="30"/>
        <v>0</v>
      </c>
      <c r="AC113" s="85">
        <v>0</v>
      </c>
      <c r="AD113" s="87">
        <f t="shared" si="31"/>
        <v>0</v>
      </c>
      <c r="AE113" s="85">
        <v>0</v>
      </c>
      <c r="AF113" s="88">
        <v>0</v>
      </c>
      <c r="AG113" s="89">
        <v>0</v>
      </c>
      <c r="AH113" s="88">
        <v>0</v>
      </c>
      <c r="AI113" s="89">
        <f t="shared" si="32"/>
        <v>0</v>
      </c>
      <c r="AJ113" s="88">
        <v>0</v>
      </c>
      <c r="AK113" s="89">
        <f t="shared" si="33"/>
        <v>0</v>
      </c>
      <c r="AL113" s="88">
        <v>0</v>
      </c>
      <c r="AM113" s="89">
        <f t="shared" si="34"/>
        <v>0</v>
      </c>
      <c r="AN113" s="88">
        <v>0</v>
      </c>
      <c r="AO113" s="90">
        <v>25</v>
      </c>
      <c r="AP113" s="91">
        <v>0</v>
      </c>
      <c r="AQ113" s="90">
        <v>0</v>
      </c>
      <c r="AR113" s="91">
        <f t="shared" si="35"/>
        <v>0</v>
      </c>
      <c r="AS113" s="90">
        <v>0</v>
      </c>
      <c r="AT113" s="91">
        <f t="shared" si="36"/>
        <v>0</v>
      </c>
      <c r="AU113" s="90">
        <v>0</v>
      </c>
      <c r="AV113" s="91">
        <f t="shared" si="37"/>
        <v>0</v>
      </c>
      <c r="AW113" s="90">
        <v>1</v>
      </c>
    </row>
    <row r="114" spans="2:49" ht="15.75" customHeight="1">
      <c r="C114" s="81" t="s">
        <v>143</v>
      </c>
      <c r="D114" s="82" t="s">
        <v>103</v>
      </c>
      <c r="E114" s="144">
        <v>0</v>
      </c>
      <c r="F114" s="145">
        <v>0</v>
      </c>
      <c r="G114" s="144">
        <v>0</v>
      </c>
      <c r="H114" s="145">
        <v>0</v>
      </c>
      <c r="I114" s="144">
        <v>0</v>
      </c>
      <c r="J114" s="145">
        <v>0</v>
      </c>
      <c r="K114" s="144">
        <v>0</v>
      </c>
      <c r="L114" s="145">
        <v>0</v>
      </c>
      <c r="M114" s="144">
        <v>0</v>
      </c>
      <c r="N114" s="83">
        <v>78</v>
      </c>
      <c r="O114" s="84">
        <v>0</v>
      </c>
      <c r="P114" s="83">
        <v>0</v>
      </c>
      <c r="Q114" s="84">
        <f t="shared" si="26"/>
        <v>0</v>
      </c>
      <c r="R114" s="83">
        <v>0</v>
      </c>
      <c r="S114" s="84">
        <f t="shared" si="27"/>
        <v>0</v>
      </c>
      <c r="T114" s="83">
        <v>0</v>
      </c>
      <c r="U114" s="84">
        <f t="shared" si="28"/>
        <v>0</v>
      </c>
      <c r="V114" s="83">
        <v>0</v>
      </c>
      <c r="W114" s="85">
        <v>66</v>
      </c>
      <c r="X114" s="86">
        <v>0</v>
      </c>
      <c r="Y114" s="85">
        <v>61</v>
      </c>
      <c r="Z114" s="87">
        <f t="shared" si="29"/>
        <v>-21.794871794871796</v>
      </c>
      <c r="AA114" s="85">
        <v>0</v>
      </c>
      <c r="AB114" s="87">
        <f t="shared" si="30"/>
        <v>0</v>
      </c>
      <c r="AC114" s="85">
        <v>0</v>
      </c>
      <c r="AD114" s="87">
        <f t="shared" si="31"/>
        <v>0</v>
      </c>
      <c r="AE114" s="85">
        <v>0</v>
      </c>
      <c r="AF114" s="88">
        <v>60</v>
      </c>
      <c r="AG114" s="89">
        <v>0</v>
      </c>
      <c r="AH114" s="88">
        <v>43</v>
      </c>
      <c r="AI114" s="89">
        <f t="shared" si="32"/>
        <v>-34.848484848484851</v>
      </c>
      <c r="AJ114" s="88">
        <v>65</v>
      </c>
      <c r="AK114" s="89">
        <f t="shared" si="33"/>
        <v>6.557377049180328</v>
      </c>
      <c r="AL114" s="88">
        <v>0</v>
      </c>
      <c r="AM114" s="89">
        <f t="shared" si="34"/>
        <v>0</v>
      </c>
      <c r="AN114" s="88">
        <v>0</v>
      </c>
      <c r="AO114" s="90">
        <v>69</v>
      </c>
      <c r="AP114" s="91">
        <v>0</v>
      </c>
      <c r="AQ114" s="90">
        <v>50</v>
      </c>
      <c r="AR114" s="91">
        <f t="shared" si="35"/>
        <v>-16.666666666666668</v>
      </c>
      <c r="AS114" s="90">
        <v>38</v>
      </c>
      <c r="AT114" s="91">
        <f t="shared" si="36"/>
        <v>-11.627906976744185</v>
      </c>
      <c r="AU114" s="90">
        <v>58</v>
      </c>
      <c r="AV114" s="91">
        <f t="shared" si="37"/>
        <v>-10.76923076923077</v>
      </c>
      <c r="AW114" s="90">
        <v>1</v>
      </c>
    </row>
    <row r="115" spans="2:49" ht="15.75" customHeight="1">
      <c r="B115" s="80" t="s">
        <v>113</v>
      </c>
      <c r="E115" s="144"/>
      <c r="F115" s="145"/>
      <c r="G115" s="144"/>
      <c r="H115" s="145"/>
      <c r="I115" s="144"/>
      <c r="J115" s="145"/>
      <c r="K115" s="144"/>
      <c r="L115" s="145"/>
      <c r="M115" s="144"/>
      <c r="N115" s="83"/>
      <c r="O115" s="84"/>
      <c r="P115" s="83"/>
      <c r="Q115" s="84"/>
      <c r="R115" s="83"/>
      <c r="S115" s="84"/>
      <c r="T115" s="83"/>
      <c r="U115" s="84"/>
      <c r="V115" s="83"/>
      <c r="W115" s="85"/>
      <c r="X115" s="86"/>
      <c r="Y115" s="85"/>
      <c r="Z115" s="87"/>
      <c r="AA115" s="85"/>
      <c r="AB115" s="87"/>
      <c r="AC115" s="85"/>
      <c r="AD115" s="87"/>
      <c r="AE115" s="85"/>
      <c r="AF115" s="88"/>
      <c r="AG115" s="89"/>
      <c r="AH115" s="88"/>
      <c r="AI115" s="89"/>
      <c r="AJ115" s="88"/>
      <c r="AK115" s="89"/>
      <c r="AL115" s="88"/>
      <c r="AM115" s="89"/>
      <c r="AN115" s="88"/>
      <c r="AO115" s="90"/>
      <c r="AP115" s="91"/>
      <c r="AQ115" s="90"/>
      <c r="AR115" s="91"/>
      <c r="AS115" s="90"/>
      <c r="AT115" s="91"/>
      <c r="AU115" s="90"/>
      <c r="AV115" s="91"/>
      <c r="AW115" s="90"/>
    </row>
    <row r="116" spans="2:49" ht="15.75" customHeight="1">
      <c r="C116" s="81" t="s">
        <v>38</v>
      </c>
      <c r="D116" s="82" t="s">
        <v>98</v>
      </c>
      <c r="E116" s="144">
        <v>43</v>
      </c>
      <c r="F116" s="145">
        <v>0</v>
      </c>
      <c r="G116" s="144">
        <v>0</v>
      </c>
      <c r="H116" s="145">
        <v>0</v>
      </c>
      <c r="I116" s="144">
        <v>0</v>
      </c>
      <c r="J116" s="145">
        <v>0</v>
      </c>
      <c r="K116" s="144">
        <v>0</v>
      </c>
      <c r="L116" s="145">
        <v>0</v>
      </c>
      <c r="M116" s="144">
        <v>0</v>
      </c>
      <c r="N116" s="83">
        <v>32</v>
      </c>
      <c r="O116" s="84">
        <v>0</v>
      </c>
      <c r="P116" s="83">
        <v>38</v>
      </c>
      <c r="Q116" s="84">
        <f t="shared" si="26"/>
        <v>-11.627906976744185</v>
      </c>
      <c r="R116" s="83">
        <v>0</v>
      </c>
      <c r="S116" s="84">
        <f t="shared" si="27"/>
        <v>0</v>
      </c>
      <c r="T116" s="83">
        <v>0</v>
      </c>
      <c r="U116" s="84">
        <f t="shared" si="28"/>
        <v>0</v>
      </c>
      <c r="V116" s="83">
        <v>0</v>
      </c>
      <c r="W116" s="85">
        <v>33</v>
      </c>
      <c r="X116" s="86">
        <v>0</v>
      </c>
      <c r="Y116" s="85">
        <v>31</v>
      </c>
      <c r="Z116" s="87">
        <f t="shared" si="29"/>
        <v>-3.125</v>
      </c>
      <c r="AA116" s="85">
        <v>5</v>
      </c>
      <c r="AB116" s="87">
        <f t="shared" si="30"/>
        <v>-86.84210526315789</v>
      </c>
      <c r="AC116" s="85">
        <v>0</v>
      </c>
      <c r="AD116" s="87">
        <f t="shared" si="31"/>
        <v>0</v>
      </c>
      <c r="AE116" s="85">
        <v>0</v>
      </c>
      <c r="AF116" s="88">
        <v>40</v>
      </c>
      <c r="AG116" s="89">
        <v>0</v>
      </c>
      <c r="AH116" s="88">
        <v>32</v>
      </c>
      <c r="AI116" s="89">
        <f t="shared" si="32"/>
        <v>-3.0303030303030303</v>
      </c>
      <c r="AJ116" s="88">
        <v>3</v>
      </c>
      <c r="AK116" s="89">
        <f t="shared" si="33"/>
        <v>-90.322580645161295</v>
      </c>
      <c r="AL116" s="88">
        <v>0</v>
      </c>
      <c r="AM116" s="89">
        <f t="shared" si="34"/>
        <v>-100</v>
      </c>
      <c r="AN116" s="88">
        <v>0</v>
      </c>
      <c r="AO116" s="90">
        <v>35</v>
      </c>
      <c r="AP116" s="91">
        <v>0</v>
      </c>
      <c r="AQ116" s="90">
        <v>35</v>
      </c>
      <c r="AR116" s="91">
        <f t="shared" si="35"/>
        <v>-12.5</v>
      </c>
      <c r="AS116" s="90">
        <v>18</v>
      </c>
      <c r="AT116" s="91">
        <f t="shared" si="36"/>
        <v>-43.75</v>
      </c>
      <c r="AU116" s="90">
        <v>1</v>
      </c>
      <c r="AV116" s="91">
        <f t="shared" si="37"/>
        <v>-66.666666666666671</v>
      </c>
      <c r="AW116" s="90">
        <v>0</v>
      </c>
    </row>
    <row r="117" spans="2:49" ht="15.75" customHeight="1">
      <c r="C117" s="81" t="s">
        <v>39</v>
      </c>
      <c r="D117" s="82" t="s">
        <v>98</v>
      </c>
      <c r="E117" s="144">
        <v>44</v>
      </c>
      <c r="F117" s="145">
        <v>0</v>
      </c>
      <c r="G117" s="144">
        <v>0</v>
      </c>
      <c r="H117" s="145">
        <v>0</v>
      </c>
      <c r="I117" s="144">
        <v>0</v>
      </c>
      <c r="J117" s="145">
        <v>0</v>
      </c>
      <c r="K117" s="144">
        <v>0</v>
      </c>
      <c r="L117" s="145">
        <v>0</v>
      </c>
      <c r="M117" s="144">
        <v>0</v>
      </c>
      <c r="N117" s="83">
        <v>31</v>
      </c>
      <c r="O117" s="84">
        <v>0</v>
      </c>
      <c r="P117" s="83">
        <v>44</v>
      </c>
      <c r="Q117" s="84">
        <f t="shared" si="26"/>
        <v>0</v>
      </c>
      <c r="R117" s="83">
        <v>0</v>
      </c>
      <c r="S117" s="84">
        <f t="shared" si="27"/>
        <v>0</v>
      </c>
      <c r="T117" s="83">
        <v>0</v>
      </c>
      <c r="U117" s="84">
        <f t="shared" si="28"/>
        <v>0</v>
      </c>
      <c r="V117" s="83">
        <v>0</v>
      </c>
      <c r="W117" s="85">
        <v>48</v>
      </c>
      <c r="X117" s="86">
        <v>0</v>
      </c>
      <c r="Y117" s="85">
        <v>31</v>
      </c>
      <c r="Z117" s="87">
        <f t="shared" si="29"/>
        <v>0</v>
      </c>
      <c r="AA117" s="85">
        <v>12</v>
      </c>
      <c r="AB117" s="87">
        <f t="shared" si="30"/>
        <v>-72.727272727272734</v>
      </c>
      <c r="AC117" s="85">
        <v>0</v>
      </c>
      <c r="AD117" s="87">
        <f t="shared" si="31"/>
        <v>0</v>
      </c>
      <c r="AE117" s="85">
        <v>0</v>
      </c>
      <c r="AF117" s="88">
        <v>38</v>
      </c>
      <c r="AG117" s="89">
        <v>0</v>
      </c>
      <c r="AH117" s="88">
        <v>44</v>
      </c>
      <c r="AI117" s="89">
        <f t="shared" si="32"/>
        <v>-8.3333333333333339</v>
      </c>
      <c r="AJ117" s="88">
        <v>1</v>
      </c>
      <c r="AK117" s="89">
        <f t="shared" si="33"/>
        <v>-96.774193548387103</v>
      </c>
      <c r="AL117" s="88">
        <v>0</v>
      </c>
      <c r="AM117" s="89">
        <f t="shared" si="34"/>
        <v>-100</v>
      </c>
      <c r="AN117" s="88">
        <v>1</v>
      </c>
      <c r="AO117" s="90">
        <v>35</v>
      </c>
      <c r="AP117" s="91">
        <v>0</v>
      </c>
      <c r="AQ117" s="90">
        <v>36</v>
      </c>
      <c r="AR117" s="91">
        <f t="shared" si="35"/>
        <v>-5.2631578947368425</v>
      </c>
      <c r="AS117" s="90">
        <v>18</v>
      </c>
      <c r="AT117" s="91">
        <f t="shared" si="36"/>
        <v>-59.090909090909093</v>
      </c>
      <c r="AU117" s="90">
        <v>0</v>
      </c>
      <c r="AV117" s="91">
        <f t="shared" si="37"/>
        <v>-100</v>
      </c>
      <c r="AW117" s="90">
        <v>0</v>
      </c>
    </row>
    <row r="118" spans="2:49" ht="15.75" customHeight="1">
      <c r="C118" s="81" t="s">
        <v>46</v>
      </c>
      <c r="D118" s="82" t="s">
        <v>98</v>
      </c>
      <c r="E118" s="144">
        <v>45</v>
      </c>
      <c r="F118" s="145">
        <v>0</v>
      </c>
      <c r="G118" s="144">
        <v>0</v>
      </c>
      <c r="H118" s="145">
        <v>0</v>
      </c>
      <c r="I118" s="144">
        <v>0</v>
      </c>
      <c r="J118" s="145">
        <v>0</v>
      </c>
      <c r="K118" s="144">
        <v>0</v>
      </c>
      <c r="L118" s="145">
        <v>0</v>
      </c>
      <c r="M118" s="144">
        <v>0</v>
      </c>
      <c r="N118" s="83">
        <v>30</v>
      </c>
      <c r="O118" s="84">
        <v>0</v>
      </c>
      <c r="P118" s="83">
        <v>41</v>
      </c>
      <c r="Q118" s="84">
        <f t="shared" si="26"/>
        <v>-8.8888888888888893</v>
      </c>
      <c r="R118" s="83">
        <v>0</v>
      </c>
      <c r="S118" s="84">
        <f t="shared" si="27"/>
        <v>0</v>
      </c>
      <c r="T118" s="83">
        <v>0</v>
      </c>
      <c r="U118" s="84">
        <f t="shared" si="28"/>
        <v>0</v>
      </c>
      <c r="V118" s="83">
        <v>0</v>
      </c>
      <c r="W118" s="85">
        <v>29</v>
      </c>
      <c r="X118" s="86">
        <v>0</v>
      </c>
      <c r="Y118" s="85">
        <v>26</v>
      </c>
      <c r="Z118" s="87">
        <f t="shared" si="29"/>
        <v>-13.333333333333334</v>
      </c>
      <c r="AA118" s="85">
        <v>5</v>
      </c>
      <c r="AB118" s="87">
        <f t="shared" si="30"/>
        <v>-87.804878048780495</v>
      </c>
      <c r="AC118" s="85">
        <v>0</v>
      </c>
      <c r="AD118" s="87">
        <f t="shared" si="31"/>
        <v>0</v>
      </c>
      <c r="AE118" s="85">
        <v>0</v>
      </c>
      <c r="AF118" s="88">
        <v>26</v>
      </c>
      <c r="AG118" s="89">
        <v>0</v>
      </c>
      <c r="AH118" s="88">
        <v>26</v>
      </c>
      <c r="AI118" s="89">
        <f t="shared" si="32"/>
        <v>-10.344827586206897</v>
      </c>
      <c r="AJ118" s="88">
        <v>3</v>
      </c>
      <c r="AK118" s="89">
        <f t="shared" si="33"/>
        <v>-88.461538461538467</v>
      </c>
      <c r="AL118" s="88">
        <v>0</v>
      </c>
      <c r="AM118" s="89">
        <f t="shared" si="34"/>
        <v>-100</v>
      </c>
      <c r="AN118" s="88">
        <v>0</v>
      </c>
      <c r="AO118" s="90">
        <v>0</v>
      </c>
      <c r="AP118" s="91">
        <v>0</v>
      </c>
      <c r="AQ118" s="90">
        <v>23</v>
      </c>
      <c r="AR118" s="91">
        <f t="shared" si="35"/>
        <v>-11.538461538461538</v>
      </c>
      <c r="AS118" s="90">
        <v>5</v>
      </c>
      <c r="AT118" s="91">
        <f t="shared" si="36"/>
        <v>-80.769230769230774</v>
      </c>
      <c r="AU118" s="90">
        <v>0</v>
      </c>
      <c r="AV118" s="91">
        <f t="shared" si="37"/>
        <v>-100</v>
      </c>
      <c r="AW118" s="90">
        <v>0</v>
      </c>
    </row>
    <row r="119" spans="2:49" ht="15.75" customHeight="1">
      <c r="C119" s="81" t="s">
        <v>47</v>
      </c>
      <c r="D119" s="82" t="s">
        <v>98</v>
      </c>
      <c r="E119" s="144">
        <v>51</v>
      </c>
      <c r="F119" s="145">
        <v>0</v>
      </c>
      <c r="G119" s="144">
        <v>0</v>
      </c>
      <c r="H119" s="145">
        <v>0</v>
      </c>
      <c r="I119" s="144">
        <v>0</v>
      </c>
      <c r="J119" s="145">
        <v>0</v>
      </c>
      <c r="K119" s="144">
        <v>0</v>
      </c>
      <c r="L119" s="145">
        <v>0</v>
      </c>
      <c r="M119" s="144">
        <v>0</v>
      </c>
      <c r="N119" s="83">
        <v>28</v>
      </c>
      <c r="O119" s="84">
        <v>0</v>
      </c>
      <c r="P119" s="83">
        <v>51</v>
      </c>
      <c r="Q119" s="84">
        <f t="shared" si="26"/>
        <v>0</v>
      </c>
      <c r="R119" s="83">
        <v>0</v>
      </c>
      <c r="S119" s="84">
        <f t="shared" si="27"/>
        <v>0</v>
      </c>
      <c r="T119" s="83">
        <v>0</v>
      </c>
      <c r="U119" s="84">
        <f t="shared" si="28"/>
        <v>0</v>
      </c>
      <c r="V119" s="83">
        <v>0</v>
      </c>
      <c r="W119" s="85">
        <v>19</v>
      </c>
      <c r="X119" s="86">
        <v>0</v>
      </c>
      <c r="Y119" s="85">
        <v>24</v>
      </c>
      <c r="Z119" s="87">
        <f t="shared" si="29"/>
        <v>-14.285714285714286</v>
      </c>
      <c r="AA119" s="85">
        <v>43</v>
      </c>
      <c r="AB119" s="87">
        <f t="shared" si="30"/>
        <v>-15.686274509803921</v>
      </c>
      <c r="AC119" s="85">
        <v>0</v>
      </c>
      <c r="AD119" s="87">
        <f t="shared" si="31"/>
        <v>0</v>
      </c>
      <c r="AE119" s="85">
        <v>0</v>
      </c>
      <c r="AF119" s="88">
        <v>12</v>
      </c>
      <c r="AG119" s="89">
        <v>0</v>
      </c>
      <c r="AH119" s="88">
        <v>17</v>
      </c>
      <c r="AI119" s="89">
        <f t="shared" si="32"/>
        <v>-10.526315789473685</v>
      </c>
      <c r="AJ119" s="88">
        <v>4</v>
      </c>
      <c r="AK119" s="89">
        <f t="shared" si="33"/>
        <v>-83.333333333333329</v>
      </c>
      <c r="AL119" s="88">
        <v>0</v>
      </c>
      <c r="AM119" s="89">
        <f t="shared" si="34"/>
        <v>-100</v>
      </c>
      <c r="AN119" s="88">
        <v>0</v>
      </c>
      <c r="AO119" s="90">
        <v>0</v>
      </c>
      <c r="AP119" s="91">
        <v>0</v>
      </c>
      <c r="AQ119" s="90">
        <v>12</v>
      </c>
      <c r="AR119" s="91">
        <f t="shared" si="35"/>
        <v>0</v>
      </c>
      <c r="AS119" s="90">
        <v>7</v>
      </c>
      <c r="AT119" s="91">
        <f t="shared" si="36"/>
        <v>-58.823529411764703</v>
      </c>
      <c r="AU119" s="90">
        <v>0</v>
      </c>
      <c r="AV119" s="91">
        <f t="shared" si="37"/>
        <v>-100</v>
      </c>
      <c r="AW119" s="90">
        <v>0</v>
      </c>
    </row>
    <row r="120" spans="2:49" ht="15.75" customHeight="1">
      <c r="C120" s="81" t="s">
        <v>41</v>
      </c>
      <c r="D120" s="82" t="s">
        <v>98</v>
      </c>
      <c r="E120" s="144">
        <v>90</v>
      </c>
      <c r="F120" s="145">
        <v>0</v>
      </c>
      <c r="G120" s="144">
        <v>0</v>
      </c>
      <c r="H120" s="145">
        <v>0</v>
      </c>
      <c r="I120" s="144">
        <v>0</v>
      </c>
      <c r="J120" s="145">
        <v>0</v>
      </c>
      <c r="K120" s="144">
        <v>0</v>
      </c>
      <c r="L120" s="145">
        <v>0</v>
      </c>
      <c r="M120" s="144">
        <v>0</v>
      </c>
      <c r="N120" s="83">
        <v>72</v>
      </c>
      <c r="O120" s="84">
        <v>0</v>
      </c>
      <c r="P120" s="83">
        <v>86</v>
      </c>
      <c r="Q120" s="84">
        <f t="shared" si="26"/>
        <v>-4.4444444444444446</v>
      </c>
      <c r="R120" s="83">
        <v>0</v>
      </c>
      <c r="S120" s="84">
        <f t="shared" si="27"/>
        <v>0</v>
      </c>
      <c r="T120" s="83">
        <v>0</v>
      </c>
      <c r="U120" s="84">
        <f t="shared" si="28"/>
        <v>0</v>
      </c>
      <c r="V120" s="83">
        <v>0</v>
      </c>
      <c r="W120" s="85">
        <v>58</v>
      </c>
      <c r="X120" s="86">
        <v>0</v>
      </c>
      <c r="Y120" s="85">
        <v>69</v>
      </c>
      <c r="Z120" s="87">
        <f t="shared" si="29"/>
        <v>-4.166666666666667</v>
      </c>
      <c r="AA120" s="85">
        <v>36</v>
      </c>
      <c r="AB120" s="87">
        <f t="shared" si="30"/>
        <v>-58.139534883720927</v>
      </c>
      <c r="AC120" s="85">
        <v>0</v>
      </c>
      <c r="AD120" s="87">
        <f t="shared" si="31"/>
        <v>0</v>
      </c>
      <c r="AE120" s="85">
        <v>0</v>
      </c>
      <c r="AF120" s="88">
        <v>66</v>
      </c>
      <c r="AG120" s="89">
        <v>0</v>
      </c>
      <c r="AH120" s="88">
        <v>58</v>
      </c>
      <c r="AI120" s="89">
        <f t="shared" si="32"/>
        <v>0</v>
      </c>
      <c r="AJ120" s="88">
        <v>26</v>
      </c>
      <c r="AK120" s="89">
        <f t="shared" si="33"/>
        <v>-62.318840579710148</v>
      </c>
      <c r="AL120" s="88">
        <v>1</v>
      </c>
      <c r="AM120" s="89">
        <f t="shared" si="34"/>
        <v>-97.222222222222229</v>
      </c>
      <c r="AN120" s="88">
        <v>0</v>
      </c>
      <c r="AO120" s="90">
        <v>49</v>
      </c>
      <c r="AP120" s="91">
        <v>0</v>
      </c>
      <c r="AQ120" s="90">
        <v>63</v>
      </c>
      <c r="AR120" s="91">
        <f t="shared" si="35"/>
        <v>-4.5454545454545459</v>
      </c>
      <c r="AS120" s="90">
        <v>42</v>
      </c>
      <c r="AT120" s="91">
        <f t="shared" si="36"/>
        <v>-27.586206896551722</v>
      </c>
      <c r="AU120" s="90">
        <v>5</v>
      </c>
      <c r="AV120" s="91">
        <f t="shared" si="37"/>
        <v>-80.769230769230774</v>
      </c>
      <c r="AW120" s="90">
        <v>0</v>
      </c>
    </row>
    <row r="121" spans="2:49" ht="15.75" customHeight="1">
      <c r="C121" s="81" t="s">
        <v>43</v>
      </c>
      <c r="D121" s="82" t="s">
        <v>98</v>
      </c>
      <c r="E121" s="144">
        <v>88</v>
      </c>
      <c r="F121" s="145">
        <v>0</v>
      </c>
      <c r="G121" s="144">
        <v>0</v>
      </c>
      <c r="H121" s="145">
        <v>0</v>
      </c>
      <c r="I121" s="144">
        <v>0</v>
      </c>
      <c r="J121" s="145">
        <v>0</v>
      </c>
      <c r="K121" s="144">
        <v>0</v>
      </c>
      <c r="L121" s="145">
        <v>0</v>
      </c>
      <c r="M121" s="144">
        <v>0</v>
      </c>
      <c r="N121" s="83">
        <v>69</v>
      </c>
      <c r="O121" s="84">
        <v>0</v>
      </c>
      <c r="P121" s="83">
        <v>85</v>
      </c>
      <c r="Q121" s="84">
        <f t="shared" si="26"/>
        <v>-3.4090909090909092</v>
      </c>
      <c r="R121" s="83">
        <v>0</v>
      </c>
      <c r="S121" s="84">
        <f t="shared" si="27"/>
        <v>0</v>
      </c>
      <c r="T121" s="83">
        <v>0</v>
      </c>
      <c r="U121" s="84">
        <f t="shared" si="28"/>
        <v>0</v>
      </c>
      <c r="V121" s="83">
        <v>0</v>
      </c>
      <c r="W121" s="85">
        <v>68</v>
      </c>
      <c r="X121" s="86">
        <v>0</v>
      </c>
      <c r="Y121" s="85">
        <v>64</v>
      </c>
      <c r="Z121" s="87">
        <f t="shared" si="29"/>
        <v>-7.2463768115942031</v>
      </c>
      <c r="AA121" s="85">
        <v>1</v>
      </c>
      <c r="AB121" s="87">
        <f t="shared" si="30"/>
        <v>-98.82352941176471</v>
      </c>
      <c r="AC121" s="85">
        <v>0</v>
      </c>
      <c r="AD121" s="87">
        <f t="shared" si="31"/>
        <v>0</v>
      </c>
      <c r="AE121" s="85">
        <v>0</v>
      </c>
      <c r="AF121" s="88">
        <v>80</v>
      </c>
      <c r="AG121" s="89">
        <v>0</v>
      </c>
      <c r="AH121" s="88">
        <v>66</v>
      </c>
      <c r="AI121" s="89">
        <f t="shared" si="32"/>
        <v>-2.9411764705882355</v>
      </c>
      <c r="AJ121" s="88">
        <v>0</v>
      </c>
      <c r="AK121" s="89">
        <f t="shared" si="33"/>
        <v>-100</v>
      </c>
      <c r="AL121" s="88">
        <v>0</v>
      </c>
      <c r="AM121" s="89">
        <f t="shared" si="34"/>
        <v>-100</v>
      </c>
      <c r="AN121" s="88">
        <v>0</v>
      </c>
      <c r="AO121" s="90">
        <v>80</v>
      </c>
      <c r="AP121" s="91">
        <v>0</v>
      </c>
      <c r="AQ121" s="90">
        <v>78</v>
      </c>
      <c r="AR121" s="91">
        <f t="shared" si="35"/>
        <v>-2.5</v>
      </c>
      <c r="AS121" s="90">
        <v>11</v>
      </c>
      <c r="AT121" s="91">
        <f t="shared" si="36"/>
        <v>-83.333333333333329</v>
      </c>
      <c r="AU121" s="90">
        <v>0</v>
      </c>
      <c r="AV121" s="91">
        <f t="shared" si="37"/>
        <v>0</v>
      </c>
      <c r="AW121" s="90">
        <v>0</v>
      </c>
    </row>
    <row r="122" spans="2:49" ht="15.75" customHeight="1">
      <c r="C122" s="81" t="s">
        <v>39</v>
      </c>
      <c r="D122" s="82" t="s">
        <v>103</v>
      </c>
      <c r="E122" s="144">
        <v>42</v>
      </c>
      <c r="F122" s="145">
        <v>0</v>
      </c>
      <c r="G122" s="144">
        <v>0</v>
      </c>
      <c r="H122" s="145">
        <v>0</v>
      </c>
      <c r="I122" s="144">
        <v>0</v>
      </c>
      <c r="J122" s="145">
        <v>0</v>
      </c>
      <c r="K122" s="144">
        <v>0</v>
      </c>
      <c r="L122" s="145">
        <v>0</v>
      </c>
      <c r="M122" s="144">
        <v>0</v>
      </c>
      <c r="N122" s="83">
        <v>27</v>
      </c>
      <c r="O122" s="84">
        <v>0</v>
      </c>
      <c r="P122" s="83">
        <v>39</v>
      </c>
      <c r="Q122" s="84">
        <f t="shared" si="26"/>
        <v>-7.1428571428571432</v>
      </c>
      <c r="R122" s="83">
        <v>0</v>
      </c>
      <c r="S122" s="84">
        <f t="shared" si="27"/>
        <v>0</v>
      </c>
      <c r="T122" s="83">
        <v>0</v>
      </c>
      <c r="U122" s="84">
        <f t="shared" si="28"/>
        <v>0</v>
      </c>
      <c r="V122" s="83">
        <v>0</v>
      </c>
      <c r="W122" s="85">
        <v>34</v>
      </c>
      <c r="X122" s="86">
        <v>0</v>
      </c>
      <c r="Y122" s="85">
        <v>25</v>
      </c>
      <c r="Z122" s="87">
        <f t="shared" si="29"/>
        <v>-7.4074074074074074</v>
      </c>
      <c r="AA122" s="85">
        <v>22</v>
      </c>
      <c r="AB122" s="87">
        <f t="shared" si="30"/>
        <v>-43.589743589743591</v>
      </c>
      <c r="AC122" s="85">
        <v>0</v>
      </c>
      <c r="AD122" s="87">
        <f t="shared" si="31"/>
        <v>0</v>
      </c>
      <c r="AE122" s="85">
        <v>0</v>
      </c>
      <c r="AF122" s="88">
        <v>35</v>
      </c>
      <c r="AG122" s="89">
        <v>0</v>
      </c>
      <c r="AH122" s="88">
        <v>32</v>
      </c>
      <c r="AI122" s="89">
        <f t="shared" si="32"/>
        <v>-5.882352941176471</v>
      </c>
      <c r="AJ122" s="88">
        <v>4</v>
      </c>
      <c r="AK122" s="89">
        <f t="shared" si="33"/>
        <v>-84</v>
      </c>
      <c r="AL122" s="88">
        <v>2</v>
      </c>
      <c r="AM122" s="89">
        <f t="shared" si="34"/>
        <v>-90.909090909090907</v>
      </c>
      <c r="AN122" s="88">
        <v>0</v>
      </c>
      <c r="AO122" s="90">
        <v>0</v>
      </c>
      <c r="AP122" s="91">
        <v>0</v>
      </c>
      <c r="AQ122" s="90">
        <v>32</v>
      </c>
      <c r="AR122" s="91">
        <f t="shared" si="35"/>
        <v>-8.5714285714285712</v>
      </c>
      <c r="AS122" s="90">
        <v>27</v>
      </c>
      <c r="AT122" s="91">
        <f t="shared" si="36"/>
        <v>-15.625</v>
      </c>
      <c r="AU122" s="90">
        <v>0</v>
      </c>
      <c r="AV122" s="91">
        <f t="shared" si="37"/>
        <v>-100</v>
      </c>
      <c r="AW122" s="90">
        <v>0</v>
      </c>
    </row>
    <row r="123" spans="2:49" ht="15.75" customHeight="1">
      <c r="C123" s="81" t="s">
        <v>46</v>
      </c>
      <c r="D123" s="82" t="s">
        <v>103</v>
      </c>
      <c r="E123" s="144">
        <v>13</v>
      </c>
      <c r="F123" s="145">
        <v>0</v>
      </c>
      <c r="G123" s="144">
        <v>0</v>
      </c>
      <c r="H123" s="145">
        <v>0</v>
      </c>
      <c r="I123" s="144">
        <v>0</v>
      </c>
      <c r="J123" s="145">
        <v>0</v>
      </c>
      <c r="K123" s="144">
        <v>0</v>
      </c>
      <c r="L123" s="145">
        <v>0</v>
      </c>
      <c r="M123" s="144">
        <v>0</v>
      </c>
      <c r="N123" s="83">
        <v>10</v>
      </c>
      <c r="O123" s="84">
        <v>0</v>
      </c>
      <c r="P123" s="83">
        <v>13</v>
      </c>
      <c r="Q123" s="84">
        <f t="shared" si="26"/>
        <v>0</v>
      </c>
      <c r="R123" s="83">
        <v>0</v>
      </c>
      <c r="S123" s="84">
        <f t="shared" si="27"/>
        <v>0</v>
      </c>
      <c r="T123" s="83">
        <v>0</v>
      </c>
      <c r="U123" s="84">
        <f t="shared" si="28"/>
        <v>0</v>
      </c>
      <c r="V123" s="83">
        <v>0</v>
      </c>
      <c r="W123" s="85">
        <v>15</v>
      </c>
      <c r="X123" s="86">
        <v>0</v>
      </c>
      <c r="Y123" s="85">
        <v>9</v>
      </c>
      <c r="Z123" s="87">
        <f t="shared" si="29"/>
        <v>-10</v>
      </c>
      <c r="AA123" s="85">
        <v>4</v>
      </c>
      <c r="AB123" s="87">
        <f t="shared" si="30"/>
        <v>-69.230769230769226</v>
      </c>
      <c r="AC123" s="85">
        <v>0</v>
      </c>
      <c r="AD123" s="87">
        <f t="shared" si="31"/>
        <v>0</v>
      </c>
      <c r="AE123" s="85">
        <v>0</v>
      </c>
      <c r="AF123" s="88">
        <v>13</v>
      </c>
      <c r="AG123" s="89">
        <v>0</v>
      </c>
      <c r="AH123" s="88">
        <v>14</v>
      </c>
      <c r="AI123" s="89">
        <f t="shared" si="32"/>
        <v>-6.666666666666667</v>
      </c>
      <c r="AJ123" s="88">
        <v>6</v>
      </c>
      <c r="AK123" s="89">
        <f t="shared" si="33"/>
        <v>-33.333333333333336</v>
      </c>
      <c r="AL123" s="88">
        <v>0</v>
      </c>
      <c r="AM123" s="89">
        <f t="shared" si="34"/>
        <v>-100</v>
      </c>
      <c r="AN123" s="88">
        <v>0</v>
      </c>
      <c r="AO123" s="90">
        <v>0</v>
      </c>
      <c r="AP123" s="91">
        <v>0</v>
      </c>
      <c r="AQ123" s="90">
        <v>11</v>
      </c>
      <c r="AR123" s="91">
        <f t="shared" si="35"/>
        <v>-15.384615384615385</v>
      </c>
      <c r="AS123" s="90">
        <v>13</v>
      </c>
      <c r="AT123" s="91">
        <f t="shared" si="36"/>
        <v>-7.1428571428571432</v>
      </c>
      <c r="AU123" s="90">
        <v>1</v>
      </c>
      <c r="AV123" s="91">
        <f t="shared" si="37"/>
        <v>-83.333333333333329</v>
      </c>
      <c r="AW123" s="90">
        <v>0</v>
      </c>
    </row>
    <row r="124" spans="2:49" ht="15.75" customHeight="1">
      <c r="C124" s="81" t="s">
        <v>47</v>
      </c>
      <c r="D124" s="82" t="s">
        <v>103</v>
      </c>
      <c r="E124" s="144">
        <v>18</v>
      </c>
      <c r="F124" s="145">
        <v>0</v>
      </c>
      <c r="G124" s="144">
        <v>0</v>
      </c>
      <c r="H124" s="145">
        <v>0</v>
      </c>
      <c r="I124" s="144">
        <v>0</v>
      </c>
      <c r="J124" s="145">
        <v>0</v>
      </c>
      <c r="K124" s="144">
        <v>0</v>
      </c>
      <c r="L124" s="145">
        <v>0</v>
      </c>
      <c r="M124" s="144">
        <v>0</v>
      </c>
      <c r="N124" s="83">
        <v>20</v>
      </c>
      <c r="O124" s="84">
        <v>0</v>
      </c>
      <c r="P124" s="83">
        <v>16</v>
      </c>
      <c r="Q124" s="84">
        <f t="shared" si="26"/>
        <v>-11.111111111111111</v>
      </c>
      <c r="R124" s="83">
        <v>0</v>
      </c>
      <c r="S124" s="84">
        <f t="shared" si="27"/>
        <v>0</v>
      </c>
      <c r="T124" s="83">
        <v>0</v>
      </c>
      <c r="U124" s="84">
        <f t="shared" si="28"/>
        <v>0</v>
      </c>
      <c r="V124" s="83">
        <v>0</v>
      </c>
      <c r="W124" s="85">
        <v>19</v>
      </c>
      <c r="X124" s="86">
        <v>0</v>
      </c>
      <c r="Y124" s="85">
        <v>18</v>
      </c>
      <c r="Z124" s="87">
        <f t="shared" si="29"/>
        <v>-10</v>
      </c>
      <c r="AA124" s="85">
        <v>11</v>
      </c>
      <c r="AB124" s="87">
        <f t="shared" si="30"/>
        <v>-31.25</v>
      </c>
      <c r="AC124" s="85">
        <v>0</v>
      </c>
      <c r="AD124" s="87">
        <f t="shared" si="31"/>
        <v>0</v>
      </c>
      <c r="AE124" s="85">
        <v>0</v>
      </c>
      <c r="AF124" s="88">
        <v>11</v>
      </c>
      <c r="AG124" s="89">
        <v>0</v>
      </c>
      <c r="AH124" s="88">
        <v>16</v>
      </c>
      <c r="AI124" s="89">
        <f t="shared" si="32"/>
        <v>-15.789473684210526</v>
      </c>
      <c r="AJ124" s="88">
        <v>15</v>
      </c>
      <c r="AK124" s="89">
        <f t="shared" si="33"/>
        <v>-16.666666666666668</v>
      </c>
      <c r="AL124" s="88">
        <v>0</v>
      </c>
      <c r="AM124" s="89">
        <f t="shared" si="34"/>
        <v>-100</v>
      </c>
      <c r="AN124" s="88">
        <v>0</v>
      </c>
      <c r="AO124" s="90">
        <v>0</v>
      </c>
      <c r="AP124" s="91">
        <v>0</v>
      </c>
      <c r="AQ124" s="90">
        <v>9</v>
      </c>
      <c r="AR124" s="91">
        <f t="shared" si="35"/>
        <v>-18.181818181818183</v>
      </c>
      <c r="AS124" s="90">
        <v>14</v>
      </c>
      <c r="AT124" s="91">
        <f t="shared" si="36"/>
        <v>-12.5</v>
      </c>
      <c r="AU124" s="90">
        <v>3</v>
      </c>
      <c r="AV124" s="91">
        <f t="shared" si="37"/>
        <v>-80</v>
      </c>
      <c r="AW124" s="90">
        <v>0</v>
      </c>
    </row>
    <row r="125" spans="2:49" ht="15.75" customHeight="1">
      <c r="C125" s="81" t="s">
        <v>41</v>
      </c>
      <c r="D125" s="82" t="s">
        <v>103</v>
      </c>
      <c r="E125" s="144">
        <v>16</v>
      </c>
      <c r="F125" s="145">
        <v>0</v>
      </c>
      <c r="G125" s="144">
        <v>0</v>
      </c>
      <c r="H125" s="145">
        <v>0</v>
      </c>
      <c r="I125" s="144">
        <v>0</v>
      </c>
      <c r="J125" s="145">
        <v>0</v>
      </c>
      <c r="K125" s="144">
        <v>0</v>
      </c>
      <c r="L125" s="145">
        <v>0</v>
      </c>
      <c r="M125" s="144">
        <v>0</v>
      </c>
      <c r="N125" s="83">
        <v>27</v>
      </c>
      <c r="O125" s="84">
        <v>0</v>
      </c>
      <c r="P125" s="83">
        <v>13</v>
      </c>
      <c r="Q125" s="84">
        <f t="shared" si="26"/>
        <v>-18.75</v>
      </c>
      <c r="R125" s="83">
        <v>0</v>
      </c>
      <c r="S125" s="84">
        <f t="shared" si="27"/>
        <v>0</v>
      </c>
      <c r="T125" s="83">
        <v>0</v>
      </c>
      <c r="U125" s="84">
        <f t="shared" si="28"/>
        <v>0</v>
      </c>
      <c r="V125" s="83">
        <v>0</v>
      </c>
      <c r="W125" s="85">
        <v>18</v>
      </c>
      <c r="X125" s="86">
        <v>0</v>
      </c>
      <c r="Y125" s="85">
        <v>24</v>
      </c>
      <c r="Z125" s="87">
        <f t="shared" si="29"/>
        <v>-11.111111111111111</v>
      </c>
      <c r="AA125" s="85">
        <v>6</v>
      </c>
      <c r="AB125" s="87">
        <f t="shared" si="30"/>
        <v>-53.846153846153847</v>
      </c>
      <c r="AC125" s="85">
        <v>0</v>
      </c>
      <c r="AD125" s="87">
        <f t="shared" si="31"/>
        <v>0</v>
      </c>
      <c r="AE125" s="85">
        <v>0</v>
      </c>
      <c r="AF125" s="88">
        <v>14</v>
      </c>
      <c r="AG125" s="89">
        <v>0</v>
      </c>
      <c r="AH125" s="88">
        <v>11</v>
      </c>
      <c r="AI125" s="89">
        <f t="shared" si="32"/>
        <v>-38.888888888888886</v>
      </c>
      <c r="AJ125" s="88">
        <v>8</v>
      </c>
      <c r="AK125" s="89">
        <f t="shared" si="33"/>
        <v>-66.666666666666671</v>
      </c>
      <c r="AL125" s="88">
        <v>2</v>
      </c>
      <c r="AM125" s="89">
        <f t="shared" si="34"/>
        <v>-66.666666666666671</v>
      </c>
      <c r="AN125" s="88">
        <v>1</v>
      </c>
      <c r="AO125" s="90">
        <v>0</v>
      </c>
      <c r="AP125" s="91">
        <v>0</v>
      </c>
      <c r="AQ125" s="90">
        <v>10</v>
      </c>
      <c r="AR125" s="91">
        <f t="shared" si="35"/>
        <v>-28.571428571428573</v>
      </c>
      <c r="AS125" s="90">
        <v>1</v>
      </c>
      <c r="AT125" s="91">
        <f t="shared" si="36"/>
        <v>-90.909090909090907</v>
      </c>
      <c r="AU125" s="90">
        <v>3</v>
      </c>
      <c r="AV125" s="91">
        <f t="shared" si="37"/>
        <v>-62.5</v>
      </c>
      <c r="AW125" s="90">
        <v>0</v>
      </c>
    </row>
    <row r="126" spans="2:49" ht="15.75" customHeight="1">
      <c r="C126" s="81" t="s">
        <v>43</v>
      </c>
      <c r="D126" s="82" t="s">
        <v>103</v>
      </c>
      <c r="E126" s="144">
        <v>65</v>
      </c>
      <c r="F126" s="145">
        <v>0</v>
      </c>
      <c r="G126" s="144">
        <v>0</v>
      </c>
      <c r="H126" s="145">
        <v>0</v>
      </c>
      <c r="I126" s="144">
        <v>0</v>
      </c>
      <c r="J126" s="145">
        <v>0</v>
      </c>
      <c r="K126" s="144">
        <v>0</v>
      </c>
      <c r="L126" s="145">
        <v>0</v>
      </c>
      <c r="M126" s="144">
        <v>0</v>
      </c>
      <c r="N126" s="83">
        <v>46</v>
      </c>
      <c r="O126" s="84">
        <v>0</v>
      </c>
      <c r="P126" s="83">
        <v>57</v>
      </c>
      <c r="Q126" s="84">
        <f t="shared" si="26"/>
        <v>-12.307692307692308</v>
      </c>
      <c r="R126" s="83">
        <v>0</v>
      </c>
      <c r="S126" s="84">
        <f t="shared" si="27"/>
        <v>0</v>
      </c>
      <c r="T126" s="83">
        <v>0</v>
      </c>
      <c r="U126" s="84">
        <f t="shared" si="28"/>
        <v>0</v>
      </c>
      <c r="V126" s="83">
        <v>0</v>
      </c>
      <c r="W126" s="85">
        <v>32</v>
      </c>
      <c r="X126" s="86">
        <v>0</v>
      </c>
      <c r="Y126" s="85">
        <v>36</v>
      </c>
      <c r="Z126" s="87">
        <f t="shared" si="29"/>
        <v>-21.739130434782609</v>
      </c>
      <c r="AA126" s="85">
        <v>16</v>
      </c>
      <c r="AB126" s="87">
        <f t="shared" si="30"/>
        <v>-71.929824561403507</v>
      </c>
      <c r="AC126" s="85">
        <v>0</v>
      </c>
      <c r="AD126" s="87">
        <f t="shared" si="31"/>
        <v>0</v>
      </c>
      <c r="AE126" s="85">
        <v>0</v>
      </c>
      <c r="AF126" s="88">
        <v>18</v>
      </c>
      <c r="AG126" s="89">
        <v>0</v>
      </c>
      <c r="AH126" s="88">
        <v>28</v>
      </c>
      <c r="AI126" s="89">
        <f t="shared" si="32"/>
        <v>-12.5</v>
      </c>
      <c r="AJ126" s="88">
        <v>8</v>
      </c>
      <c r="AK126" s="89">
        <f t="shared" si="33"/>
        <v>-77.777777777777771</v>
      </c>
      <c r="AL126" s="88">
        <v>0</v>
      </c>
      <c r="AM126" s="89">
        <f t="shared" si="34"/>
        <v>-100</v>
      </c>
      <c r="AN126" s="88">
        <v>0</v>
      </c>
      <c r="AO126" s="90">
        <v>0</v>
      </c>
      <c r="AP126" s="91">
        <v>0</v>
      </c>
      <c r="AQ126" s="90">
        <v>14</v>
      </c>
      <c r="AR126" s="91">
        <f t="shared" si="35"/>
        <v>-22.222222222222221</v>
      </c>
      <c r="AS126" s="90">
        <v>13</v>
      </c>
      <c r="AT126" s="91">
        <f t="shared" si="36"/>
        <v>-53.571428571428569</v>
      </c>
      <c r="AU126" s="90">
        <v>2</v>
      </c>
      <c r="AV126" s="91">
        <f t="shared" si="37"/>
        <v>-75</v>
      </c>
      <c r="AW126" s="90">
        <v>0</v>
      </c>
    </row>
    <row r="127" spans="2:49" ht="15.75" customHeight="1">
      <c r="B127" s="80" t="s">
        <v>115</v>
      </c>
      <c r="E127" s="144"/>
      <c r="F127" s="145"/>
      <c r="G127" s="144"/>
      <c r="H127" s="145"/>
      <c r="I127" s="144"/>
      <c r="J127" s="145"/>
      <c r="K127" s="144"/>
      <c r="L127" s="145"/>
      <c r="M127" s="144"/>
      <c r="N127" s="83"/>
      <c r="O127" s="84"/>
      <c r="P127" s="83"/>
      <c r="Q127" s="84"/>
      <c r="R127" s="83"/>
      <c r="S127" s="84"/>
      <c r="T127" s="83"/>
      <c r="U127" s="84"/>
      <c r="V127" s="83"/>
      <c r="W127" s="85"/>
      <c r="X127" s="86"/>
      <c r="Y127" s="85"/>
      <c r="Z127" s="87"/>
      <c r="AA127" s="85"/>
      <c r="AB127" s="87"/>
      <c r="AC127" s="85"/>
      <c r="AD127" s="87"/>
      <c r="AE127" s="85"/>
      <c r="AF127" s="88"/>
      <c r="AG127" s="89"/>
      <c r="AH127" s="88"/>
      <c r="AI127" s="89"/>
      <c r="AJ127" s="88"/>
      <c r="AK127" s="89"/>
      <c r="AL127" s="88"/>
      <c r="AM127" s="89"/>
      <c r="AN127" s="88"/>
      <c r="AO127" s="90"/>
      <c r="AP127" s="91"/>
      <c r="AQ127" s="90"/>
      <c r="AR127" s="91"/>
      <c r="AS127" s="90"/>
      <c r="AT127" s="91"/>
      <c r="AU127" s="90"/>
      <c r="AV127" s="91"/>
      <c r="AW127" s="90"/>
    </row>
    <row r="128" spans="2:49" ht="15.75" customHeight="1">
      <c r="C128" s="81" t="s">
        <v>114</v>
      </c>
      <c r="D128" s="82" t="s">
        <v>98</v>
      </c>
      <c r="E128" s="144">
        <v>132</v>
      </c>
      <c r="F128" s="145">
        <v>0</v>
      </c>
      <c r="G128" s="144">
        <v>0</v>
      </c>
      <c r="H128" s="145">
        <v>0</v>
      </c>
      <c r="I128" s="144">
        <v>0</v>
      </c>
      <c r="J128" s="145">
        <v>0</v>
      </c>
      <c r="K128" s="144">
        <v>0</v>
      </c>
      <c r="L128" s="145">
        <v>0</v>
      </c>
      <c r="M128" s="144">
        <v>0</v>
      </c>
      <c r="N128" s="83">
        <v>143</v>
      </c>
      <c r="O128" s="84">
        <v>0</v>
      </c>
      <c r="P128" s="83">
        <v>109</v>
      </c>
      <c r="Q128" s="84">
        <f t="shared" si="26"/>
        <v>-17.424242424242426</v>
      </c>
      <c r="R128" s="83">
        <v>0</v>
      </c>
      <c r="S128" s="84">
        <f t="shared" si="27"/>
        <v>0</v>
      </c>
      <c r="T128" s="83">
        <v>0</v>
      </c>
      <c r="U128" s="84">
        <f t="shared" si="28"/>
        <v>0</v>
      </c>
      <c r="V128" s="83">
        <v>0</v>
      </c>
      <c r="W128" s="85">
        <v>172</v>
      </c>
      <c r="X128" s="86">
        <v>0</v>
      </c>
      <c r="Y128" s="85">
        <v>126</v>
      </c>
      <c r="Z128" s="87">
        <f t="shared" si="29"/>
        <v>-11.888111888111888</v>
      </c>
      <c r="AA128" s="85">
        <v>108</v>
      </c>
      <c r="AB128" s="87">
        <f t="shared" si="30"/>
        <v>-0.91743119266055051</v>
      </c>
      <c r="AC128" s="85">
        <v>0</v>
      </c>
      <c r="AD128" s="87">
        <f t="shared" si="31"/>
        <v>0</v>
      </c>
      <c r="AE128" s="85">
        <v>0</v>
      </c>
      <c r="AF128" s="88">
        <v>193</v>
      </c>
      <c r="AG128" s="89">
        <v>0</v>
      </c>
      <c r="AH128" s="88">
        <v>153</v>
      </c>
      <c r="AI128" s="89">
        <f t="shared" si="32"/>
        <v>-11.046511627906977</v>
      </c>
      <c r="AJ128" s="88">
        <v>120</v>
      </c>
      <c r="AK128" s="89">
        <f t="shared" si="33"/>
        <v>-4.7619047619047619</v>
      </c>
      <c r="AL128" s="88">
        <v>106</v>
      </c>
      <c r="AM128" s="89">
        <f t="shared" si="34"/>
        <v>-1.8518518518518519</v>
      </c>
      <c r="AN128" s="88">
        <v>10</v>
      </c>
      <c r="AO128" s="90">
        <v>177</v>
      </c>
      <c r="AP128" s="91">
        <v>0</v>
      </c>
      <c r="AQ128" s="90">
        <v>163</v>
      </c>
      <c r="AR128" s="91">
        <f t="shared" si="35"/>
        <v>-15.544041450777202</v>
      </c>
      <c r="AS128" s="90">
        <v>148</v>
      </c>
      <c r="AT128" s="91">
        <f t="shared" si="36"/>
        <v>-3.2679738562091503</v>
      </c>
      <c r="AU128" s="90">
        <v>120</v>
      </c>
      <c r="AV128" s="91">
        <f t="shared" si="37"/>
        <v>0</v>
      </c>
      <c r="AW128" s="90">
        <v>14</v>
      </c>
    </row>
    <row r="129" spans="1:49" ht="15.75" customHeight="1">
      <c r="C129" s="81" t="s">
        <v>114</v>
      </c>
      <c r="D129" s="82" t="s">
        <v>103</v>
      </c>
      <c r="E129" s="144">
        <v>0</v>
      </c>
      <c r="F129" s="145">
        <v>0</v>
      </c>
      <c r="G129" s="144">
        <v>0</v>
      </c>
      <c r="H129" s="145">
        <v>0</v>
      </c>
      <c r="I129" s="144">
        <v>0</v>
      </c>
      <c r="J129" s="145">
        <v>0</v>
      </c>
      <c r="K129" s="144">
        <v>0</v>
      </c>
      <c r="L129" s="145">
        <v>0</v>
      </c>
      <c r="M129" s="144">
        <v>0</v>
      </c>
      <c r="N129" s="83">
        <v>0</v>
      </c>
      <c r="O129" s="84">
        <v>0</v>
      </c>
      <c r="P129" s="83">
        <v>0</v>
      </c>
      <c r="Q129" s="84">
        <f t="shared" si="26"/>
        <v>0</v>
      </c>
      <c r="R129" s="83">
        <v>0</v>
      </c>
      <c r="S129" s="84">
        <f t="shared" si="27"/>
        <v>0</v>
      </c>
      <c r="T129" s="83">
        <v>0</v>
      </c>
      <c r="U129" s="84">
        <f t="shared" si="28"/>
        <v>0</v>
      </c>
      <c r="V129" s="83">
        <v>0</v>
      </c>
      <c r="W129" s="85">
        <v>0</v>
      </c>
      <c r="X129" s="86">
        <v>0</v>
      </c>
      <c r="Y129" s="85">
        <v>0</v>
      </c>
      <c r="Z129" s="87">
        <f t="shared" si="29"/>
        <v>0</v>
      </c>
      <c r="AA129" s="85">
        <v>0</v>
      </c>
      <c r="AB129" s="87">
        <f t="shared" si="30"/>
        <v>0</v>
      </c>
      <c r="AC129" s="85">
        <v>0</v>
      </c>
      <c r="AD129" s="87">
        <f t="shared" si="31"/>
        <v>0</v>
      </c>
      <c r="AE129" s="85">
        <v>0</v>
      </c>
      <c r="AF129" s="88">
        <v>0</v>
      </c>
      <c r="AG129" s="89">
        <v>0</v>
      </c>
      <c r="AH129" s="88">
        <v>0</v>
      </c>
      <c r="AI129" s="89">
        <f t="shared" si="32"/>
        <v>0</v>
      </c>
      <c r="AJ129" s="88">
        <v>0</v>
      </c>
      <c r="AK129" s="89">
        <f t="shared" si="33"/>
        <v>0</v>
      </c>
      <c r="AL129" s="88">
        <v>0</v>
      </c>
      <c r="AM129" s="89">
        <f t="shared" si="34"/>
        <v>0</v>
      </c>
      <c r="AN129" s="88">
        <v>0</v>
      </c>
      <c r="AO129" s="90">
        <v>27</v>
      </c>
      <c r="AP129" s="91">
        <v>0</v>
      </c>
      <c r="AQ129" s="90">
        <v>0</v>
      </c>
      <c r="AR129" s="91">
        <f t="shared" si="35"/>
        <v>0</v>
      </c>
      <c r="AS129" s="90">
        <v>0</v>
      </c>
      <c r="AT129" s="91">
        <f t="shared" si="36"/>
        <v>0</v>
      </c>
      <c r="AU129" s="90">
        <v>0</v>
      </c>
      <c r="AV129" s="91">
        <f t="shared" si="37"/>
        <v>0</v>
      </c>
      <c r="AW129" s="90">
        <v>0</v>
      </c>
    </row>
    <row r="130" spans="1:49" ht="15.75" customHeight="1">
      <c r="B130" s="80" t="s">
        <v>116</v>
      </c>
      <c r="E130" s="144"/>
      <c r="F130" s="145"/>
      <c r="G130" s="144"/>
      <c r="H130" s="145"/>
      <c r="I130" s="144"/>
      <c r="J130" s="145"/>
      <c r="K130" s="144"/>
      <c r="L130" s="145"/>
      <c r="M130" s="144"/>
      <c r="N130" s="83"/>
      <c r="O130" s="84"/>
      <c r="P130" s="83"/>
      <c r="Q130" s="84"/>
      <c r="R130" s="83"/>
      <c r="S130" s="84"/>
      <c r="T130" s="83"/>
      <c r="U130" s="84"/>
      <c r="V130" s="83"/>
      <c r="W130" s="85"/>
      <c r="X130" s="86"/>
      <c r="Y130" s="85"/>
      <c r="Z130" s="87"/>
      <c r="AA130" s="85"/>
      <c r="AB130" s="87"/>
      <c r="AC130" s="85"/>
      <c r="AD130" s="87"/>
      <c r="AE130" s="85"/>
      <c r="AF130" s="88"/>
      <c r="AG130" s="89"/>
      <c r="AH130" s="88"/>
      <c r="AI130" s="89"/>
      <c r="AJ130" s="88"/>
      <c r="AK130" s="89"/>
      <c r="AL130" s="88"/>
      <c r="AM130" s="89"/>
      <c r="AN130" s="88"/>
      <c r="AO130" s="90"/>
      <c r="AP130" s="91"/>
      <c r="AQ130" s="90"/>
      <c r="AR130" s="91"/>
      <c r="AS130" s="90"/>
      <c r="AT130" s="91"/>
      <c r="AU130" s="90"/>
      <c r="AV130" s="91"/>
      <c r="AW130" s="90"/>
    </row>
    <row r="131" spans="1:49" ht="15.75" customHeight="1">
      <c r="C131" s="81" t="s">
        <v>114</v>
      </c>
      <c r="D131" s="82" t="s">
        <v>98</v>
      </c>
      <c r="E131" s="144">
        <v>165</v>
      </c>
      <c r="F131" s="145">
        <v>0</v>
      </c>
      <c r="G131" s="144">
        <v>0</v>
      </c>
      <c r="H131" s="145">
        <v>0</v>
      </c>
      <c r="I131" s="144">
        <v>0</v>
      </c>
      <c r="J131" s="145">
        <v>0</v>
      </c>
      <c r="K131" s="144">
        <v>0</v>
      </c>
      <c r="L131" s="145">
        <v>0</v>
      </c>
      <c r="M131" s="144">
        <v>0</v>
      </c>
      <c r="N131" s="83">
        <v>124</v>
      </c>
      <c r="O131" s="84">
        <v>0</v>
      </c>
      <c r="P131" s="83">
        <v>159</v>
      </c>
      <c r="Q131" s="84">
        <f t="shared" si="26"/>
        <v>-3.6363636363636362</v>
      </c>
      <c r="R131" s="83">
        <v>0</v>
      </c>
      <c r="S131" s="84">
        <f t="shared" si="27"/>
        <v>0</v>
      </c>
      <c r="T131" s="83">
        <v>0</v>
      </c>
      <c r="U131" s="84">
        <f t="shared" si="28"/>
        <v>0</v>
      </c>
      <c r="V131" s="83">
        <v>0</v>
      </c>
      <c r="W131" s="85">
        <v>100</v>
      </c>
      <c r="X131" s="86">
        <v>0</v>
      </c>
      <c r="Y131" s="85">
        <v>120</v>
      </c>
      <c r="Z131" s="87">
        <f t="shared" si="29"/>
        <v>-3.225806451612903</v>
      </c>
      <c r="AA131" s="85">
        <v>26</v>
      </c>
      <c r="AB131" s="87">
        <f t="shared" si="30"/>
        <v>-83.647798742138363</v>
      </c>
      <c r="AC131" s="85">
        <v>0</v>
      </c>
      <c r="AD131" s="87">
        <f t="shared" si="31"/>
        <v>0</v>
      </c>
      <c r="AE131" s="85">
        <v>0</v>
      </c>
      <c r="AF131" s="88">
        <v>86</v>
      </c>
      <c r="AG131" s="89">
        <v>0</v>
      </c>
      <c r="AH131" s="88">
        <v>94</v>
      </c>
      <c r="AI131" s="89">
        <f t="shared" si="32"/>
        <v>-6</v>
      </c>
      <c r="AJ131" s="88">
        <v>10</v>
      </c>
      <c r="AK131" s="89">
        <f t="shared" si="33"/>
        <v>-91.666666666666671</v>
      </c>
      <c r="AL131" s="88">
        <v>3</v>
      </c>
      <c r="AM131" s="89">
        <f t="shared" si="34"/>
        <v>-88.461538461538467</v>
      </c>
      <c r="AN131" s="88">
        <v>0</v>
      </c>
      <c r="AO131" s="90">
        <v>66</v>
      </c>
      <c r="AP131" s="91">
        <v>0</v>
      </c>
      <c r="AQ131" s="90">
        <v>84</v>
      </c>
      <c r="AR131" s="91">
        <f t="shared" si="35"/>
        <v>-2.3255813953488373</v>
      </c>
      <c r="AS131" s="90">
        <v>40</v>
      </c>
      <c r="AT131" s="91">
        <f t="shared" si="36"/>
        <v>-57.446808510638299</v>
      </c>
      <c r="AU131" s="90">
        <v>1</v>
      </c>
      <c r="AV131" s="91">
        <f t="shared" si="37"/>
        <v>-90</v>
      </c>
      <c r="AW131" s="90">
        <v>0</v>
      </c>
    </row>
    <row r="132" spans="1:49" ht="15.75" customHeight="1">
      <c r="B132" s="80" t="s">
        <v>119</v>
      </c>
      <c r="E132" s="144"/>
      <c r="F132" s="145"/>
      <c r="G132" s="144"/>
      <c r="H132" s="145"/>
      <c r="I132" s="144"/>
      <c r="J132" s="145"/>
      <c r="K132" s="144"/>
      <c r="L132" s="145"/>
      <c r="M132" s="144"/>
      <c r="N132" s="83"/>
      <c r="O132" s="84"/>
      <c r="P132" s="83"/>
      <c r="Q132" s="84"/>
      <c r="R132" s="83"/>
      <c r="S132" s="84"/>
      <c r="T132" s="83"/>
      <c r="U132" s="84"/>
      <c r="V132" s="83"/>
      <c r="W132" s="85"/>
      <c r="X132" s="86"/>
      <c r="Y132" s="85"/>
      <c r="Z132" s="87"/>
      <c r="AA132" s="85"/>
      <c r="AB132" s="87"/>
      <c r="AC132" s="85"/>
      <c r="AD132" s="87"/>
      <c r="AE132" s="85"/>
      <c r="AF132" s="88"/>
      <c r="AG132" s="89"/>
      <c r="AH132" s="88"/>
      <c r="AI132" s="89"/>
      <c r="AJ132" s="88"/>
      <c r="AK132" s="89"/>
      <c r="AL132" s="88"/>
      <c r="AM132" s="89"/>
      <c r="AN132" s="88"/>
      <c r="AO132" s="90"/>
      <c r="AP132" s="91"/>
      <c r="AQ132" s="90"/>
      <c r="AR132" s="91"/>
      <c r="AS132" s="90"/>
      <c r="AT132" s="91"/>
      <c r="AU132" s="90"/>
      <c r="AV132" s="91"/>
      <c r="AW132" s="90"/>
    </row>
    <row r="133" spans="1:49" ht="15.75" customHeight="1">
      <c r="C133" s="81" t="s">
        <v>44</v>
      </c>
      <c r="D133" s="82" t="s">
        <v>98</v>
      </c>
      <c r="E133" s="144">
        <v>89</v>
      </c>
      <c r="F133" s="145">
        <v>0</v>
      </c>
      <c r="G133" s="144">
        <v>0</v>
      </c>
      <c r="H133" s="145">
        <v>0</v>
      </c>
      <c r="I133" s="144">
        <v>0</v>
      </c>
      <c r="J133" s="145">
        <v>0</v>
      </c>
      <c r="K133" s="144">
        <v>0</v>
      </c>
      <c r="L133" s="145">
        <v>0</v>
      </c>
      <c r="M133" s="144">
        <v>0</v>
      </c>
      <c r="N133" s="83">
        <v>74</v>
      </c>
      <c r="O133" s="84">
        <v>0</v>
      </c>
      <c r="P133" s="83">
        <v>77</v>
      </c>
      <c r="Q133" s="84">
        <f t="shared" si="26"/>
        <v>-13.48314606741573</v>
      </c>
      <c r="R133" s="83">
        <v>0</v>
      </c>
      <c r="S133" s="84">
        <f t="shared" si="27"/>
        <v>0</v>
      </c>
      <c r="T133" s="83">
        <v>0</v>
      </c>
      <c r="U133" s="84">
        <f t="shared" si="28"/>
        <v>0</v>
      </c>
      <c r="V133" s="83">
        <v>0</v>
      </c>
      <c r="W133" s="85">
        <v>114</v>
      </c>
      <c r="X133" s="86">
        <v>0</v>
      </c>
      <c r="Y133" s="85">
        <v>68</v>
      </c>
      <c r="Z133" s="87">
        <f t="shared" si="29"/>
        <v>-8.1081081081081088</v>
      </c>
      <c r="AA133" s="85">
        <v>71</v>
      </c>
      <c r="AB133" s="87">
        <f t="shared" si="30"/>
        <v>-7.7922077922077921</v>
      </c>
      <c r="AC133" s="85">
        <v>0</v>
      </c>
      <c r="AD133" s="87">
        <f t="shared" si="31"/>
        <v>0</v>
      </c>
      <c r="AE133" s="85">
        <v>0</v>
      </c>
      <c r="AF133" s="88">
        <v>92</v>
      </c>
      <c r="AG133" s="89">
        <v>0</v>
      </c>
      <c r="AH133" s="88">
        <v>88</v>
      </c>
      <c r="AI133" s="89">
        <f t="shared" si="32"/>
        <v>-22.807017543859651</v>
      </c>
      <c r="AJ133" s="88">
        <v>66</v>
      </c>
      <c r="AK133" s="89">
        <f t="shared" si="33"/>
        <v>-2.9411764705882355</v>
      </c>
      <c r="AL133" s="88">
        <v>69</v>
      </c>
      <c r="AM133" s="89">
        <f t="shared" si="34"/>
        <v>-2.816901408450704</v>
      </c>
      <c r="AN133" s="88">
        <v>1</v>
      </c>
      <c r="AO133" s="90">
        <v>82</v>
      </c>
      <c r="AP133" s="91">
        <v>0</v>
      </c>
      <c r="AQ133" s="90">
        <v>71</v>
      </c>
      <c r="AR133" s="91">
        <f t="shared" si="35"/>
        <v>-22.826086956521738</v>
      </c>
      <c r="AS133" s="90">
        <v>83</v>
      </c>
      <c r="AT133" s="91">
        <f t="shared" si="36"/>
        <v>-5.6818181818181817</v>
      </c>
      <c r="AU133" s="90">
        <v>67</v>
      </c>
      <c r="AV133" s="91">
        <f t="shared" si="37"/>
        <v>1.5151515151515151</v>
      </c>
      <c r="AW133" s="90">
        <v>3</v>
      </c>
    </row>
    <row r="134" spans="1:49" s="106" customFormat="1" ht="15.75" customHeight="1">
      <c r="A134" s="93"/>
      <c r="B134" s="94"/>
      <c r="C134" s="95" t="s">
        <v>45</v>
      </c>
      <c r="D134" s="96" t="s">
        <v>98</v>
      </c>
      <c r="E134" s="146">
        <v>47</v>
      </c>
      <c r="F134" s="147">
        <v>0</v>
      </c>
      <c r="G134" s="146">
        <v>0</v>
      </c>
      <c r="H134" s="147">
        <v>0</v>
      </c>
      <c r="I134" s="146">
        <v>0</v>
      </c>
      <c r="J134" s="147">
        <v>0</v>
      </c>
      <c r="K134" s="146">
        <v>0</v>
      </c>
      <c r="L134" s="147">
        <v>0</v>
      </c>
      <c r="M134" s="146">
        <v>0</v>
      </c>
      <c r="N134" s="97">
        <v>50</v>
      </c>
      <c r="O134" s="98">
        <v>0</v>
      </c>
      <c r="P134" s="97">
        <v>43</v>
      </c>
      <c r="Q134" s="98">
        <f t="shared" si="26"/>
        <v>-8.5106382978723403</v>
      </c>
      <c r="R134" s="97">
        <v>0</v>
      </c>
      <c r="S134" s="98">
        <f t="shared" si="27"/>
        <v>0</v>
      </c>
      <c r="T134" s="97">
        <v>0</v>
      </c>
      <c r="U134" s="98">
        <f t="shared" si="28"/>
        <v>0</v>
      </c>
      <c r="V134" s="97">
        <v>0</v>
      </c>
      <c r="W134" s="99">
        <v>53</v>
      </c>
      <c r="X134" s="100">
        <v>0</v>
      </c>
      <c r="Y134" s="99">
        <v>44</v>
      </c>
      <c r="Z134" s="101">
        <f t="shared" si="29"/>
        <v>-12</v>
      </c>
      <c r="AA134" s="99">
        <v>40</v>
      </c>
      <c r="AB134" s="101">
        <f t="shared" si="30"/>
        <v>-6.9767441860465116</v>
      </c>
      <c r="AC134" s="99">
        <v>0</v>
      </c>
      <c r="AD134" s="101">
        <f t="shared" si="31"/>
        <v>0</v>
      </c>
      <c r="AE134" s="99">
        <v>0</v>
      </c>
      <c r="AF134" s="102">
        <v>55</v>
      </c>
      <c r="AG134" s="103">
        <v>0</v>
      </c>
      <c r="AH134" s="102">
        <v>47</v>
      </c>
      <c r="AI134" s="103">
        <f t="shared" si="32"/>
        <v>-11.320754716981131</v>
      </c>
      <c r="AJ134" s="102">
        <v>41</v>
      </c>
      <c r="AK134" s="103">
        <f t="shared" si="33"/>
        <v>-6.8181818181818183</v>
      </c>
      <c r="AL134" s="102">
        <v>38</v>
      </c>
      <c r="AM134" s="103">
        <f t="shared" si="34"/>
        <v>-5</v>
      </c>
      <c r="AN134" s="102">
        <v>1</v>
      </c>
      <c r="AO134" s="104">
        <v>37</v>
      </c>
      <c r="AP134" s="105">
        <v>0</v>
      </c>
      <c r="AQ134" s="104">
        <v>43</v>
      </c>
      <c r="AR134" s="105">
        <f t="shared" si="35"/>
        <v>-21.818181818181817</v>
      </c>
      <c r="AS134" s="104">
        <v>43</v>
      </c>
      <c r="AT134" s="105">
        <f t="shared" si="36"/>
        <v>-8.5106382978723403</v>
      </c>
      <c r="AU134" s="104">
        <v>41</v>
      </c>
      <c r="AV134" s="105">
        <f t="shared" si="37"/>
        <v>0</v>
      </c>
      <c r="AW134" s="104">
        <v>3</v>
      </c>
    </row>
    <row r="135" spans="1:49" s="57" customFormat="1" ht="15.75" customHeight="1" thickBot="1">
      <c r="A135" s="54"/>
      <c r="B135" s="55"/>
      <c r="C135" s="253" t="s">
        <v>94</v>
      </c>
      <c r="D135" s="254"/>
      <c r="E135" s="148">
        <f>SUM(E101:E134)</f>
        <v>1771</v>
      </c>
      <c r="F135" s="149">
        <f t="shared" ref="F135:AW135" si="39">SUM(F101:F134)</f>
        <v>0</v>
      </c>
      <c r="G135" s="148">
        <v>0</v>
      </c>
      <c r="H135" s="149">
        <v>0</v>
      </c>
      <c r="I135" s="148">
        <v>0</v>
      </c>
      <c r="J135" s="149">
        <v>0</v>
      </c>
      <c r="K135" s="148">
        <v>0</v>
      </c>
      <c r="L135" s="149">
        <v>0</v>
      </c>
      <c r="M135" s="148">
        <v>0</v>
      </c>
      <c r="N135" s="32">
        <f t="shared" si="39"/>
        <v>1591</v>
      </c>
      <c r="O135" s="33">
        <f t="shared" si="39"/>
        <v>0</v>
      </c>
      <c r="P135" s="32">
        <f t="shared" si="39"/>
        <v>1586</v>
      </c>
      <c r="Q135" s="155">
        <f t="shared" si="26"/>
        <v>-10.446075663466967</v>
      </c>
      <c r="R135" s="32">
        <v>0</v>
      </c>
      <c r="S135" s="155">
        <f t="shared" si="27"/>
        <v>0</v>
      </c>
      <c r="T135" s="32">
        <v>0</v>
      </c>
      <c r="U135" s="155">
        <f t="shared" si="28"/>
        <v>0</v>
      </c>
      <c r="V135" s="32">
        <v>0</v>
      </c>
      <c r="W135" s="34">
        <f t="shared" si="39"/>
        <v>1831</v>
      </c>
      <c r="X135" s="65">
        <f t="shared" si="39"/>
        <v>0</v>
      </c>
      <c r="Y135" s="34">
        <f t="shared" si="39"/>
        <v>1457</v>
      </c>
      <c r="Z135" s="107">
        <f t="shared" si="29"/>
        <v>-8.4223758642363293</v>
      </c>
      <c r="AA135" s="34">
        <f t="shared" si="39"/>
        <v>1085</v>
      </c>
      <c r="AB135" s="107">
        <f t="shared" si="30"/>
        <v>-31.588902900378312</v>
      </c>
      <c r="AC135" s="34">
        <f t="shared" si="39"/>
        <v>0</v>
      </c>
      <c r="AD135" s="107">
        <f t="shared" si="31"/>
        <v>0</v>
      </c>
      <c r="AE135" s="34">
        <f t="shared" si="39"/>
        <v>1</v>
      </c>
      <c r="AF135" s="30">
        <f t="shared" si="39"/>
        <v>1810</v>
      </c>
      <c r="AG135" s="31">
        <f t="shared" si="39"/>
        <v>0</v>
      </c>
      <c r="AH135" s="30">
        <f t="shared" si="39"/>
        <v>1595</v>
      </c>
      <c r="AI135" s="108">
        <f t="shared" si="32"/>
        <v>-12.889131622064445</v>
      </c>
      <c r="AJ135" s="30">
        <f t="shared" si="39"/>
        <v>1036</v>
      </c>
      <c r="AK135" s="108">
        <f t="shared" si="33"/>
        <v>-28.894989704873026</v>
      </c>
      <c r="AL135" s="30">
        <f t="shared" si="39"/>
        <v>888</v>
      </c>
      <c r="AM135" s="108">
        <f t="shared" si="34"/>
        <v>-18.156682027649769</v>
      </c>
      <c r="AN135" s="30">
        <f t="shared" si="39"/>
        <v>45</v>
      </c>
      <c r="AO135" s="66">
        <f t="shared" si="39"/>
        <v>1593</v>
      </c>
      <c r="AP135" s="67">
        <f t="shared" si="39"/>
        <v>0</v>
      </c>
      <c r="AQ135" s="66">
        <f t="shared" si="39"/>
        <v>1599</v>
      </c>
      <c r="AR135" s="109">
        <f t="shared" si="35"/>
        <v>-11.657458563535911</v>
      </c>
      <c r="AS135" s="66">
        <f t="shared" si="39"/>
        <v>1322</v>
      </c>
      <c r="AT135" s="109">
        <f t="shared" si="36"/>
        <v>-17.115987460815045</v>
      </c>
      <c r="AU135" s="66">
        <f t="shared" si="39"/>
        <v>946</v>
      </c>
      <c r="AV135" s="109">
        <f t="shared" si="37"/>
        <v>-8.6872586872586872</v>
      </c>
      <c r="AW135" s="66">
        <f t="shared" si="39"/>
        <v>121</v>
      </c>
    </row>
    <row r="136" spans="1:49" s="122" customFormat="1" ht="15.75" customHeight="1">
      <c r="A136" s="110" t="s">
        <v>117</v>
      </c>
      <c r="B136" s="111"/>
      <c r="C136" s="72"/>
      <c r="D136" s="112"/>
      <c r="E136" s="150"/>
      <c r="F136" s="151"/>
      <c r="G136" s="150"/>
      <c r="H136" s="151"/>
      <c r="I136" s="150"/>
      <c r="J136" s="151"/>
      <c r="K136" s="150"/>
      <c r="L136" s="151"/>
      <c r="M136" s="150"/>
      <c r="N136" s="113"/>
      <c r="O136" s="114"/>
      <c r="P136" s="113"/>
      <c r="Q136" s="114"/>
      <c r="R136" s="113"/>
      <c r="S136" s="114"/>
      <c r="T136" s="113"/>
      <c r="U136" s="114"/>
      <c r="V136" s="113"/>
      <c r="W136" s="115"/>
      <c r="X136" s="116"/>
      <c r="Y136" s="115"/>
      <c r="Z136" s="117"/>
      <c r="AA136" s="115"/>
      <c r="AB136" s="117"/>
      <c r="AC136" s="115"/>
      <c r="AD136" s="117"/>
      <c r="AE136" s="115"/>
      <c r="AF136" s="118"/>
      <c r="AG136" s="119"/>
      <c r="AH136" s="118"/>
      <c r="AI136" s="119"/>
      <c r="AJ136" s="118"/>
      <c r="AK136" s="119"/>
      <c r="AL136" s="118"/>
      <c r="AM136" s="119"/>
      <c r="AN136" s="118"/>
      <c r="AO136" s="120"/>
      <c r="AP136" s="121"/>
      <c r="AQ136" s="120"/>
      <c r="AR136" s="121"/>
      <c r="AS136" s="120"/>
      <c r="AT136" s="121"/>
      <c r="AU136" s="120"/>
      <c r="AV136" s="121"/>
      <c r="AW136" s="120"/>
    </row>
    <row r="137" spans="1:49" ht="15.75" customHeight="1">
      <c r="B137" s="80" t="s">
        <v>118</v>
      </c>
      <c r="E137" s="144"/>
      <c r="F137" s="145"/>
      <c r="G137" s="144"/>
      <c r="H137" s="145"/>
      <c r="I137" s="144"/>
      <c r="J137" s="145"/>
      <c r="K137" s="144"/>
      <c r="L137" s="145"/>
      <c r="M137" s="144"/>
      <c r="N137" s="83"/>
      <c r="O137" s="84"/>
      <c r="P137" s="83"/>
      <c r="Q137" s="84"/>
      <c r="R137" s="83"/>
      <c r="S137" s="84"/>
      <c r="T137" s="83"/>
      <c r="U137" s="84"/>
      <c r="V137" s="83"/>
      <c r="W137" s="85"/>
      <c r="X137" s="86"/>
      <c r="Y137" s="85"/>
      <c r="Z137" s="87"/>
      <c r="AA137" s="85"/>
      <c r="AB137" s="87"/>
      <c r="AC137" s="85"/>
      <c r="AD137" s="87"/>
      <c r="AE137" s="85"/>
      <c r="AF137" s="88"/>
      <c r="AG137" s="89"/>
      <c r="AH137" s="88"/>
      <c r="AI137" s="89"/>
      <c r="AJ137" s="88"/>
      <c r="AK137" s="89"/>
      <c r="AL137" s="88"/>
      <c r="AM137" s="89"/>
      <c r="AN137" s="88"/>
      <c r="AO137" s="90"/>
      <c r="AP137" s="91"/>
      <c r="AQ137" s="90"/>
      <c r="AR137" s="91"/>
      <c r="AS137" s="90"/>
      <c r="AT137" s="91"/>
      <c r="AU137" s="90"/>
      <c r="AV137" s="91"/>
      <c r="AW137" s="90"/>
    </row>
    <row r="138" spans="1:49" ht="15.75" customHeight="1">
      <c r="C138" s="81" t="s">
        <v>150</v>
      </c>
      <c r="D138" s="82" t="s">
        <v>98</v>
      </c>
      <c r="E138" s="144">
        <v>0</v>
      </c>
      <c r="F138" s="145">
        <v>0</v>
      </c>
      <c r="G138" s="144">
        <v>0</v>
      </c>
      <c r="H138" s="145">
        <v>0</v>
      </c>
      <c r="I138" s="144">
        <v>0</v>
      </c>
      <c r="J138" s="145">
        <v>0</v>
      </c>
      <c r="K138" s="144">
        <v>0</v>
      </c>
      <c r="L138" s="145">
        <v>0</v>
      </c>
      <c r="M138" s="144">
        <v>0</v>
      </c>
      <c r="N138" s="83">
        <v>0</v>
      </c>
      <c r="O138" s="84">
        <v>0</v>
      </c>
      <c r="P138" s="83">
        <v>0</v>
      </c>
      <c r="Q138" s="84">
        <f t="shared" si="26"/>
        <v>0</v>
      </c>
      <c r="R138" s="83">
        <v>0</v>
      </c>
      <c r="S138" s="84">
        <f t="shared" si="27"/>
        <v>0</v>
      </c>
      <c r="T138" s="83">
        <v>0</v>
      </c>
      <c r="U138" s="84">
        <f t="shared" si="28"/>
        <v>0</v>
      </c>
      <c r="V138" s="83">
        <v>0</v>
      </c>
      <c r="W138" s="85">
        <v>0</v>
      </c>
      <c r="X138" s="86">
        <v>0</v>
      </c>
      <c r="Y138" s="85">
        <v>0</v>
      </c>
      <c r="Z138" s="87">
        <f t="shared" si="29"/>
        <v>0</v>
      </c>
      <c r="AA138" s="85">
        <v>0</v>
      </c>
      <c r="AB138" s="87">
        <f t="shared" si="30"/>
        <v>0</v>
      </c>
      <c r="AC138" s="85">
        <v>0</v>
      </c>
      <c r="AD138" s="87">
        <f t="shared" si="31"/>
        <v>0</v>
      </c>
      <c r="AE138" s="85">
        <v>0</v>
      </c>
      <c r="AF138" s="88">
        <v>0</v>
      </c>
      <c r="AG138" s="89">
        <v>0</v>
      </c>
      <c r="AH138" s="88">
        <v>0</v>
      </c>
      <c r="AI138" s="89">
        <f t="shared" si="32"/>
        <v>0</v>
      </c>
      <c r="AJ138" s="88">
        <v>0</v>
      </c>
      <c r="AK138" s="89">
        <f t="shared" si="33"/>
        <v>0</v>
      </c>
      <c r="AL138" s="88">
        <v>0</v>
      </c>
      <c r="AM138" s="89">
        <f t="shared" si="34"/>
        <v>0</v>
      </c>
      <c r="AN138" s="88">
        <v>0</v>
      </c>
      <c r="AO138" s="90">
        <v>68</v>
      </c>
      <c r="AP138" s="91">
        <v>0</v>
      </c>
      <c r="AQ138" s="90">
        <v>0</v>
      </c>
      <c r="AR138" s="91">
        <f t="shared" si="35"/>
        <v>0</v>
      </c>
      <c r="AS138" s="90">
        <v>0</v>
      </c>
      <c r="AT138" s="91">
        <f t="shared" si="36"/>
        <v>0</v>
      </c>
      <c r="AU138" s="90">
        <v>0</v>
      </c>
      <c r="AV138" s="91">
        <f t="shared" si="37"/>
        <v>0</v>
      </c>
      <c r="AW138" s="90">
        <v>0</v>
      </c>
    </row>
    <row r="139" spans="1:49" ht="15.75" customHeight="1">
      <c r="C139" s="81" t="s">
        <v>48</v>
      </c>
      <c r="D139" s="82" t="s">
        <v>98</v>
      </c>
      <c r="E139" s="144">
        <v>50</v>
      </c>
      <c r="F139" s="145">
        <v>0</v>
      </c>
      <c r="G139" s="144">
        <v>0</v>
      </c>
      <c r="H139" s="145">
        <v>0</v>
      </c>
      <c r="I139" s="144">
        <v>0</v>
      </c>
      <c r="J139" s="145">
        <v>0</v>
      </c>
      <c r="K139" s="144">
        <v>0</v>
      </c>
      <c r="L139" s="145">
        <v>0</v>
      </c>
      <c r="M139" s="144">
        <v>0</v>
      </c>
      <c r="N139" s="83">
        <v>46</v>
      </c>
      <c r="O139" s="84">
        <v>0</v>
      </c>
      <c r="P139" s="83">
        <v>45</v>
      </c>
      <c r="Q139" s="84">
        <f t="shared" ref="Q139:Q202" si="40">IF((P139-E139)=0,0,IF((P139-E139)=P139,0,(((P139-E139)*100)/E139)))</f>
        <v>-10</v>
      </c>
      <c r="R139" s="83">
        <v>0</v>
      </c>
      <c r="S139" s="84">
        <f t="shared" ref="S139:S202" si="41">IF((R139-G139)=0,0,IF((R139-G139)=R139,0,(((R139-G139)*100)/G139)))</f>
        <v>0</v>
      </c>
      <c r="T139" s="83">
        <v>0</v>
      </c>
      <c r="U139" s="84">
        <f t="shared" ref="U139:U202" si="42">IF((T139-I139)=0,0,IF((T139-I139)=T139,0,(((T139-I139)*100)/I139)))</f>
        <v>0</v>
      </c>
      <c r="V139" s="83">
        <v>0</v>
      </c>
      <c r="W139" s="85">
        <v>32</v>
      </c>
      <c r="X139" s="86">
        <v>0</v>
      </c>
      <c r="Y139" s="85">
        <v>38</v>
      </c>
      <c r="Z139" s="87">
        <f t="shared" ref="Z139:Z202" si="43">IF((Y139-N139)=0,0,IF((Y139-N139)=Y139,0,(((Y139-N139)*100)/N139)))</f>
        <v>-17.391304347826086</v>
      </c>
      <c r="AA139" s="85">
        <v>45</v>
      </c>
      <c r="AB139" s="87">
        <f t="shared" ref="AB139:AB202" si="44">IF((AA139-P139)=0,0,IF((AA139-P139)=AA139,0,(((AA139-P139)*100)/P139)))</f>
        <v>0</v>
      </c>
      <c r="AC139" s="85">
        <v>0</v>
      </c>
      <c r="AD139" s="87">
        <f t="shared" ref="AD139:AD202" si="45">IF((AC139-R139)=0,0,IF((AC139-R139)=AC139,0,(((AC139-R139)*100)/R139)))</f>
        <v>0</v>
      </c>
      <c r="AE139" s="85">
        <v>0</v>
      </c>
      <c r="AF139" s="88">
        <v>52</v>
      </c>
      <c r="AG139" s="89">
        <v>0</v>
      </c>
      <c r="AH139" s="88">
        <v>31</v>
      </c>
      <c r="AI139" s="89">
        <f t="shared" ref="AI139:AI202" si="46">IF((AH139-W139)=0,0,IF((AH139-W139)=AH139,0,(((AH139-W139)*100)/W139)))</f>
        <v>-3.125</v>
      </c>
      <c r="AJ139" s="88">
        <v>35</v>
      </c>
      <c r="AK139" s="89">
        <f t="shared" ref="AK139:AK202" si="47">IF((AJ139-Y139)=0,0,IF((AJ139-Y139)=AJ139,0,(((AJ139-Y139)*100)/Y139)))</f>
        <v>-7.8947368421052628</v>
      </c>
      <c r="AL139" s="88">
        <v>44</v>
      </c>
      <c r="AM139" s="89">
        <f t="shared" ref="AM139:AM202" si="48">IF((AL139-AA139)=0,0,IF((AL139-AA139)=AL139,0,(((AL139-AA139)*100)/AA139)))</f>
        <v>-2.2222222222222223</v>
      </c>
      <c r="AN139" s="88">
        <v>1</v>
      </c>
      <c r="AO139" s="90">
        <v>56</v>
      </c>
      <c r="AP139" s="91">
        <v>0</v>
      </c>
      <c r="AQ139" s="90">
        <v>45</v>
      </c>
      <c r="AR139" s="91">
        <f t="shared" ref="AR139:AR202" si="49">IF((AQ139-AF139)=0,0,IF((AQ139-AF139)=AQ139,0,(((AQ139-AF139)*100)/AF139)))</f>
        <v>-13.461538461538462</v>
      </c>
      <c r="AS139" s="90">
        <v>31</v>
      </c>
      <c r="AT139" s="91">
        <f t="shared" ref="AT139:AT202" si="50">IF((AS139-AH139)=0,0,IF((AS139-AH139)=AS139,0,(((AS139-AH139)*100)/AH139)))</f>
        <v>0</v>
      </c>
      <c r="AU139" s="90">
        <v>34</v>
      </c>
      <c r="AV139" s="91">
        <f t="shared" ref="AV139:AV202" si="51">IF((AU139-AJ139)=0,0,IF((AU139-AJ139)=AU139,0,(((AU139-AJ139)*100)/AJ139)))</f>
        <v>-2.8571428571428572</v>
      </c>
      <c r="AW139" s="90">
        <v>3</v>
      </c>
    </row>
    <row r="140" spans="1:49" ht="15.75" customHeight="1">
      <c r="C140" s="81" t="s">
        <v>49</v>
      </c>
      <c r="D140" s="82" t="s">
        <v>98</v>
      </c>
      <c r="E140" s="144">
        <v>38</v>
      </c>
      <c r="F140" s="145">
        <v>0</v>
      </c>
      <c r="G140" s="144">
        <v>0</v>
      </c>
      <c r="H140" s="145">
        <v>0</v>
      </c>
      <c r="I140" s="144">
        <v>0</v>
      </c>
      <c r="J140" s="145">
        <v>0</v>
      </c>
      <c r="K140" s="144">
        <v>0</v>
      </c>
      <c r="L140" s="145">
        <v>0</v>
      </c>
      <c r="M140" s="144">
        <v>0</v>
      </c>
      <c r="N140" s="83">
        <v>44</v>
      </c>
      <c r="O140" s="84">
        <v>0</v>
      </c>
      <c r="P140" s="83">
        <v>23</v>
      </c>
      <c r="Q140" s="84">
        <f t="shared" si="40"/>
        <v>-39.473684210526315</v>
      </c>
      <c r="R140" s="83">
        <v>0</v>
      </c>
      <c r="S140" s="84">
        <f t="shared" si="41"/>
        <v>0</v>
      </c>
      <c r="T140" s="83">
        <v>0</v>
      </c>
      <c r="U140" s="84">
        <f t="shared" si="42"/>
        <v>0</v>
      </c>
      <c r="V140" s="83">
        <v>0</v>
      </c>
      <c r="W140" s="85">
        <v>48</v>
      </c>
      <c r="X140" s="86">
        <v>0</v>
      </c>
      <c r="Y140" s="85">
        <v>41</v>
      </c>
      <c r="Z140" s="87">
        <f t="shared" si="43"/>
        <v>-6.8181818181818183</v>
      </c>
      <c r="AA140" s="85">
        <v>21</v>
      </c>
      <c r="AB140" s="87">
        <f t="shared" si="44"/>
        <v>-8.695652173913043</v>
      </c>
      <c r="AC140" s="85">
        <v>0</v>
      </c>
      <c r="AD140" s="87">
        <f t="shared" si="45"/>
        <v>0</v>
      </c>
      <c r="AE140" s="85">
        <v>0</v>
      </c>
      <c r="AF140" s="88">
        <v>43</v>
      </c>
      <c r="AG140" s="89">
        <v>0</v>
      </c>
      <c r="AH140" s="88">
        <v>40</v>
      </c>
      <c r="AI140" s="89">
        <f t="shared" si="46"/>
        <v>-16.666666666666668</v>
      </c>
      <c r="AJ140" s="88">
        <v>36</v>
      </c>
      <c r="AK140" s="89">
        <f t="shared" si="47"/>
        <v>-12.195121951219512</v>
      </c>
      <c r="AL140" s="88">
        <v>21</v>
      </c>
      <c r="AM140" s="89">
        <f t="shared" si="48"/>
        <v>0</v>
      </c>
      <c r="AN140" s="88">
        <v>1</v>
      </c>
      <c r="AO140" s="90">
        <v>0</v>
      </c>
      <c r="AP140" s="91">
        <v>0</v>
      </c>
      <c r="AQ140" s="90">
        <v>37</v>
      </c>
      <c r="AR140" s="91">
        <f t="shared" si="49"/>
        <v>-13.953488372093023</v>
      </c>
      <c r="AS140" s="90">
        <v>39</v>
      </c>
      <c r="AT140" s="91">
        <f t="shared" si="50"/>
        <v>-2.5</v>
      </c>
      <c r="AU140" s="90">
        <v>36</v>
      </c>
      <c r="AV140" s="91">
        <f t="shared" si="51"/>
        <v>0</v>
      </c>
      <c r="AW140" s="90">
        <v>2</v>
      </c>
    </row>
    <row r="141" spans="1:49" ht="15.75" customHeight="1">
      <c r="C141" s="81" t="s">
        <v>50</v>
      </c>
      <c r="D141" s="82" t="s">
        <v>98</v>
      </c>
      <c r="E141" s="144">
        <v>76</v>
      </c>
      <c r="F141" s="145">
        <v>0</v>
      </c>
      <c r="G141" s="144">
        <v>0</v>
      </c>
      <c r="H141" s="145">
        <v>0</v>
      </c>
      <c r="I141" s="144">
        <v>0</v>
      </c>
      <c r="J141" s="145">
        <v>0</v>
      </c>
      <c r="K141" s="144">
        <v>0</v>
      </c>
      <c r="L141" s="145">
        <v>0</v>
      </c>
      <c r="M141" s="144">
        <v>0</v>
      </c>
      <c r="N141" s="83">
        <v>45</v>
      </c>
      <c r="O141" s="84">
        <v>0</v>
      </c>
      <c r="P141" s="83">
        <v>72</v>
      </c>
      <c r="Q141" s="84">
        <f t="shared" si="40"/>
        <v>-5.2631578947368425</v>
      </c>
      <c r="R141" s="83">
        <v>0</v>
      </c>
      <c r="S141" s="84">
        <f t="shared" si="41"/>
        <v>0</v>
      </c>
      <c r="T141" s="83">
        <v>0</v>
      </c>
      <c r="U141" s="84">
        <f t="shared" si="42"/>
        <v>0</v>
      </c>
      <c r="V141" s="83">
        <v>0</v>
      </c>
      <c r="W141" s="85">
        <v>32</v>
      </c>
      <c r="X141" s="86">
        <v>0</v>
      </c>
      <c r="Y141" s="85">
        <v>34</v>
      </c>
      <c r="Z141" s="87">
        <f t="shared" si="43"/>
        <v>-24.444444444444443</v>
      </c>
      <c r="AA141" s="85">
        <v>35</v>
      </c>
      <c r="AB141" s="87">
        <f t="shared" si="44"/>
        <v>-51.388888888888886</v>
      </c>
      <c r="AC141" s="85">
        <v>0</v>
      </c>
      <c r="AD141" s="87">
        <f t="shared" si="45"/>
        <v>0</v>
      </c>
      <c r="AE141" s="85">
        <v>0</v>
      </c>
      <c r="AF141" s="88">
        <v>29</v>
      </c>
      <c r="AG141" s="89">
        <v>0</v>
      </c>
      <c r="AH141" s="88">
        <v>26</v>
      </c>
      <c r="AI141" s="89">
        <f t="shared" si="46"/>
        <v>-18.75</v>
      </c>
      <c r="AJ141" s="88">
        <v>30</v>
      </c>
      <c r="AK141" s="89">
        <f t="shared" si="47"/>
        <v>-11.764705882352942</v>
      </c>
      <c r="AL141" s="88">
        <v>64</v>
      </c>
      <c r="AM141" s="89">
        <f t="shared" si="48"/>
        <v>82.857142857142861</v>
      </c>
      <c r="AN141" s="88">
        <v>7</v>
      </c>
      <c r="AO141" s="90">
        <v>0</v>
      </c>
      <c r="AP141" s="91">
        <v>0</v>
      </c>
      <c r="AQ141" s="90">
        <v>21</v>
      </c>
      <c r="AR141" s="91">
        <f t="shared" si="49"/>
        <v>-27.586206896551722</v>
      </c>
      <c r="AS141" s="90">
        <v>24</v>
      </c>
      <c r="AT141" s="91">
        <f t="shared" si="50"/>
        <v>-7.6923076923076925</v>
      </c>
      <c r="AU141" s="90">
        <v>30</v>
      </c>
      <c r="AV141" s="91">
        <f t="shared" si="51"/>
        <v>0</v>
      </c>
      <c r="AW141" s="90">
        <v>8</v>
      </c>
    </row>
    <row r="142" spans="1:49" ht="15.75" customHeight="1">
      <c r="C142" s="81" t="s">
        <v>51</v>
      </c>
      <c r="D142" s="82" t="s">
        <v>98</v>
      </c>
      <c r="E142" s="144">
        <v>115</v>
      </c>
      <c r="F142" s="145">
        <v>0</v>
      </c>
      <c r="G142" s="144">
        <v>0</v>
      </c>
      <c r="H142" s="145">
        <v>0</v>
      </c>
      <c r="I142" s="144">
        <v>0</v>
      </c>
      <c r="J142" s="145">
        <v>0</v>
      </c>
      <c r="K142" s="144">
        <v>0</v>
      </c>
      <c r="L142" s="145">
        <v>0</v>
      </c>
      <c r="M142" s="144">
        <v>0</v>
      </c>
      <c r="N142" s="83">
        <v>61</v>
      </c>
      <c r="O142" s="84">
        <v>0</v>
      </c>
      <c r="P142" s="83">
        <v>99</v>
      </c>
      <c r="Q142" s="84">
        <f t="shared" si="40"/>
        <v>-13.913043478260869</v>
      </c>
      <c r="R142" s="83">
        <v>0</v>
      </c>
      <c r="S142" s="84">
        <f t="shared" si="41"/>
        <v>0</v>
      </c>
      <c r="T142" s="83">
        <v>0</v>
      </c>
      <c r="U142" s="84">
        <f t="shared" si="42"/>
        <v>0</v>
      </c>
      <c r="V142" s="83">
        <v>0</v>
      </c>
      <c r="W142" s="85">
        <v>95</v>
      </c>
      <c r="X142" s="86">
        <v>0</v>
      </c>
      <c r="Y142" s="85">
        <v>59</v>
      </c>
      <c r="Z142" s="87">
        <f t="shared" si="43"/>
        <v>-3.278688524590164</v>
      </c>
      <c r="AA142" s="85">
        <v>97</v>
      </c>
      <c r="AB142" s="87">
        <f t="shared" si="44"/>
        <v>-2.0202020202020203</v>
      </c>
      <c r="AC142" s="85">
        <v>0</v>
      </c>
      <c r="AD142" s="87">
        <f t="shared" si="45"/>
        <v>0</v>
      </c>
      <c r="AE142" s="85">
        <v>0</v>
      </c>
      <c r="AF142" s="88">
        <v>92</v>
      </c>
      <c r="AG142" s="89">
        <v>0</v>
      </c>
      <c r="AH142" s="88">
        <v>82</v>
      </c>
      <c r="AI142" s="89">
        <f t="shared" si="46"/>
        <v>-13.684210526315789</v>
      </c>
      <c r="AJ142" s="88">
        <v>55</v>
      </c>
      <c r="AK142" s="89">
        <f t="shared" si="47"/>
        <v>-6.7796610169491522</v>
      </c>
      <c r="AL142" s="88">
        <v>94</v>
      </c>
      <c r="AM142" s="89">
        <f t="shared" si="48"/>
        <v>-3.0927835051546393</v>
      </c>
      <c r="AN142" s="88">
        <v>6</v>
      </c>
      <c r="AO142" s="90">
        <v>106</v>
      </c>
      <c r="AP142" s="91">
        <v>0</v>
      </c>
      <c r="AQ142" s="90">
        <v>83</v>
      </c>
      <c r="AR142" s="91">
        <f t="shared" si="49"/>
        <v>-9.7826086956521738</v>
      </c>
      <c r="AS142" s="90">
        <v>79</v>
      </c>
      <c r="AT142" s="91">
        <f t="shared" si="50"/>
        <v>-3.6585365853658538</v>
      </c>
      <c r="AU142" s="90">
        <v>55</v>
      </c>
      <c r="AV142" s="91">
        <f t="shared" si="51"/>
        <v>0</v>
      </c>
      <c r="AW142" s="90">
        <v>8</v>
      </c>
    </row>
    <row r="143" spans="1:49" ht="15.75" customHeight="1">
      <c r="C143" s="81" t="s">
        <v>52</v>
      </c>
      <c r="D143" s="82" t="s">
        <v>98</v>
      </c>
      <c r="E143" s="144">
        <v>91</v>
      </c>
      <c r="F143" s="145">
        <v>0</v>
      </c>
      <c r="G143" s="144">
        <v>0</v>
      </c>
      <c r="H143" s="145">
        <v>0</v>
      </c>
      <c r="I143" s="144">
        <v>0</v>
      </c>
      <c r="J143" s="145">
        <v>0</v>
      </c>
      <c r="K143" s="144">
        <v>0</v>
      </c>
      <c r="L143" s="145">
        <v>0</v>
      </c>
      <c r="M143" s="144">
        <v>0</v>
      </c>
      <c r="N143" s="83">
        <v>58</v>
      </c>
      <c r="O143" s="84">
        <v>0</v>
      </c>
      <c r="P143" s="83">
        <v>83</v>
      </c>
      <c r="Q143" s="84">
        <f t="shared" si="40"/>
        <v>-8.791208791208792</v>
      </c>
      <c r="R143" s="83">
        <v>0</v>
      </c>
      <c r="S143" s="84">
        <f t="shared" si="41"/>
        <v>0</v>
      </c>
      <c r="T143" s="83">
        <v>0</v>
      </c>
      <c r="U143" s="84">
        <f t="shared" si="42"/>
        <v>0</v>
      </c>
      <c r="V143" s="83">
        <v>0</v>
      </c>
      <c r="W143" s="85">
        <v>53</v>
      </c>
      <c r="X143" s="86">
        <v>0</v>
      </c>
      <c r="Y143" s="85">
        <v>54</v>
      </c>
      <c r="Z143" s="87">
        <f t="shared" si="43"/>
        <v>-6.8965517241379306</v>
      </c>
      <c r="AA143" s="85">
        <v>77</v>
      </c>
      <c r="AB143" s="87">
        <f t="shared" si="44"/>
        <v>-7.2289156626506026</v>
      </c>
      <c r="AC143" s="85">
        <v>0</v>
      </c>
      <c r="AD143" s="87">
        <f t="shared" si="45"/>
        <v>0</v>
      </c>
      <c r="AE143" s="85">
        <v>0</v>
      </c>
      <c r="AF143" s="88">
        <v>62</v>
      </c>
      <c r="AG143" s="89">
        <v>0</v>
      </c>
      <c r="AH143" s="88">
        <v>59</v>
      </c>
      <c r="AI143" s="89">
        <f t="shared" si="46"/>
        <v>11.320754716981131</v>
      </c>
      <c r="AJ143" s="88">
        <v>52</v>
      </c>
      <c r="AK143" s="89">
        <f t="shared" si="47"/>
        <v>-3.7037037037037037</v>
      </c>
      <c r="AL143" s="88">
        <v>76</v>
      </c>
      <c r="AM143" s="89">
        <f t="shared" si="48"/>
        <v>-1.2987012987012987</v>
      </c>
      <c r="AN143" s="88">
        <v>3</v>
      </c>
      <c r="AO143" s="90">
        <v>0</v>
      </c>
      <c r="AP143" s="91">
        <v>0</v>
      </c>
      <c r="AQ143" s="90">
        <v>54</v>
      </c>
      <c r="AR143" s="91">
        <f t="shared" si="49"/>
        <v>-12.903225806451612</v>
      </c>
      <c r="AS143" s="90">
        <v>59</v>
      </c>
      <c r="AT143" s="91">
        <f t="shared" si="50"/>
        <v>0</v>
      </c>
      <c r="AU143" s="90">
        <v>50</v>
      </c>
      <c r="AV143" s="91">
        <f t="shared" si="51"/>
        <v>-3.8461538461538463</v>
      </c>
      <c r="AW143" s="90">
        <v>4</v>
      </c>
    </row>
    <row r="144" spans="1:49" ht="15.75" customHeight="1">
      <c r="C144" s="81" t="s">
        <v>151</v>
      </c>
      <c r="D144" s="82" t="s">
        <v>98</v>
      </c>
      <c r="E144" s="144">
        <v>0</v>
      </c>
      <c r="F144" s="145">
        <v>0</v>
      </c>
      <c r="G144" s="144">
        <v>0</v>
      </c>
      <c r="H144" s="145">
        <v>0</v>
      </c>
      <c r="I144" s="144">
        <v>0</v>
      </c>
      <c r="J144" s="145">
        <v>0</v>
      </c>
      <c r="K144" s="144">
        <v>0</v>
      </c>
      <c r="L144" s="145">
        <v>0</v>
      </c>
      <c r="M144" s="144">
        <v>0</v>
      </c>
      <c r="N144" s="83">
        <v>0</v>
      </c>
      <c r="O144" s="84">
        <v>0</v>
      </c>
      <c r="P144" s="83">
        <v>0</v>
      </c>
      <c r="Q144" s="84">
        <f t="shared" si="40"/>
        <v>0</v>
      </c>
      <c r="R144" s="83">
        <v>0</v>
      </c>
      <c r="S144" s="84">
        <f t="shared" si="41"/>
        <v>0</v>
      </c>
      <c r="T144" s="83">
        <v>0</v>
      </c>
      <c r="U144" s="84">
        <f t="shared" si="42"/>
        <v>0</v>
      </c>
      <c r="V144" s="83">
        <v>0</v>
      </c>
      <c r="W144" s="85">
        <v>0</v>
      </c>
      <c r="X144" s="86">
        <v>0</v>
      </c>
      <c r="Y144" s="85">
        <v>0</v>
      </c>
      <c r="Z144" s="87">
        <f t="shared" si="43"/>
        <v>0</v>
      </c>
      <c r="AA144" s="85">
        <v>0</v>
      </c>
      <c r="AB144" s="87">
        <f t="shared" si="44"/>
        <v>0</v>
      </c>
      <c r="AC144" s="85">
        <v>0</v>
      </c>
      <c r="AD144" s="87">
        <f t="shared" si="45"/>
        <v>0</v>
      </c>
      <c r="AE144" s="85">
        <v>0</v>
      </c>
      <c r="AF144" s="88">
        <v>0</v>
      </c>
      <c r="AG144" s="89">
        <v>0</v>
      </c>
      <c r="AH144" s="88">
        <v>0</v>
      </c>
      <c r="AI144" s="89">
        <f t="shared" si="46"/>
        <v>0</v>
      </c>
      <c r="AJ144" s="88">
        <v>0</v>
      </c>
      <c r="AK144" s="89">
        <f t="shared" si="47"/>
        <v>0</v>
      </c>
      <c r="AL144" s="88">
        <v>0</v>
      </c>
      <c r="AM144" s="89">
        <f t="shared" si="48"/>
        <v>0</v>
      </c>
      <c r="AN144" s="88">
        <v>0</v>
      </c>
      <c r="AO144" s="90">
        <v>65</v>
      </c>
      <c r="AP144" s="91">
        <v>0</v>
      </c>
      <c r="AQ144" s="90">
        <v>0</v>
      </c>
      <c r="AR144" s="91">
        <f t="shared" si="49"/>
        <v>0</v>
      </c>
      <c r="AS144" s="90">
        <v>0</v>
      </c>
      <c r="AT144" s="91">
        <f t="shared" si="50"/>
        <v>0</v>
      </c>
      <c r="AU144" s="90">
        <v>0</v>
      </c>
      <c r="AV144" s="91">
        <f t="shared" si="51"/>
        <v>0</v>
      </c>
      <c r="AW144" s="90">
        <v>0</v>
      </c>
    </row>
    <row r="145" spans="1:49" ht="15.75" customHeight="1">
      <c r="B145" s="80" t="s">
        <v>122</v>
      </c>
      <c r="E145" s="144"/>
      <c r="F145" s="145"/>
      <c r="G145" s="144"/>
      <c r="H145" s="145"/>
      <c r="I145" s="144"/>
      <c r="J145" s="145"/>
      <c r="K145" s="144"/>
      <c r="L145" s="145"/>
      <c r="M145" s="144"/>
      <c r="N145" s="83"/>
      <c r="O145" s="84"/>
      <c r="P145" s="83"/>
      <c r="Q145" s="84"/>
      <c r="R145" s="83"/>
      <c r="S145" s="84"/>
      <c r="T145" s="83"/>
      <c r="U145" s="84"/>
      <c r="V145" s="83"/>
      <c r="W145" s="85"/>
      <c r="X145" s="86"/>
      <c r="Y145" s="85"/>
      <c r="Z145" s="87"/>
      <c r="AA145" s="85"/>
      <c r="AB145" s="87"/>
      <c r="AC145" s="85"/>
      <c r="AD145" s="87"/>
      <c r="AE145" s="85"/>
      <c r="AF145" s="88"/>
      <c r="AG145" s="89"/>
      <c r="AH145" s="88"/>
      <c r="AI145" s="89"/>
      <c r="AJ145" s="88"/>
      <c r="AK145" s="89"/>
      <c r="AL145" s="88"/>
      <c r="AM145" s="89"/>
      <c r="AN145" s="88"/>
      <c r="AO145" s="90"/>
      <c r="AP145" s="91"/>
      <c r="AQ145" s="90"/>
      <c r="AR145" s="91"/>
      <c r="AS145" s="90"/>
      <c r="AT145" s="91"/>
      <c r="AU145" s="90"/>
      <c r="AV145" s="91"/>
      <c r="AW145" s="90"/>
    </row>
    <row r="146" spans="1:49" ht="15.75" customHeight="1">
      <c r="C146" s="81" t="s">
        <v>150</v>
      </c>
      <c r="D146" s="82" t="s">
        <v>98</v>
      </c>
      <c r="E146" s="144">
        <v>0</v>
      </c>
      <c r="F146" s="145">
        <v>0</v>
      </c>
      <c r="G146" s="144">
        <v>0</v>
      </c>
      <c r="H146" s="145">
        <v>0</v>
      </c>
      <c r="I146" s="144">
        <v>0</v>
      </c>
      <c r="J146" s="145">
        <v>0</v>
      </c>
      <c r="K146" s="144">
        <v>0</v>
      </c>
      <c r="L146" s="145">
        <v>0</v>
      </c>
      <c r="M146" s="144">
        <v>0</v>
      </c>
      <c r="N146" s="83">
        <v>0</v>
      </c>
      <c r="O146" s="84">
        <v>0</v>
      </c>
      <c r="P146" s="83">
        <v>0</v>
      </c>
      <c r="Q146" s="84">
        <f t="shared" si="40"/>
        <v>0</v>
      </c>
      <c r="R146" s="83">
        <v>0</v>
      </c>
      <c r="S146" s="84">
        <f t="shared" si="41"/>
        <v>0</v>
      </c>
      <c r="T146" s="83">
        <v>0</v>
      </c>
      <c r="U146" s="84">
        <f t="shared" si="42"/>
        <v>0</v>
      </c>
      <c r="V146" s="83">
        <v>0</v>
      </c>
      <c r="W146" s="85">
        <v>0</v>
      </c>
      <c r="X146" s="86">
        <v>0</v>
      </c>
      <c r="Y146" s="85">
        <v>0</v>
      </c>
      <c r="Z146" s="87">
        <f t="shared" si="43"/>
        <v>0</v>
      </c>
      <c r="AA146" s="85">
        <v>0</v>
      </c>
      <c r="AB146" s="87">
        <f t="shared" si="44"/>
        <v>0</v>
      </c>
      <c r="AC146" s="85">
        <v>0</v>
      </c>
      <c r="AD146" s="87">
        <f t="shared" si="45"/>
        <v>0</v>
      </c>
      <c r="AE146" s="85">
        <v>0</v>
      </c>
      <c r="AF146" s="88">
        <v>0</v>
      </c>
      <c r="AG146" s="89">
        <v>0</v>
      </c>
      <c r="AH146" s="88">
        <v>0</v>
      </c>
      <c r="AI146" s="89">
        <f t="shared" si="46"/>
        <v>0</v>
      </c>
      <c r="AJ146" s="88">
        <v>0</v>
      </c>
      <c r="AK146" s="89">
        <f t="shared" si="47"/>
        <v>0</v>
      </c>
      <c r="AL146" s="88">
        <v>0</v>
      </c>
      <c r="AM146" s="89">
        <f t="shared" si="48"/>
        <v>0</v>
      </c>
      <c r="AN146" s="88">
        <v>0</v>
      </c>
      <c r="AO146" s="90">
        <v>22</v>
      </c>
      <c r="AP146" s="91">
        <v>0</v>
      </c>
      <c r="AQ146" s="90">
        <v>0</v>
      </c>
      <c r="AR146" s="91">
        <f t="shared" si="49"/>
        <v>0</v>
      </c>
      <c r="AS146" s="90">
        <v>0</v>
      </c>
      <c r="AT146" s="91">
        <f t="shared" si="50"/>
        <v>0</v>
      </c>
      <c r="AU146" s="90">
        <v>0</v>
      </c>
      <c r="AV146" s="91">
        <f t="shared" si="51"/>
        <v>0</v>
      </c>
      <c r="AW146" s="90">
        <v>0</v>
      </c>
    </row>
    <row r="147" spans="1:49" ht="15.75" customHeight="1">
      <c r="C147" s="81" t="s">
        <v>48</v>
      </c>
      <c r="D147" s="82" t="s">
        <v>98</v>
      </c>
      <c r="E147" s="144">
        <v>18</v>
      </c>
      <c r="F147" s="145">
        <v>0</v>
      </c>
      <c r="G147" s="144">
        <v>0</v>
      </c>
      <c r="H147" s="145">
        <v>0</v>
      </c>
      <c r="I147" s="144">
        <v>0</v>
      </c>
      <c r="J147" s="145">
        <v>0</v>
      </c>
      <c r="K147" s="144">
        <v>0</v>
      </c>
      <c r="L147" s="145">
        <v>0</v>
      </c>
      <c r="M147" s="144">
        <v>0</v>
      </c>
      <c r="N147" s="83">
        <v>10</v>
      </c>
      <c r="O147" s="84">
        <v>0</v>
      </c>
      <c r="P147" s="83">
        <v>16</v>
      </c>
      <c r="Q147" s="84">
        <f t="shared" si="40"/>
        <v>-11.111111111111111</v>
      </c>
      <c r="R147" s="83">
        <v>0</v>
      </c>
      <c r="S147" s="84">
        <f t="shared" si="41"/>
        <v>0</v>
      </c>
      <c r="T147" s="83">
        <v>0</v>
      </c>
      <c r="U147" s="84">
        <f t="shared" si="42"/>
        <v>0</v>
      </c>
      <c r="V147" s="83">
        <v>0</v>
      </c>
      <c r="W147" s="85">
        <v>14</v>
      </c>
      <c r="X147" s="86">
        <v>0</v>
      </c>
      <c r="Y147" s="85">
        <v>10</v>
      </c>
      <c r="Z147" s="87">
        <f t="shared" si="43"/>
        <v>0</v>
      </c>
      <c r="AA147" s="85">
        <v>1</v>
      </c>
      <c r="AB147" s="87">
        <f t="shared" si="44"/>
        <v>-93.75</v>
      </c>
      <c r="AC147" s="85">
        <v>0</v>
      </c>
      <c r="AD147" s="87">
        <f t="shared" si="45"/>
        <v>0</v>
      </c>
      <c r="AE147" s="85">
        <v>0</v>
      </c>
      <c r="AF147" s="88">
        <v>31</v>
      </c>
      <c r="AG147" s="89">
        <v>0</v>
      </c>
      <c r="AH147" s="88">
        <v>15</v>
      </c>
      <c r="AI147" s="89">
        <f t="shared" si="46"/>
        <v>7.1428571428571432</v>
      </c>
      <c r="AJ147" s="88">
        <v>2</v>
      </c>
      <c r="AK147" s="89">
        <f t="shared" si="47"/>
        <v>-80</v>
      </c>
      <c r="AL147" s="88">
        <v>0</v>
      </c>
      <c r="AM147" s="89">
        <f t="shared" si="48"/>
        <v>-100</v>
      </c>
      <c r="AN147" s="88">
        <v>0</v>
      </c>
      <c r="AO147" s="90">
        <v>24</v>
      </c>
      <c r="AP147" s="91">
        <v>0</v>
      </c>
      <c r="AQ147" s="90">
        <v>31</v>
      </c>
      <c r="AR147" s="91">
        <f t="shared" si="49"/>
        <v>0</v>
      </c>
      <c r="AS147" s="90">
        <v>15</v>
      </c>
      <c r="AT147" s="91">
        <f t="shared" si="50"/>
        <v>0</v>
      </c>
      <c r="AU147" s="90">
        <v>0</v>
      </c>
      <c r="AV147" s="91">
        <f t="shared" si="51"/>
        <v>-100</v>
      </c>
      <c r="AW147" s="90">
        <v>0</v>
      </c>
    </row>
    <row r="148" spans="1:49" ht="15.75" customHeight="1">
      <c r="C148" s="81" t="s">
        <v>49</v>
      </c>
      <c r="D148" s="82" t="s">
        <v>98</v>
      </c>
      <c r="E148" s="144">
        <v>40</v>
      </c>
      <c r="F148" s="145">
        <v>0</v>
      </c>
      <c r="G148" s="144">
        <v>0</v>
      </c>
      <c r="H148" s="145">
        <v>0</v>
      </c>
      <c r="I148" s="144">
        <v>0</v>
      </c>
      <c r="J148" s="145">
        <v>0</v>
      </c>
      <c r="K148" s="144">
        <v>0</v>
      </c>
      <c r="L148" s="145">
        <v>0</v>
      </c>
      <c r="M148" s="144">
        <v>0</v>
      </c>
      <c r="N148" s="83">
        <v>22</v>
      </c>
      <c r="O148" s="84">
        <v>0</v>
      </c>
      <c r="P148" s="83">
        <v>37</v>
      </c>
      <c r="Q148" s="84">
        <f t="shared" si="40"/>
        <v>-7.5</v>
      </c>
      <c r="R148" s="83">
        <v>0</v>
      </c>
      <c r="S148" s="84">
        <f t="shared" si="41"/>
        <v>0</v>
      </c>
      <c r="T148" s="83">
        <v>0</v>
      </c>
      <c r="U148" s="84">
        <f t="shared" si="42"/>
        <v>0</v>
      </c>
      <c r="V148" s="83">
        <v>0</v>
      </c>
      <c r="W148" s="85">
        <v>24</v>
      </c>
      <c r="X148" s="86">
        <v>0</v>
      </c>
      <c r="Y148" s="85">
        <v>21</v>
      </c>
      <c r="Z148" s="87">
        <f t="shared" si="43"/>
        <v>-4.5454545454545459</v>
      </c>
      <c r="AA148" s="85">
        <v>1</v>
      </c>
      <c r="AB148" s="87">
        <f t="shared" si="44"/>
        <v>-97.297297297297291</v>
      </c>
      <c r="AC148" s="85">
        <v>0</v>
      </c>
      <c r="AD148" s="87">
        <f t="shared" si="45"/>
        <v>0</v>
      </c>
      <c r="AE148" s="85">
        <v>0</v>
      </c>
      <c r="AF148" s="88">
        <v>31</v>
      </c>
      <c r="AG148" s="89">
        <v>0</v>
      </c>
      <c r="AH148" s="88">
        <v>21</v>
      </c>
      <c r="AI148" s="89">
        <f t="shared" si="46"/>
        <v>-12.5</v>
      </c>
      <c r="AJ148" s="88">
        <v>0</v>
      </c>
      <c r="AK148" s="89">
        <f t="shared" si="47"/>
        <v>-100</v>
      </c>
      <c r="AL148" s="88">
        <v>0</v>
      </c>
      <c r="AM148" s="89">
        <f t="shared" si="48"/>
        <v>-100</v>
      </c>
      <c r="AN148" s="88">
        <v>0</v>
      </c>
      <c r="AO148" s="90">
        <v>0</v>
      </c>
      <c r="AP148" s="91">
        <v>0</v>
      </c>
      <c r="AQ148" s="90">
        <v>30</v>
      </c>
      <c r="AR148" s="91">
        <f t="shared" si="49"/>
        <v>-3.225806451612903</v>
      </c>
      <c r="AS148" s="90">
        <v>1</v>
      </c>
      <c r="AT148" s="91">
        <f t="shared" si="50"/>
        <v>-95.238095238095241</v>
      </c>
      <c r="AU148" s="90">
        <v>0</v>
      </c>
      <c r="AV148" s="91">
        <f t="shared" si="51"/>
        <v>0</v>
      </c>
      <c r="AW148" s="90">
        <v>0</v>
      </c>
    </row>
    <row r="149" spans="1:49" ht="15.75" customHeight="1">
      <c r="C149" s="81" t="s">
        <v>51</v>
      </c>
      <c r="D149" s="82" t="s">
        <v>98</v>
      </c>
      <c r="E149" s="144">
        <v>82</v>
      </c>
      <c r="F149" s="145">
        <v>0</v>
      </c>
      <c r="G149" s="144">
        <v>0</v>
      </c>
      <c r="H149" s="145">
        <v>0</v>
      </c>
      <c r="I149" s="144">
        <v>0</v>
      </c>
      <c r="J149" s="145">
        <v>0</v>
      </c>
      <c r="K149" s="144">
        <v>0</v>
      </c>
      <c r="L149" s="145">
        <v>0</v>
      </c>
      <c r="M149" s="144">
        <v>0</v>
      </c>
      <c r="N149" s="83">
        <v>53</v>
      </c>
      <c r="O149" s="84">
        <v>0</v>
      </c>
      <c r="P149" s="83">
        <v>76</v>
      </c>
      <c r="Q149" s="84">
        <f t="shared" si="40"/>
        <v>-7.3170731707317076</v>
      </c>
      <c r="R149" s="83">
        <v>0</v>
      </c>
      <c r="S149" s="84">
        <f t="shared" si="41"/>
        <v>0</v>
      </c>
      <c r="T149" s="83">
        <v>0</v>
      </c>
      <c r="U149" s="84">
        <f t="shared" si="42"/>
        <v>0</v>
      </c>
      <c r="V149" s="83">
        <v>0</v>
      </c>
      <c r="W149" s="85">
        <v>64</v>
      </c>
      <c r="X149" s="86">
        <v>0</v>
      </c>
      <c r="Y149" s="85">
        <v>44</v>
      </c>
      <c r="Z149" s="87">
        <f t="shared" si="43"/>
        <v>-16.981132075471699</v>
      </c>
      <c r="AA149" s="85">
        <v>19</v>
      </c>
      <c r="AB149" s="87">
        <f t="shared" si="44"/>
        <v>-75</v>
      </c>
      <c r="AC149" s="85">
        <v>0</v>
      </c>
      <c r="AD149" s="87">
        <f t="shared" si="45"/>
        <v>0</v>
      </c>
      <c r="AE149" s="85">
        <v>0</v>
      </c>
      <c r="AF149" s="88">
        <v>68</v>
      </c>
      <c r="AG149" s="89">
        <v>0</v>
      </c>
      <c r="AH149" s="88">
        <v>56</v>
      </c>
      <c r="AI149" s="89">
        <f t="shared" si="46"/>
        <v>-12.5</v>
      </c>
      <c r="AJ149" s="88">
        <v>3</v>
      </c>
      <c r="AK149" s="89">
        <f t="shared" si="47"/>
        <v>-93.181818181818187</v>
      </c>
      <c r="AL149" s="88">
        <v>3</v>
      </c>
      <c r="AM149" s="89">
        <f t="shared" si="48"/>
        <v>-84.21052631578948</v>
      </c>
      <c r="AN149" s="88">
        <v>0</v>
      </c>
      <c r="AO149" s="90">
        <v>58</v>
      </c>
      <c r="AP149" s="91">
        <v>0</v>
      </c>
      <c r="AQ149" s="90">
        <v>60</v>
      </c>
      <c r="AR149" s="91">
        <f t="shared" si="49"/>
        <v>-11.764705882352942</v>
      </c>
      <c r="AS149" s="90">
        <v>10</v>
      </c>
      <c r="AT149" s="91">
        <f t="shared" si="50"/>
        <v>-82.142857142857139</v>
      </c>
      <c r="AU149" s="90">
        <v>0</v>
      </c>
      <c r="AV149" s="91">
        <f t="shared" si="51"/>
        <v>-100</v>
      </c>
      <c r="AW149" s="90">
        <v>0</v>
      </c>
    </row>
    <row r="150" spans="1:49" ht="15.75" customHeight="1">
      <c r="B150" s="80" t="s">
        <v>102</v>
      </c>
      <c r="E150" s="144"/>
      <c r="F150" s="145"/>
      <c r="G150" s="144"/>
      <c r="H150" s="145"/>
      <c r="I150" s="144"/>
      <c r="J150" s="145"/>
      <c r="K150" s="144"/>
      <c r="L150" s="145"/>
      <c r="M150" s="144"/>
      <c r="N150" s="83"/>
      <c r="O150" s="84"/>
      <c r="P150" s="83"/>
      <c r="Q150" s="84"/>
      <c r="R150" s="83"/>
      <c r="S150" s="84"/>
      <c r="T150" s="83"/>
      <c r="U150" s="84"/>
      <c r="V150" s="83"/>
      <c r="W150" s="85"/>
      <c r="X150" s="86"/>
      <c r="Y150" s="85"/>
      <c r="Z150" s="87"/>
      <c r="AA150" s="85"/>
      <c r="AB150" s="87"/>
      <c r="AC150" s="85"/>
      <c r="AD150" s="87"/>
      <c r="AE150" s="85"/>
      <c r="AF150" s="88"/>
      <c r="AG150" s="89"/>
      <c r="AH150" s="88"/>
      <c r="AI150" s="89"/>
      <c r="AJ150" s="88"/>
      <c r="AK150" s="89"/>
      <c r="AL150" s="88"/>
      <c r="AM150" s="89"/>
      <c r="AN150" s="88"/>
      <c r="AO150" s="90"/>
      <c r="AP150" s="91"/>
      <c r="AQ150" s="90"/>
      <c r="AR150" s="91"/>
      <c r="AS150" s="90"/>
      <c r="AT150" s="91"/>
      <c r="AU150" s="90"/>
      <c r="AV150" s="91"/>
      <c r="AW150" s="90"/>
    </row>
    <row r="151" spans="1:49" s="106" customFormat="1" ht="15.75" customHeight="1">
      <c r="A151" s="93"/>
      <c r="B151" s="94"/>
      <c r="C151" s="95" t="s">
        <v>53</v>
      </c>
      <c r="D151" s="96" t="s">
        <v>98</v>
      </c>
      <c r="E151" s="146">
        <v>92</v>
      </c>
      <c r="F151" s="147">
        <v>0</v>
      </c>
      <c r="G151" s="146">
        <v>0</v>
      </c>
      <c r="H151" s="147">
        <v>0</v>
      </c>
      <c r="I151" s="146">
        <v>0</v>
      </c>
      <c r="J151" s="147">
        <v>0</v>
      </c>
      <c r="K151" s="146">
        <v>0</v>
      </c>
      <c r="L151" s="147">
        <v>0</v>
      </c>
      <c r="M151" s="146">
        <v>0</v>
      </c>
      <c r="N151" s="97">
        <v>46</v>
      </c>
      <c r="O151" s="98">
        <v>0</v>
      </c>
      <c r="P151" s="97">
        <v>80</v>
      </c>
      <c r="Q151" s="98">
        <f t="shared" si="40"/>
        <v>-13.043478260869565</v>
      </c>
      <c r="R151" s="97">
        <v>0</v>
      </c>
      <c r="S151" s="98">
        <f t="shared" si="41"/>
        <v>0</v>
      </c>
      <c r="T151" s="97">
        <v>0</v>
      </c>
      <c r="U151" s="98">
        <f t="shared" si="42"/>
        <v>0</v>
      </c>
      <c r="V151" s="97">
        <v>0</v>
      </c>
      <c r="W151" s="99">
        <v>80</v>
      </c>
      <c r="X151" s="100">
        <v>0</v>
      </c>
      <c r="Y151" s="99">
        <v>43</v>
      </c>
      <c r="Z151" s="101">
        <f t="shared" si="43"/>
        <v>-6.5217391304347823</v>
      </c>
      <c r="AA151" s="99">
        <v>76</v>
      </c>
      <c r="AB151" s="101">
        <f t="shared" si="44"/>
        <v>-5</v>
      </c>
      <c r="AC151" s="99">
        <v>0</v>
      </c>
      <c r="AD151" s="101">
        <f t="shared" si="45"/>
        <v>0</v>
      </c>
      <c r="AE151" s="99">
        <v>0</v>
      </c>
      <c r="AF151" s="102">
        <v>50</v>
      </c>
      <c r="AG151" s="103">
        <v>0</v>
      </c>
      <c r="AH151" s="102">
        <v>42</v>
      </c>
      <c r="AI151" s="103">
        <f t="shared" si="46"/>
        <v>-47.5</v>
      </c>
      <c r="AJ151" s="102">
        <v>43</v>
      </c>
      <c r="AK151" s="103">
        <f t="shared" si="47"/>
        <v>0</v>
      </c>
      <c r="AL151" s="102">
        <v>76</v>
      </c>
      <c r="AM151" s="103">
        <f t="shared" si="48"/>
        <v>0</v>
      </c>
      <c r="AN151" s="102">
        <v>52</v>
      </c>
      <c r="AO151" s="104">
        <v>47</v>
      </c>
      <c r="AP151" s="105">
        <v>0</v>
      </c>
      <c r="AQ151" s="104">
        <v>46</v>
      </c>
      <c r="AR151" s="105">
        <f t="shared" si="49"/>
        <v>-8</v>
      </c>
      <c r="AS151" s="104">
        <v>40</v>
      </c>
      <c r="AT151" s="105">
        <f t="shared" si="50"/>
        <v>-4.7619047619047619</v>
      </c>
      <c r="AU151" s="104">
        <v>43</v>
      </c>
      <c r="AV151" s="105">
        <f t="shared" si="51"/>
        <v>0</v>
      </c>
      <c r="AW151" s="104">
        <v>80</v>
      </c>
    </row>
    <row r="152" spans="1:49" s="57" customFormat="1" ht="15.75" customHeight="1" thickBot="1">
      <c r="A152" s="54"/>
      <c r="B152" s="55"/>
      <c r="C152" s="253" t="s">
        <v>94</v>
      </c>
      <c r="D152" s="254"/>
      <c r="E152" s="148">
        <f>SUM(E138:E151)</f>
        <v>602</v>
      </c>
      <c r="F152" s="149">
        <f t="shared" ref="F152:AW152" si="52">SUM(F138:F151)</f>
        <v>0</v>
      </c>
      <c r="G152" s="148">
        <v>0</v>
      </c>
      <c r="H152" s="149">
        <v>0</v>
      </c>
      <c r="I152" s="148">
        <v>0</v>
      </c>
      <c r="J152" s="149">
        <v>0</v>
      </c>
      <c r="K152" s="148">
        <v>0</v>
      </c>
      <c r="L152" s="149">
        <v>0</v>
      </c>
      <c r="M152" s="148">
        <v>0</v>
      </c>
      <c r="N152" s="32">
        <f t="shared" si="52"/>
        <v>385</v>
      </c>
      <c r="O152" s="33">
        <f t="shared" si="52"/>
        <v>0</v>
      </c>
      <c r="P152" s="32">
        <f t="shared" si="52"/>
        <v>531</v>
      </c>
      <c r="Q152" s="155">
        <f t="shared" si="40"/>
        <v>-11.794019933554818</v>
      </c>
      <c r="R152" s="32">
        <v>0</v>
      </c>
      <c r="S152" s="155">
        <f t="shared" si="41"/>
        <v>0</v>
      </c>
      <c r="T152" s="32">
        <v>0</v>
      </c>
      <c r="U152" s="155">
        <f t="shared" si="42"/>
        <v>0</v>
      </c>
      <c r="V152" s="32">
        <v>0</v>
      </c>
      <c r="W152" s="34">
        <f t="shared" si="52"/>
        <v>442</v>
      </c>
      <c r="X152" s="34">
        <f t="shared" si="52"/>
        <v>0</v>
      </c>
      <c r="Y152" s="34">
        <f t="shared" si="52"/>
        <v>344</v>
      </c>
      <c r="Z152" s="107">
        <f t="shared" si="43"/>
        <v>-10.64935064935065</v>
      </c>
      <c r="AA152" s="34">
        <f t="shared" si="52"/>
        <v>372</v>
      </c>
      <c r="AB152" s="107">
        <f t="shared" si="44"/>
        <v>-29.943502824858758</v>
      </c>
      <c r="AC152" s="34">
        <f t="shared" si="52"/>
        <v>0</v>
      </c>
      <c r="AD152" s="107">
        <f t="shared" si="45"/>
        <v>0</v>
      </c>
      <c r="AE152" s="34">
        <f t="shared" si="52"/>
        <v>0</v>
      </c>
      <c r="AF152" s="30">
        <f t="shared" si="52"/>
        <v>458</v>
      </c>
      <c r="AG152" s="31">
        <f t="shared" si="52"/>
        <v>0</v>
      </c>
      <c r="AH152" s="30">
        <f t="shared" si="52"/>
        <v>372</v>
      </c>
      <c r="AI152" s="108">
        <f t="shared" si="46"/>
        <v>-15.837104072398191</v>
      </c>
      <c r="AJ152" s="30">
        <f t="shared" si="52"/>
        <v>256</v>
      </c>
      <c r="AK152" s="108">
        <f t="shared" si="47"/>
        <v>-25.581395348837209</v>
      </c>
      <c r="AL152" s="30">
        <f t="shared" si="52"/>
        <v>378</v>
      </c>
      <c r="AM152" s="108">
        <f t="shared" si="48"/>
        <v>1.6129032258064515</v>
      </c>
      <c r="AN152" s="30">
        <f t="shared" si="52"/>
        <v>70</v>
      </c>
      <c r="AO152" s="66">
        <f t="shared" si="52"/>
        <v>446</v>
      </c>
      <c r="AP152" s="67">
        <f t="shared" si="52"/>
        <v>0</v>
      </c>
      <c r="AQ152" s="66">
        <f t="shared" si="52"/>
        <v>407</v>
      </c>
      <c r="AR152" s="109">
        <f t="shared" si="49"/>
        <v>-11.135371179039302</v>
      </c>
      <c r="AS152" s="66">
        <f t="shared" si="52"/>
        <v>298</v>
      </c>
      <c r="AT152" s="109">
        <f t="shared" si="50"/>
        <v>-19.892473118279568</v>
      </c>
      <c r="AU152" s="66">
        <f t="shared" si="52"/>
        <v>248</v>
      </c>
      <c r="AV152" s="109">
        <f t="shared" si="51"/>
        <v>-3.125</v>
      </c>
      <c r="AW152" s="66">
        <f t="shared" si="52"/>
        <v>105</v>
      </c>
    </row>
    <row r="153" spans="1:49" s="122" customFormat="1" ht="15.75" customHeight="1">
      <c r="A153" s="110" t="s">
        <v>123</v>
      </c>
      <c r="B153" s="111"/>
      <c r="C153" s="72"/>
      <c r="D153" s="112"/>
      <c r="E153" s="150"/>
      <c r="F153" s="151"/>
      <c r="G153" s="150"/>
      <c r="H153" s="151"/>
      <c r="I153" s="150"/>
      <c r="J153" s="151"/>
      <c r="K153" s="150"/>
      <c r="L153" s="151"/>
      <c r="M153" s="150"/>
      <c r="N153" s="113"/>
      <c r="O153" s="114"/>
      <c r="P153" s="113"/>
      <c r="Q153" s="114"/>
      <c r="R153" s="113"/>
      <c r="S153" s="114"/>
      <c r="T153" s="113"/>
      <c r="U153" s="114"/>
      <c r="V153" s="113"/>
      <c r="W153" s="115"/>
      <c r="X153" s="116"/>
      <c r="Y153" s="115"/>
      <c r="Z153" s="117"/>
      <c r="AA153" s="115"/>
      <c r="AB153" s="117"/>
      <c r="AC153" s="115"/>
      <c r="AD153" s="117"/>
      <c r="AE153" s="115"/>
      <c r="AF153" s="118"/>
      <c r="AG153" s="119"/>
      <c r="AH153" s="118"/>
      <c r="AI153" s="119"/>
      <c r="AJ153" s="118"/>
      <c r="AK153" s="119"/>
      <c r="AL153" s="118"/>
      <c r="AM153" s="119"/>
      <c r="AN153" s="118"/>
      <c r="AO153" s="120"/>
      <c r="AP153" s="121"/>
      <c r="AQ153" s="120"/>
      <c r="AR153" s="121"/>
      <c r="AS153" s="120"/>
      <c r="AT153" s="121"/>
      <c r="AU153" s="120"/>
      <c r="AV153" s="121"/>
      <c r="AW153" s="120"/>
    </row>
    <row r="154" spans="1:49" ht="15.75" customHeight="1">
      <c r="B154" s="80" t="s">
        <v>124</v>
      </c>
      <c r="E154" s="144"/>
      <c r="F154" s="145"/>
      <c r="G154" s="144"/>
      <c r="H154" s="145"/>
      <c r="I154" s="144"/>
      <c r="J154" s="145"/>
      <c r="K154" s="144"/>
      <c r="L154" s="145"/>
      <c r="M154" s="144"/>
      <c r="N154" s="83"/>
      <c r="O154" s="84"/>
      <c r="P154" s="83"/>
      <c r="Q154" s="84"/>
      <c r="R154" s="83"/>
      <c r="S154" s="84"/>
      <c r="T154" s="83"/>
      <c r="U154" s="84"/>
      <c r="V154" s="83"/>
      <c r="W154" s="85"/>
      <c r="X154" s="86"/>
      <c r="Y154" s="85"/>
      <c r="Z154" s="87"/>
      <c r="AA154" s="85"/>
      <c r="AB154" s="87"/>
      <c r="AC154" s="85"/>
      <c r="AD154" s="87"/>
      <c r="AE154" s="85"/>
      <c r="AF154" s="88"/>
      <c r="AG154" s="89"/>
      <c r="AH154" s="88"/>
      <c r="AI154" s="89"/>
      <c r="AJ154" s="88"/>
      <c r="AK154" s="89"/>
      <c r="AL154" s="88"/>
      <c r="AM154" s="89"/>
      <c r="AN154" s="88"/>
      <c r="AO154" s="90"/>
      <c r="AP154" s="91"/>
      <c r="AQ154" s="90"/>
      <c r="AR154" s="91"/>
      <c r="AS154" s="90"/>
      <c r="AT154" s="91"/>
      <c r="AU154" s="90"/>
      <c r="AV154" s="91"/>
      <c r="AW154" s="90"/>
    </row>
    <row r="155" spans="1:49" ht="15.75" customHeight="1">
      <c r="C155" s="81" t="s">
        <v>54</v>
      </c>
      <c r="D155" s="82" t="s">
        <v>98</v>
      </c>
      <c r="E155" s="144">
        <v>28</v>
      </c>
      <c r="F155" s="145">
        <v>0</v>
      </c>
      <c r="G155" s="144">
        <v>0</v>
      </c>
      <c r="H155" s="145">
        <v>0</v>
      </c>
      <c r="I155" s="144">
        <v>0</v>
      </c>
      <c r="J155" s="145">
        <v>0</v>
      </c>
      <c r="K155" s="144">
        <v>0</v>
      </c>
      <c r="L155" s="145">
        <v>0</v>
      </c>
      <c r="M155" s="144">
        <v>0</v>
      </c>
      <c r="N155" s="83">
        <v>18</v>
      </c>
      <c r="O155" s="84">
        <v>0</v>
      </c>
      <c r="P155" s="83">
        <v>25</v>
      </c>
      <c r="Q155" s="84">
        <f t="shared" si="40"/>
        <v>-10.714285714285714</v>
      </c>
      <c r="R155" s="83">
        <v>0</v>
      </c>
      <c r="S155" s="84">
        <f t="shared" si="41"/>
        <v>0</v>
      </c>
      <c r="T155" s="83">
        <v>0</v>
      </c>
      <c r="U155" s="84">
        <f t="shared" si="42"/>
        <v>0</v>
      </c>
      <c r="V155" s="83">
        <v>0</v>
      </c>
      <c r="W155" s="85">
        <v>26</v>
      </c>
      <c r="X155" s="86">
        <v>0</v>
      </c>
      <c r="Y155" s="85">
        <v>16</v>
      </c>
      <c r="Z155" s="87">
        <f t="shared" si="43"/>
        <v>-11.111111111111111</v>
      </c>
      <c r="AA155" s="85">
        <v>24</v>
      </c>
      <c r="AB155" s="87">
        <f t="shared" si="44"/>
        <v>-4</v>
      </c>
      <c r="AC155" s="85">
        <v>0</v>
      </c>
      <c r="AD155" s="87">
        <f t="shared" si="45"/>
        <v>0</v>
      </c>
      <c r="AE155" s="85">
        <v>0</v>
      </c>
      <c r="AF155" s="88">
        <v>24</v>
      </c>
      <c r="AG155" s="89">
        <v>0</v>
      </c>
      <c r="AH155" s="88">
        <v>23</v>
      </c>
      <c r="AI155" s="89">
        <f t="shared" si="46"/>
        <v>-11.538461538461538</v>
      </c>
      <c r="AJ155" s="88">
        <v>15</v>
      </c>
      <c r="AK155" s="89">
        <f t="shared" si="47"/>
        <v>-6.25</v>
      </c>
      <c r="AL155" s="88">
        <v>24</v>
      </c>
      <c r="AM155" s="89">
        <f t="shared" si="48"/>
        <v>0</v>
      </c>
      <c r="AN155" s="88">
        <v>1</v>
      </c>
      <c r="AO155" s="90">
        <v>0</v>
      </c>
      <c r="AP155" s="91">
        <v>0</v>
      </c>
      <c r="AQ155" s="90">
        <v>21</v>
      </c>
      <c r="AR155" s="91">
        <f t="shared" si="49"/>
        <v>-12.5</v>
      </c>
      <c r="AS155" s="90">
        <v>22</v>
      </c>
      <c r="AT155" s="91">
        <f t="shared" si="50"/>
        <v>-4.3478260869565215</v>
      </c>
      <c r="AU155" s="90">
        <v>15</v>
      </c>
      <c r="AV155" s="91">
        <f t="shared" si="51"/>
        <v>0</v>
      </c>
      <c r="AW155" s="90">
        <v>2</v>
      </c>
    </row>
    <row r="156" spans="1:49" ht="15.75" customHeight="1">
      <c r="C156" s="81" t="s">
        <v>55</v>
      </c>
      <c r="D156" s="82" t="s">
        <v>98</v>
      </c>
      <c r="E156" s="144">
        <v>22</v>
      </c>
      <c r="F156" s="145">
        <v>0</v>
      </c>
      <c r="G156" s="144">
        <v>0</v>
      </c>
      <c r="H156" s="145">
        <v>0</v>
      </c>
      <c r="I156" s="144">
        <v>0</v>
      </c>
      <c r="J156" s="145">
        <v>0</v>
      </c>
      <c r="K156" s="144">
        <v>0</v>
      </c>
      <c r="L156" s="145">
        <v>0</v>
      </c>
      <c r="M156" s="144">
        <v>0</v>
      </c>
      <c r="N156" s="83">
        <v>19</v>
      </c>
      <c r="O156" s="84">
        <v>0</v>
      </c>
      <c r="P156" s="83">
        <v>16</v>
      </c>
      <c r="Q156" s="84">
        <f t="shared" si="40"/>
        <v>-27.272727272727273</v>
      </c>
      <c r="R156" s="83">
        <v>0</v>
      </c>
      <c r="S156" s="84">
        <f t="shared" si="41"/>
        <v>0</v>
      </c>
      <c r="T156" s="83">
        <v>0</v>
      </c>
      <c r="U156" s="84">
        <f t="shared" si="42"/>
        <v>0</v>
      </c>
      <c r="V156" s="83">
        <v>0</v>
      </c>
      <c r="W156" s="85">
        <v>16</v>
      </c>
      <c r="X156" s="86">
        <v>0</v>
      </c>
      <c r="Y156" s="85">
        <v>13</v>
      </c>
      <c r="Z156" s="87">
        <f t="shared" si="43"/>
        <v>-31.578947368421051</v>
      </c>
      <c r="AA156" s="85">
        <v>16</v>
      </c>
      <c r="AB156" s="87">
        <f t="shared" si="44"/>
        <v>0</v>
      </c>
      <c r="AC156" s="85">
        <v>0</v>
      </c>
      <c r="AD156" s="87">
        <f t="shared" si="45"/>
        <v>0</v>
      </c>
      <c r="AE156" s="85">
        <v>0</v>
      </c>
      <c r="AF156" s="88">
        <v>22</v>
      </c>
      <c r="AG156" s="89">
        <v>0</v>
      </c>
      <c r="AH156" s="88">
        <v>11</v>
      </c>
      <c r="AI156" s="89">
        <f t="shared" si="46"/>
        <v>-31.25</v>
      </c>
      <c r="AJ156" s="88">
        <v>10</v>
      </c>
      <c r="AK156" s="89">
        <f t="shared" si="47"/>
        <v>-23.076923076923077</v>
      </c>
      <c r="AL156" s="88">
        <v>15</v>
      </c>
      <c r="AM156" s="89">
        <f t="shared" si="48"/>
        <v>-6.25</v>
      </c>
      <c r="AN156" s="88">
        <v>3</v>
      </c>
      <c r="AO156" s="90">
        <v>0</v>
      </c>
      <c r="AP156" s="91">
        <v>0</v>
      </c>
      <c r="AQ156" s="90">
        <v>20</v>
      </c>
      <c r="AR156" s="91">
        <f t="shared" si="49"/>
        <v>-9.0909090909090917</v>
      </c>
      <c r="AS156" s="90">
        <v>8</v>
      </c>
      <c r="AT156" s="91">
        <f t="shared" si="50"/>
        <v>-27.272727272727273</v>
      </c>
      <c r="AU156" s="90">
        <v>9</v>
      </c>
      <c r="AV156" s="91">
        <f t="shared" si="51"/>
        <v>-10</v>
      </c>
      <c r="AW156" s="90">
        <v>16</v>
      </c>
    </row>
    <row r="157" spans="1:49" ht="15.75" customHeight="1">
      <c r="C157" s="81" t="s">
        <v>56</v>
      </c>
      <c r="D157" s="82" t="s">
        <v>98</v>
      </c>
      <c r="E157" s="144">
        <v>19</v>
      </c>
      <c r="F157" s="145">
        <v>0</v>
      </c>
      <c r="G157" s="144">
        <v>0</v>
      </c>
      <c r="H157" s="145">
        <v>0</v>
      </c>
      <c r="I157" s="144">
        <v>0</v>
      </c>
      <c r="J157" s="145">
        <v>0</v>
      </c>
      <c r="K157" s="144">
        <v>0</v>
      </c>
      <c r="L157" s="145">
        <v>0</v>
      </c>
      <c r="M157" s="144">
        <v>0</v>
      </c>
      <c r="N157" s="83">
        <v>13</v>
      </c>
      <c r="O157" s="84">
        <v>0</v>
      </c>
      <c r="P157" s="83">
        <v>17</v>
      </c>
      <c r="Q157" s="84">
        <f t="shared" si="40"/>
        <v>-10.526315789473685</v>
      </c>
      <c r="R157" s="83">
        <v>0</v>
      </c>
      <c r="S157" s="84">
        <f t="shared" si="41"/>
        <v>0</v>
      </c>
      <c r="T157" s="83">
        <v>0</v>
      </c>
      <c r="U157" s="84">
        <f t="shared" si="42"/>
        <v>0</v>
      </c>
      <c r="V157" s="83">
        <v>0</v>
      </c>
      <c r="W157" s="85">
        <v>21</v>
      </c>
      <c r="X157" s="86">
        <v>0</v>
      </c>
      <c r="Y157" s="85">
        <v>12</v>
      </c>
      <c r="Z157" s="87">
        <f t="shared" si="43"/>
        <v>-7.6923076923076925</v>
      </c>
      <c r="AA157" s="85">
        <v>17</v>
      </c>
      <c r="AB157" s="87">
        <f t="shared" si="44"/>
        <v>0</v>
      </c>
      <c r="AC157" s="85">
        <v>0</v>
      </c>
      <c r="AD157" s="87">
        <f t="shared" si="45"/>
        <v>0</v>
      </c>
      <c r="AE157" s="85">
        <v>0</v>
      </c>
      <c r="AF157" s="88">
        <v>19</v>
      </c>
      <c r="AG157" s="89">
        <v>0</v>
      </c>
      <c r="AH157" s="88">
        <v>18</v>
      </c>
      <c r="AI157" s="89">
        <f t="shared" si="46"/>
        <v>-14.285714285714286</v>
      </c>
      <c r="AJ157" s="88">
        <v>12</v>
      </c>
      <c r="AK157" s="89">
        <f t="shared" si="47"/>
        <v>0</v>
      </c>
      <c r="AL157" s="88">
        <v>17</v>
      </c>
      <c r="AM157" s="89">
        <f t="shared" si="48"/>
        <v>0</v>
      </c>
      <c r="AN157" s="88">
        <v>6</v>
      </c>
      <c r="AO157" s="90">
        <v>0</v>
      </c>
      <c r="AP157" s="91">
        <v>0</v>
      </c>
      <c r="AQ157" s="90">
        <v>15</v>
      </c>
      <c r="AR157" s="91">
        <f t="shared" si="49"/>
        <v>-21.05263157894737</v>
      </c>
      <c r="AS157" s="90">
        <v>17</v>
      </c>
      <c r="AT157" s="91">
        <f t="shared" si="50"/>
        <v>-5.5555555555555554</v>
      </c>
      <c r="AU157" s="90">
        <v>11</v>
      </c>
      <c r="AV157" s="91">
        <f t="shared" si="51"/>
        <v>-8.3333333333333339</v>
      </c>
      <c r="AW157" s="90">
        <v>10</v>
      </c>
    </row>
    <row r="158" spans="1:49" ht="15.75" customHeight="1">
      <c r="C158" s="81" t="s">
        <v>57</v>
      </c>
      <c r="D158" s="82" t="s">
        <v>98</v>
      </c>
      <c r="E158" s="144">
        <v>17</v>
      </c>
      <c r="F158" s="145">
        <v>0</v>
      </c>
      <c r="G158" s="144">
        <v>0</v>
      </c>
      <c r="H158" s="145">
        <v>0</v>
      </c>
      <c r="I158" s="144">
        <v>0</v>
      </c>
      <c r="J158" s="145">
        <v>0</v>
      </c>
      <c r="K158" s="144">
        <v>0</v>
      </c>
      <c r="L158" s="145">
        <v>0</v>
      </c>
      <c r="M158" s="144">
        <v>0</v>
      </c>
      <c r="N158" s="83">
        <v>25</v>
      </c>
      <c r="O158" s="84">
        <v>0</v>
      </c>
      <c r="P158" s="83">
        <v>17</v>
      </c>
      <c r="Q158" s="84">
        <f t="shared" si="40"/>
        <v>0</v>
      </c>
      <c r="R158" s="83">
        <v>0</v>
      </c>
      <c r="S158" s="84">
        <f t="shared" si="41"/>
        <v>0</v>
      </c>
      <c r="T158" s="83">
        <v>0</v>
      </c>
      <c r="U158" s="84">
        <f t="shared" si="42"/>
        <v>0</v>
      </c>
      <c r="V158" s="83">
        <v>0</v>
      </c>
      <c r="W158" s="85">
        <v>26</v>
      </c>
      <c r="X158" s="86">
        <v>0</v>
      </c>
      <c r="Y158" s="85">
        <v>21</v>
      </c>
      <c r="Z158" s="87">
        <f t="shared" si="43"/>
        <v>-16</v>
      </c>
      <c r="AA158" s="85">
        <v>17</v>
      </c>
      <c r="AB158" s="87">
        <f t="shared" si="44"/>
        <v>0</v>
      </c>
      <c r="AC158" s="85">
        <v>0</v>
      </c>
      <c r="AD158" s="87">
        <f t="shared" si="45"/>
        <v>0</v>
      </c>
      <c r="AE158" s="85">
        <v>0</v>
      </c>
      <c r="AF158" s="88">
        <v>23</v>
      </c>
      <c r="AG158" s="89">
        <v>0</v>
      </c>
      <c r="AH158" s="88">
        <v>18</v>
      </c>
      <c r="AI158" s="89">
        <f t="shared" si="46"/>
        <v>-30.76923076923077</v>
      </c>
      <c r="AJ158" s="88">
        <v>21</v>
      </c>
      <c r="AK158" s="89">
        <f t="shared" si="47"/>
        <v>0</v>
      </c>
      <c r="AL158" s="88">
        <v>17</v>
      </c>
      <c r="AM158" s="89">
        <f t="shared" si="48"/>
        <v>0</v>
      </c>
      <c r="AN158" s="88">
        <v>1</v>
      </c>
      <c r="AO158" s="90">
        <v>26</v>
      </c>
      <c r="AP158" s="91">
        <v>0</v>
      </c>
      <c r="AQ158" s="90">
        <v>19</v>
      </c>
      <c r="AR158" s="91">
        <f t="shared" si="49"/>
        <v>-17.391304347826086</v>
      </c>
      <c r="AS158" s="90">
        <v>17</v>
      </c>
      <c r="AT158" s="91">
        <f t="shared" si="50"/>
        <v>-5.5555555555555554</v>
      </c>
      <c r="AU158" s="90">
        <v>20</v>
      </c>
      <c r="AV158" s="91">
        <f t="shared" si="51"/>
        <v>-4.7619047619047619</v>
      </c>
      <c r="AW158" s="90">
        <v>4</v>
      </c>
    </row>
    <row r="159" spans="1:49" ht="15.75" customHeight="1">
      <c r="C159" s="81" t="s">
        <v>58</v>
      </c>
      <c r="D159" s="82" t="s">
        <v>98</v>
      </c>
      <c r="E159" s="144">
        <v>28</v>
      </c>
      <c r="F159" s="145">
        <v>0</v>
      </c>
      <c r="G159" s="144">
        <v>0</v>
      </c>
      <c r="H159" s="145">
        <v>0</v>
      </c>
      <c r="I159" s="144">
        <v>0</v>
      </c>
      <c r="J159" s="145">
        <v>0</v>
      </c>
      <c r="K159" s="144">
        <v>0</v>
      </c>
      <c r="L159" s="145">
        <v>0</v>
      </c>
      <c r="M159" s="144">
        <v>0</v>
      </c>
      <c r="N159" s="83">
        <v>26</v>
      </c>
      <c r="O159" s="84">
        <v>0</v>
      </c>
      <c r="P159" s="83">
        <v>18</v>
      </c>
      <c r="Q159" s="84">
        <f t="shared" si="40"/>
        <v>-35.714285714285715</v>
      </c>
      <c r="R159" s="83">
        <v>0</v>
      </c>
      <c r="S159" s="84">
        <f t="shared" si="41"/>
        <v>0</v>
      </c>
      <c r="T159" s="83">
        <v>0</v>
      </c>
      <c r="U159" s="84">
        <f t="shared" si="42"/>
        <v>0</v>
      </c>
      <c r="V159" s="83">
        <v>0</v>
      </c>
      <c r="W159" s="85">
        <v>35</v>
      </c>
      <c r="X159" s="86">
        <v>0</v>
      </c>
      <c r="Y159" s="85">
        <v>21</v>
      </c>
      <c r="Z159" s="87">
        <f t="shared" si="43"/>
        <v>-19.23076923076923</v>
      </c>
      <c r="AA159" s="85">
        <v>18</v>
      </c>
      <c r="AB159" s="87">
        <f t="shared" si="44"/>
        <v>0</v>
      </c>
      <c r="AC159" s="85">
        <v>0</v>
      </c>
      <c r="AD159" s="87">
        <f t="shared" si="45"/>
        <v>0</v>
      </c>
      <c r="AE159" s="85">
        <v>0</v>
      </c>
      <c r="AF159" s="88">
        <v>28</v>
      </c>
      <c r="AG159" s="89">
        <v>0</v>
      </c>
      <c r="AH159" s="88">
        <v>26</v>
      </c>
      <c r="AI159" s="89">
        <f t="shared" si="46"/>
        <v>-25.714285714285715</v>
      </c>
      <c r="AJ159" s="88">
        <v>21</v>
      </c>
      <c r="AK159" s="89">
        <f t="shared" si="47"/>
        <v>0</v>
      </c>
      <c r="AL159" s="88">
        <v>17</v>
      </c>
      <c r="AM159" s="89">
        <f t="shared" si="48"/>
        <v>-5.5555555555555554</v>
      </c>
      <c r="AN159" s="88">
        <v>23</v>
      </c>
      <c r="AO159" s="90">
        <v>29</v>
      </c>
      <c r="AP159" s="91">
        <v>0</v>
      </c>
      <c r="AQ159" s="90">
        <v>22</v>
      </c>
      <c r="AR159" s="91">
        <f t="shared" si="49"/>
        <v>-21.428571428571427</v>
      </c>
      <c r="AS159" s="90">
        <v>18</v>
      </c>
      <c r="AT159" s="91">
        <f t="shared" si="50"/>
        <v>-30.76923076923077</v>
      </c>
      <c r="AU159" s="90">
        <v>20</v>
      </c>
      <c r="AV159" s="91">
        <f t="shared" si="51"/>
        <v>-4.7619047619047619</v>
      </c>
      <c r="AW159" s="90">
        <v>30</v>
      </c>
    </row>
    <row r="160" spans="1:49" ht="15.75" customHeight="1">
      <c r="C160" s="81" t="s">
        <v>152</v>
      </c>
      <c r="D160" s="82" t="s">
        <v>98</v>
      </c>
      <c r="E160" s="144">
        <v>0</v>
      </c>
      <c r="F160" s="145">
        <v>0</v>
      </c>
      <c r="G160" s="144">
        <v>0</v>
      </c>
      <c r="H160" s="145">
        <v>0</v>
      </c>
      <c r="I160" s="144">
        <v>0</v>
      </c>
      <c r="J160" s="145">
        <v>0</v>
      </c>
      <c r="K160" s="144">
        <v>0</v>
      </c>
      <c r="L160" s="145">
        <v>0</v>
      </c>
      <c r="M160" s="144">
        <v>0</v>
      </c>
      <c r="N160" s="83">
        <v>0</v>
      </c>
      <c r="O160" s="84">
        <v>0</v>
      </c>
      <c r="P160" s="83">
        <v>0</v>
      </c>
      <c r="Q160" s="84">
        <f t="shared" si="40"/>
        <v>0</v>
      </c>
      <c r="R160" s="83">
        <v>0</v>
      </c>
      <c r="S160" s="84">
        <f t="shared" si="41"/>
        <v>0</v>
      </c>
      <c r="T160" s="83">
        <v>0</v>
      </c>
      <c r="U160" s="84">
        <f t="shared" si="42"/>
        <v>0</v>
      </c>
      <c r="V160" s="83">
        <v>0</v>
      </c>
      <c r="W160" s="85">
        <v>0</v>
      </c>
      <c r="X160" s="86">
        <v>0</v>
      </c>
      <c r="Y160" s="85">
        <v>0</v>
      </c>
      <c r="Z160" s="87">
        <f t="shared" si="43"/>
        <v>0</v>
      </c>
      <c r="AA160" s="85">
        <v>0</v>
      </c>
      <c r="AB160" s="87">
        <f t="shared" si="44"/>
        <v>0</v>
      </c>
      <c r="AC160" s="85">
        <v>0</v>
      </c>
      <c r="AD160" s="87">
        <f t="shared" si="45"/>
        <v>0</v>
      </c>
      <c r="AE160" s="85">
        <v>0</v>
      </c>
      <c r="AF160" s="88">
        <v>0</v>
      </c>
      <c r="AG160" s="89">
        <v>0</v>
      </c>
      <c r="AH160" s="88">
        <v>0</v>
      </c>
      <c r="AI160" s="89">
        <f t="shared" si="46"/>
        <v>0</v>
      </c>
      <c r="AJ160" s="88">
        <v>0</v>
      </c>
      <c r="AK160" s="89">
        <f t="shared" si="47"/>
        <v>0</v>
      </c>
      <c r="AL160" s="88">
        <v>15</v>
      </c>
      <c r="AM160" s="89">
        <f t="shared" si="48"/>
        <v>0</v>
      </c>
      <c r="AN160" s="88">
        <v>0</v>
      </c>
      <c r="AO160" s="90">
        <v>77</v>
      </c>
      <c r="AP160" s="91">
        <v>0</v>
      </c>
      <c r="AQ160" s="90">
        <v>0</v>
      </c>
      <c r="AR160" s="91">
        <f t="shared" si="49"/>
        <v>0</v>
      </c>
      <c r="AS160" s="90">
        <v>0</v>
      </c>
      <c r="AT160" s="91">
        <f t="shared" si="50"/>
        <v>0</v>
      </c>
      <c r="AU160" s="90">
        <v>0</v>
      </c>
      <c r="AV160" s="91">
        <f t="shared" si="51"/>
        <v>0</v>
      </c>
      <c r="AW160" s="90">
        <v>0</v>
      </c>
    </row>
    <row r="161" spans="1:49" ht="15.75" customHeight="1">
      <c r="C161" s="81" t="s">
        <v>59</v>
      </c>
      <c r="D161" s="82" t="s">
        <v>98</v>
      </c>
      <c r="E161" s="144">
        <v>17</v>
      </c>
      <c r="F161" s="145">
        <v>0</v>
      </c>
      <c r="G161" s="144">
        <v>0</v>
      </c>
      <c r="H161" s="145">
        <v>0</v>
      </c>
      <c r="I161" s="144">
        <v>0</v>
      </c>
      <c r="J161" s="145">
        <v>0</v>
      </c>
      <c r="K161" s="144">
        <v>0</v>
      </c>
      <c r="L161" s="145">
        <v>0</v>
      </c>
      <c r="M161" s="144">
        <v>0</v>
      </c>
      <c r="N161" s="83">
        <v>11</v>
      </c>
      <c r="O161" s="84">
        <v>0</v>
      </c>
      <c r="P161" s="83">
        <v>16</v>
      </c>
      <c r="Q161" s="84">
        <f t="shared" si="40"/>
        <v>-5.882352941176471</v>
      </c>
      <c r="R161" s="83">
        <v>0</v>
      </c>
      <c r="S161" s="84">
        <f t="shared" si="41"/>
        <v>0</v>
      </c>
      <c r="T161" s="83">
        <v>0</v>
      </c>
      <c r="U161" s="84">
        <f t="shared" si="42"/>
        <v>0</v>
      </c>
      <c r="V161" s="83">
        <v>0</v>
      </c>
      <c r="W161" s="85">
        <v>17</v>
      </c>
      <c r="X161" s="86">
        <v>0</v>
      </c>
      <c r="Y161" s="85">
        <v>10</v>
      </c>
      <c r="Z161" s="87">
        <f t="shared" si="43"/>
        <v>-9.0909090909090917</v>
      </c>
      <c r="AA161" s="85">
        <v>15</v>
      </c>
      <c r="AB161" s="87">
        <f t="shared" si="44"/>
        <v>-6.25</v>
      </c>
      <c r="AC161" s="85">
        <v>0</v>
      </c>
      <c r="AD161" s="87">
        <f t="shared" si="45"/>
        <v>0</v>
      </c>
      <c r="AE161" s="85">
        <v>0</v>
      </c>
      <c r="AF161" s="88">
        <v>23</v>
      </c>
      <c r="AG161" s="89">
        <v>0</v>
      </c>
      <c r="AH161" s="88">
        <v>15</v>
      </c>
      <c r="AI161" s="89">
        <f t="shared" si="46"/>
        <v>-11.764705882352942</v>
      </c>
      <c r="AJ161" s="88">
        <v>10</v>
      </c>
      <c r="AK161" s="89">
        <f t="shared" si="47"/>
        <v>0</v>
      </c>
      <c r="AL161" s="88">
        <v>15</v>
      </c>
      <c r="AM161" s="89">
        <f t="shared" si="48"/>
        <v>0</v>
      </c>
      <c r="AN161" s="88">
        <v>2</v>
      </c>
      <c r="AO161" s="90">
        <v>25</v>
      </c>
      <c r="AP161" s="91">
        <v>0</v>
      </c>
      <c r="AQ161" s="90">
        <v>16</v>
      </c>
      <c r="AR161" s="91">
        <f t="shared" si="49"/>
        <v>-30.434782608695652</v>
      </c>
      <c r="AS161" s="90">
        <v>14</v>
      </c>
      <c r="AT161" s="91">
        <f t="shared" si="50"/>
        <v>-6.666666666666667</v>
      </c>
      <c r="AU161" s="90">
        <v>10</v>
      </c>
      <c r="AV161" s="91">
        <f t="shared" si="51"/>
        <v>0</v>
      </c>
      <c r="AW161" s="90">
        <v>9</v>
      </c>
    </row>
    <row r="162" spans="1:49" ht="15.75" customHeight="1">
      <c r="C162" s="81" t="s">
        <v>60</v>
      </c>
      <c r="D162" s="82" t="s">
        <v>98</v>
      </c>
      <c r="E162" s="144">
        <v>19</v>
      </c>
      <c r="F162" s="145">
        <v>0</v>
      </c>
      <c r="G162" s="144">
        <v>0</v>
      </c>
      <c r="H162" s="145">
        <v>0</v>
      </c>
      <c r="I162" s="144">
        <v>0</v>
      </c>
      <c r="J162" s="145">
        <v>0</v>
      </c>
      <c r="K162" s="144">
        <v>0</v>
      </c>
      <c r="L162" s="145">
        <v>0</v>
      </c>
      <c r="M162" s="144">
        <v>0</v>
      </c>
      <c r="N162" s="83">
        <v>12</v>
      </c>
      <c r="O162" s="84">
        <v>0</v>
      </c>
      <c r="P162" s="83">
        <v>16</v>
      </c>
      <c r="Q162" s="84">
        <f t="shared" si="40"/>
        <v>-15.789473684210526</v>
      </c>
      <c r="R162" s="83">
        <v>0</v>
      </c>
      <c r="S162" s="84">
        <f t="shared" si="41"/>
        <v>0</v>
      </c>
      <c r="T162" s="83">
        <v>0</v>
      </c>
      <c r="U162" s="84">
        <f t="shared" si="42"/>
        <v>0</v>
      </c>
      <c r="V162" s="83">
        <v>0</v>
      </c>
      <c r="W162" s="85">
        <v>19</v>
      </c>
      <c r="X162" s="86">
        <v>0</v>
      </c>
      <c r="Y162" s="85">
        <v>12</v>
      </c>
      <c r="Z162" s="87">
        <f t="shared" si="43"/>
        <v>0</v>
      </c>
      <c r="AA162" s="85">
        <v>16</v>
      </c>
      <c r="AB162" s="87">
        <f t="shared" si="44"/>
        <v>0</v>
      </c>
      <c r="AC162" s="85">
        <v>0</v>
      </c>
      <c r="AD162" s="87">
        <f t="shared" si="45"/>
        <v>0</v>
      </c>
      <c r="AE162" s="85">
        <v>0</v>
      </c>
      <c r="AF162" s="88">
        <v>27</v>
      </c>
      <c r="AG162" s="89">
        <v>0</v>
      </c>
      <c r="AH162" s="88">
        <v>18</v>
      </c>
      <c r="AI162" s="89">
        <f t="shared" si="46"/>
        <v>-5.2631578947368425</v>
      </c>
      <c r="AJ162" s="88">
        <v>11</v>
      </c>
      <c r="AK162" s="89">
        <f t="shared" si="47"/>
        <v>-8.3333333333333339</v>
      </c>
      <c r="AL162" s="88">
        <v>15</v>
      </c>
      <c r="AM162" s="89">
        <f t="shared" si="48"/>
        <v>-6.25</v>
      </c>
      <c r="AN162" s="88">
        <v>2</v>
      </c>
      <c r="AO162" s="90">
        <v>17</v>
      </c>
      <c r="AP162" s="91">
        <v>0</v>
      </c>
      <c r="AQ162" s="90">
        <v>22</v>
      </c>
      <c r="AR162" s="91">
        <f t="shared" si="49"/>
        <v>-18.518518518518519</v>
      </c>
      <c r="AS162" s="90">
        <v>17</v>
      </c>
      <c r="AT162" s="91">
        <f t="shared" si="50"/>
        <v>-5.5555555555555554</v>
      </c>
      <c r="AU162" s="90">
        <v>10</v>
      </c>
      <c r="AV162" s="91">
        <f t="shared" si="51"/>
        <v>-9.0909090909090917</v>
      </c>
      <c r="AW162" s="90">
        <v>3</v>
      </c>
    </row>
    <row r="163" spans="1:49" ht="15.75" customHeight="1">
      <c r="C163" s="81" t="s">
        <v>61</v>
      </c>
      <c r="D163" s="82" t="s">
        <v>98</v>
      </c>
      <c r="E163" s="144">
        <v>14</v>
      </c>
      <c r="F163" s="145">
        <v>0</v>
      </c>
      <c r="G163" s="144">
        <v>0</v>
      </c>
      <c r="H163" s="145">
        <v>0</v>
      </c>
      <c r="I163" s="144">
        <v>0</v>
      </c>
      <c r="J163" s="145">
        <v>0</v>
      </c>
      <c r="K163" s="144">
        <v>0</v>
      </c>
      <c r="L163" s="145">
        <v>0</v>
      </c>
      <c r="M163" s="144">
        <v>0</v>
      </c>
      <c r="N163" s="83">
        <v>19</v>
      </c>
      <c r="O163" s="84">
        <v>0</v>
      </c>
      <c r="P163" s="83">
        <v>12</v>
      </c>
      <c r="Q163" s="84">
        <f t="shared" si="40"/>
        <v>-14.285714285714286</v>
      </c>
      <c r="R163" s="83">
        <v>0</v>
      </c>
      <c r="S163" s="84">
        <f t="shared" si="41"/>
        <v>0</v>
      </c>
      <c r="T163" s="83">
        <v>0</v>
      </c>
      <c r="U163" s="84">
        <f t="shared" si="42"/>
        <v>0</v>
      </c>
      <c r="V163" s="83">
        <v>0</v>
      </c>
      <c r="W163" s="85">
        <v>18</v>
      </c>
      <c r="X163" s="86">
        <v>0</v>
      </c>
      <c r="Y163" s="85">
        <v>16</v>
      </c>
      <c r="Z163" s="87">
        <f t="shared" si="43"/>
        <v>-15.789473684210526</v>
      </c>
      <c r="AA163" s="85">
        <v>11</v>
      </c>
      <c r="AB163" s="87">
        <f t="shared" si="44"/>
        <v>-8.3333333333333339</v>
      </c>
      <c r="AC163" s="85">
        <v>0</v>
      </c>
      <c r="AD163" s="87">
        <f t="shared" si="45"/>
        <v>0</v>
      </c>
      <c r="AE163" s="85">
        <v>0</v>
      </c>
      <c r="AF163" s="88">
        <v>23</v>
      </c>
      <c r="AG163" s="89">
        <v>0</v>
      </c>
      <c r="AH163" s="88">
        <v>11</v>
      </c>
      <c r="AI163" s="89">
        <f t="shared" si="46"/>
        <v>-38.888888888888886</v>
      </c>
      <c r="AJ163" s="88">
        <v>15</v>
      </c>
      <c r="AK163" s="89">
        <f t="shared" si="47"/>
        <v>-6.25</v>
      </c>
      <c r="AL163" s="88">
        <v>10</v>
      </c>
      <c r="AM163" s="89">
        <f t="shared" si="48"/>
        <v>-9.0909090909090917</v>
      </c>
      <c r="AN163" s="88">
        <v>8</v>
      </c>
      <c r="AO163" s="90">
        <v>21</v>
      </c>
      <c r="AP163" s="91">
        <v>0</v>
      </c>
      <c r="AQ163" s="90">
        <v>14</v>
      </c>
      <c r="AR163" s="91">
        <f t="shared" si="49"/>
        <v>-39.130434782608695</v>
      </c>
      <c r="AS163" s="90">
        <v>10</v>
      </c>
      <c r="AT163" s="91">
        <f t="shared" si="50"/>
        <v>-9.0909090909090917</v>
      </c>
      <c r="AU163" s="90">
        <v>15</v>
      </c>
      <c r="AV163" s="91">
        <f t="shared" si="51"/>
        <v>0</v>
      </c>
      <c r="AW163" s="90">
        <v>14</v>
      </c>
    </row>
    <row r="164" spans="1:49" ht="15.75" customHeight="1">
      <c r="C164" s="81" t="s">
        <v>62</v>
      </c>
      <c r="D164" s="82" t="s">
        <v>98</v>
      </c>
      <c r="E164" s="144">
        <v>18</v>
      </c>
      <c r="F164" s="145">
        <v>0</v>
      </c>
      <c r="G164" s="144">
        <v>0</v>
      </c>
      <c r="H164" s="145">
        <v>0</v>
      </c>
      <c r="I164" s="144">
        <v>0</v>
      </c>
      <c r="J164" s="145">
        <v>0</v>
      </c>
      <c r="K164" s="144">
        <v>0</v>
      </c>
      <c r="L164" s="145">
        <v>0</v>
      </c>
      <c r="M164" s="144">
        <v>0</v>
      </c>
      <c r="N164" s="83">
        <v>15</v>
      </c>
      <c r="O164" s="84">
        <v>0</v>
      </c>
      <c r="P164" s="83">
        <v>15</v>
      </c>
      <c r="Q164" s="84">
        <f t="shared" si="40"/>
        <v>-16.666666666666668</v>
      </c>
      <c r="R164" s="83">
        <v>0</v>
      </c>
      <c r="S164" s="84">
        <f t="shared" si="41"/>
        <v>0</v>
      </c>
      <c r="T164" s="83">
        <v>0</v>
      </c>
      <c r="U164" s="84">
        <f t="shared" si="42"/>
        <v>0</v>
      </c>
      <c r="V164" s="83">
        <v>0</v>
      </c>
      <c r="W164" s="85">
        <v>21</v>
      </c>
      <c r="X164" s="86">
        <v>0</v>
      </c>
      <c r="Y164" s="85">
        <v>14</v>
      </c>
      <c r="Z164" s="87">
        <f t="shared" si="43"/>
        <v>-6.666666666666667</v>
      </c>
      <c r="AA164" s="85">
        <v>14</v>
      </c>
      <c r="AB164" s="87">
        <f t="shared" si="44"/>
        <v>-6.666666666666667</v>
      </c>
      <c r="AC164" s="85">
        <v>0</v>
      </c>
      <c r="AD164" s="87">
        <f t="shared" si="45"/>
        <v>0</v>
      </c>
      <c r="AE164" s="85">
        <v>0</v>
      </c>
      <c r="AF164" s="88">
        <v>18</v>
      </c>
      <c r="AG164" s="89">
        <v>0</v>
      </c>
      <c r="AH164" s="88">
        <v>17</v>
      </c>
      <c r="AI164" s="89">
        <f t="shared" si="46"/>
        <v>-19.047619047619047</v>
      </c>
      <c r="AJ164" s="88">
        <v>14</v>
      </c>
      <c r="AK164" s="89">
        <f t="shared" si="47"/>
        <v>0</v>
      </c>
      <c r="AL164" s="88">
        <v>13</v>
      </c>
      <c r="AM164" s="89">
        <f t="shared" si="48"/>
        <v>-7.1428571428571432</v>
      </c>
      <c r="AN164" s="88">
        <v>0</v>
      </c>
      <c r="AO164" s="90">
        <v>0</v>
      </c>
      <c r="AP164" s="91">
        <v>0</v>
      </c>
      <c r="AQ164" s="90">
        <v>14</v>
      </c>
      <c r="AR164" s="91">
        <f t="shared" si="49"/>
        <v>-22.222222222222221</v>
      </c>
      <c r="AS164" s="90">
        <v>17</v>
      </c>
      <c r="AT164" s="91">
        <f t="shared" si="50"/>
        <v>0</v>
      </c>
      <c r="AU164" s="90">
        <v>14</v>
      </c>
      <c r="AV164" s="91">
        <f t="shared" si="51"/>
        <v>0</v>
      </c>
      <c r="AW164" s="90">
        <v>8</v>
      </c>
    </row>
    <row r="165" spans="1:49" ht="15.75" customHeight="1">
      <c r="C165" s="81" t="s">
        <v>63</v>
      </c>
      <c r="D165" s="82" t="s">
        <v>98</v>
      </c>
      <c r="E165" s="144">
        <v>49</v>
      </c>
      <c r="F165" s="145">
        <v>0</v>
      </c>
      <c r="G165" s="144">
        <v>0</v>
      </c>
      <c r="H165" s="145">
        <v>0</v>
      </c>
      <c r="I165" s="144">
        <v>0</v>
      </c>
      <c r="J165" s="145">
        <v>0</v>
      </c>
      <c r="K165" s="144">
        <v>0</v>
      </c>
      <c r="L165" s="145">
        <v>0</v>
      </c>
      <c r="M165" s="144">
        <v>0</v>
      </c>
      <c r="N165" s="83">
        <v>23</v>
      </c>
      <c r="O165" s="84">
        <v>0</v>
      </c>
      <c r="P165" s="83">
        <v>43</v>
      </c>
      <c r="Q165" s="84">
        <f t="shared" si="40"/>
        <v>-12.244897959183673</v>
      </c>
      <c r="R165" s="83">
        <v>0</v>
      </c>
      <c r="S165" s="84">
        <f t="shared" si="41"/>
        <v>0</v>
      </c>
      <c r="T165" s="83">
        <v>0</v>
      </c>
      <c r="U165" s="84">
        <f t="shared" si="42"/>
        <v>0</v>
      </c>
      <c r="V165" s="83">
        <v>0</v>
      </c>
      <c r="W165" s="85">
        <v>32</v>
      </c>
      <c r="X165" s="86">
        <v>0</v>
      </c>
      <c r="Y165" s="85">
        <v>16</v>
      </c>
      <c r="Z165" s="87">
        <f t="shared" si="43"/>
        <v>-30.434782608695652</v>
      </c>
      <c r="AA165" s="85">
        <v>41</v>
      </c>
      <c r="AB165" s="87">
        <f t="shared" si="44"/>
        <v>-4.6511627906976747</v>
      </c>
      <c r="AC165" s="85">
        <v>0</v>
      </c>
      <c r="AD165" s="87">
        <f t="shared" si="45"/>
        <v>0</v>
      </c>
      <c r="AE165" s="85">
        <v>0</v>
      </c>
      <c r="AF165" s="88">
        <v>33</v>
      </c>
      <c r="AG165" s="89">
        <v>0</v>
      </c>
      <c r="AH165" s="88">
        <v>30</v>
      </c>
      <c r="AI165" s="89">
        <f t="shared" si="46"/>
        <v>-6.25</v>
      </c>
      <c r="AJ165" s="88">
        <v>16</v>
      </c>
      <c r="AK165" s="89">
        <f t="shared" si="47"/>
        <v>0</v>
      </c>
      <c r="AL165" s="88">
        <v>41</v>
      </c>
      <c r="AM165" s="89">
        <f t="shared" si="48"/>
        <v>0</v>
      </c>
      <c r="AN165" s="88">
        <v>2</v>
      </c>
      <c r="AO165" s="90">
        <v>51</v>
      </c>
      <c r="AP165" s="91">
        <v>0</v>
      </c>
      <c r="AQ165" s="90">
        <v>27</v>
      </c>
      <c r="AR165" s="91">
        <f t="shared" si="49"/>
        <v>-18.181818181818183</v>
      </c>
      <c r="AS165" s="90">
        <v>30</v>
      </c>
      <c r="AT165" s="91">
        <f t="shared" si="50"/>
        <v>0</v>
      </c>
      <c r="AU165" s="90">
        <v>16</v>
      </c>
      <c r="AV165" s="91">
        <f t="shared" si="51"/>
        <v>0</v>
      </c>
      <c r="AW165" s="90">
        <v>1</v>
      </c>
    </row>
    <row r="166" spans="1:49" ht="15.75" customHeight="1">
      <c r="C166" s="81" t="s">
        <v>64</v>
      </c>
      <c r="D166" s="82" t="s">
        <v>98</v>
      </c>
      <c r="E166" s="144">
        <v>30</v>
      </c>
      <c r="F166" s="145">
        <v>0</v>
      </c>
      <c r="G166" s="144">
        <v>0</v>
      </c>
      <c r="H166" s="145">
        <v>0</v>
      </c>
      <c r="I166" s="144">
        <v>0</v>
      </c>
      <c r="J166" s="145">
        <v>0</v>
      </c>
      <c r="K166" s="144">
        <v>0</v>
      </c>
      <c r="L166" s="145">
        <v>0</v>
      </c>
      <c r="M166" s="144">
        <v>0</v>
      </c>
      <c r="N166" s="83">
        <v>24</v>
      </c>
      <c r="O166" s="84">
        <v>0</v>
      </c>
      <c r="P166" s="83">
        <v>29</v>
      </c>
      <c r="Q166" s="84">
        <f t="shared" si="40"/>
        <v>-3.3333333333333335</v>
      </c>
      <c r="R166" s="83">
        <v>0</v>
      </c>
      <c r="S166" s="84">
        <f t="shared" si="41"/>
        <v>0</v>
      </c>
      <c r="T166" s="83">
        <v>0</v>
      </c>
      <c r="U166" s="84">
        <f t="shared" si="42"/>
        <v>0</v>
      </c>
      <c r="V166" s="83">
        <v>0</v>
      </c>
      <c r="W166" s="85">
        <v>29</v>
      </c>
      <c r="X166" s="86">
        <v>0</v>
      </c>
      <c r="Y166" s="85">
        <v>19</v>
      </c>
      <c r="Z166" s="87">
        <f t="shared" si="43"/>
        <v>-20.833333333333332</v>
      </c>
      <c r="AA166" s="85">
        <v>28</v>
      </c>
      <c r="AB166" s="87">
        <f t="shared" si="44"/>
        <v>-3.4482758620689653</v>
      </c>
      <c r="AC166" s="85">
        <v>0</v>
      </c>
      <c r="AD166" s="87">
        <f t="shared" si="45"/>
        <v>0</v>
      </c>
      <c r="AE166" s="85">
        <v>0</v>
      </c>
      <c r="AF166" s="88">
        <v>24</v>
      </c>
      <c r="AG166" s="89">
        <v>0</v>
      </c>
      <c r="AH166" s="88">
        <v>25</v>
      </c>
      <c r="AI166" s="89">
        <f t="shared" si="46"/>
        <v>-13.793103448275861</v>
      </c>
      <c r="AJ166" s="88">
        <v>18</v>
      </c>
      <c r="AK166" s="89">
        <f t="shared" si="47"/>
        <v>-5.2631578947368425</v>
      </c>
      <c r="AL166" s="88">
        <v>28</v>
      </c>
      <c r="AM166" s="89">
        <f t="shared" si="48"/>
        <v>0</v>
      </c>
      <c r="AN166" s="88">
        <v>4</v>
      </c>
      <c r="AO166" s="90">
        <v>19</v>
      </c>
      <c r="AP166" s="91">
        <v>0</v>
      </c>
      <c r="AQ166" s="90">
        <v>20</v>
      </c>
      <c r="AR166" s="91">
        <f t="shared" si="49"/>
        <v>-16.666666666666668</v>
      </c>
      <c r="AS166" s="90">
        <v>24</v>
      </c>
      <c r="AT166" s="91">
        <f t="shared" si="50"/>
        <v>-4</v>
      </c>
      <c r="AU166" s="90">
        <v>18</v>
      </c>
      <c r="AV166" s="91">
        <f t="shared" si="51"/>
        <v>0</v>
      </c>
      <c r="AW166" s="90">
        <v>8</v>
      </c>
    </row>
    <row r="167" spans="1:49" ht="15.75" customHeight="1">
      <c r="C167" s="81" t="s">
        <v>65</v>
      </c>
      <c r="D167" s="82" t="s">
        <v>98</v>
      </c>
      <c r="E167" s="144">
        <v>38</v>
      </c>
      <c r="F167" s="145">
        <v>0</v>
      </c>
      <c r="G167" s="144">
        <v>0</v>
      </c>
      <c r="H167" s="145">
        <v>0</v>
      </c>
      <c r="I167" s="144">
        <v>0</v>
      </c>
      <c r="J167" s="145">
        <v>0</v>
      </c>
      <c r="K167" s="144">
        <v>0</v>
      </c>
      <c r="L167" s="145">
        <v>0</v>
      </c>
      <c r="M167" s="144">
        <v>0</v>
      </c>
      <c r="N167" s="83">
        <v>23</v>
      </c>
      <c r="O167" s="84">
        <v>0</v>
      </c>
      <c r="P167" s="83">
        <v>33</v>
      </c>
      <c r="Q167" s="84">
        <f t="shared" si="40"/>
        <v>-13.157894736842104</v>
      </c>
      <c r="R167" s="83">
        <v>0</v>
      </c>
      <c r="S167" s="84">
        <f t="shared" si="41"/>
        <v>0</v>
      </c>
      <c r="T167" s="83">
        <v>0</v>
      </c>
      <c r="U167" s="84">
        <f t="shared" si="42"/>
        <v>0</v>
      </c>
      <c r="V167" s="83">
        <v>0</v>
      </c>
      <c r="W167" s="85">
        <v>27</v>
      </c>
      <c r="X167" s="86">
        <v>0</v>
      </c>
      <c r="Y167" s="85">
        <v>20</v>
      </c>
      <c r="Z167" s="87">
        <f t="shared" si="43"/>
        <v>-13.043478260869565</v>
      </c>
      <c r="AA167" s="85">
        <v>32</v>
      </c>
      <c r="AB167" s="87">
        <f t="shared" si="44"/>
        <v>-3.0303030303030303</v>
      </c>
      <c r="AC167" s="85">
        <v>0</v>
      </c>
      <c r="AD167" s="87">
        <f t="shared" si="45"/>
        <v>0</v>
      </c>
      <c r="AE167" s="85">
        <v>0</v>
      </c>
      <c r="AF167" s="88">
        <v>24</v>
      </c>
      <c r="AG167" s="89">
        <v>0</v>
      </c>
      <c r="AH167" s="88">
        <v>22</v>
      </c>
      <c r="AI167" s="89">
        <f t="shared" si="46"/>
        <v>-18.518518518518519</v>
      </c>
      <c r="AJ167" s="88">
        <v>20</v>
      </c>
      <c r="AK167" s="89">
        <f t="shared" si="47"/>
        <v>0</v>
      </c>
      <c r="AL167" s="88">
        <v>32</v>
      </c>
      <c r="AM167" s="89">
        <f t="shared" si="48"/>
        <v>0</v>
      </c>
      <c r="AN167" s="88">
        <v>4</v>
      </c>
      <c r="AO167" s="90">
        <v>27</v>
      </c>
      <c r="AP167" s="91">
        <v>0</v>
      </c>
      <c r="AQ167" s="90">
        <v>19</v>
      </c>
      <c r="AR167" s="91">
        <f t="shared" si="49"/>
        <v>-20.833333333333332</v>
      </c>
      <c r="AS167" s="90">
        <v>20</v>
      </c>
      <c r="AT167" s="91">
        <f t="shared" si="50"/>
        <v>-9.0909090909090917</v>
      </c>
      <c r="AU167" s="90">
        <v>20</v>
      </c>
      <c r="AV167" s="91">
        <f t="shared" si="51"/>
        <v>0</v>
      </c>
      <c r="AW167" s="90">
        <v>8</v>
      </c>
    </row>
    <row r="168" spans="1:49" ht="15.75" customHeight="1">
      <c r="B168" s="80" t="s">
        <v>102</v>
      </c>
      <c r="E168" s="144"/>
      <c r="F168" s="145"/>
      <c r="G168" s="144"/>
      <c r="H168" s="145"/>
      <c r="I168" s="144"/>
      <c r="J168" s="145"/>
      <c r="K168" s="144"/>
      <c r="L168" s="145"/>
      <c r="M168" s="144"/>
      <c r="N168" s="83"/>
      <c r="O168" s="84"/>
      <c r="P168" s="83"/>
      <c r="Q168" s="84"/>
      <c r="R168" s="83"/>
      <c r="S168" s="84"/>
      <c r="T168" s="83"/>
      <c r="U168" s="84"/>
      <c r="V168" s="83"/>
      <c r="W168" s="85"/>
      <c r="X168" s="86"/>
      <c r="Y168" s="85"/>
      <c r="Z168" s="87"/>
      <c r="AA168" s="85"/>
      <c r="AB168" s="87"/>
      <c r="AC168" s="85"/>
      <c r="AD168" s="87"/>
      <c r="AE168" s="85"/>
      <c r="AF168" s="88"/>
      <c r="AG168" s="89"/>
      <c r="AH168" s="88"/>
      <c r="AI168" s="89"/>
      <c r="AJ168" s="88"/>
      <c r="AK168" s="89"/>
      <c r="AL168" s="88"/>
      <c r="AM168" s="89"/>
      <c r="AN168" s="88"/>
      <c r="AO168" s="90"/>
      <c r="AP168" s="91"/>
      <c r="AQ168" s="90"/>
      <c r="AR168" s="91"/>
      <c r="AS168" s="90"/>
      <c r="AT168" s="91"/>
      <c r="AU168" s="90"/>
      <c r="AV168" s="91"/>
      <c r="AW168" s="90"/>
    </row>
    <row r="169" spans="1:49" ht="15.75" customHeight="1">
      <c r="C169" s="81" t="s">
        <v>66</v>
      </c>
      <c r="D169" s="82" t="s">
        <v>98</v>
      </c>
      <c r="E169" s="144">
        <v>3</v>
      </c>
      <c r="F169" s="145">
        <v>0</v>
      </c>
      <c r="G169" s="144">
        <v>0</v>
      </c>
      <c r="H169" s="145">
        <v>0</v>
      </c>
      <c r="I169" s="144">
        <v>0</v>
      </c>
      <c r="J169" s="145">
        <v>0</v>
      </c>
      <c r="K169" s="144">
        <v>0</v>
      </c>
      <c r="L169" s="145">
        <v>0</v>
      </c>
      <c r="M169" s="144">
        <v>0</v>
      </c>
      <c r="N169" s="83">
        <v>3</v>
      </c>
      <c r="O169" s="84">
        <v>0</v>
      </c>
      <c r="P169" s="83">
        <v>1</v>
      </c>
      <c r="Q169" s="84">
        <f t="shared" si="40"/>
        <v>-66.666666666666671</v>
      </c>
      <c r="R169" s="83">
        <v>0</v>
      </c>
      <c r="S169" s="84">
        <f t="shared" si="41"/>
        <v>0</v>
      </c>
      <c r="T169" s="83">
        <v>0</v>
      </c>
      <c r="U169" s="84">
        <f t="shared" si="42"/>
        <v>0</v>
      </c>
      <c r="V169" s="83">
        <v>0</v>
      </c>
      <c r="W169" s="85">
        <v>0</v>
      </c>
      <c r="X169" s="86">
        <v>0</v>
      </c>
      <c r="Y169" s="85">
        <v>3</v>
      </c>
      <c r="Z169" s="87">
        <f t="shared" si="43"/>
        <v>0</v>
      </c>
      <c r="AA169" s="85">
        <v>1</v>
      </c>
      <c r="AB169" s="87">
        <f t="shared" si="44"/>
        <v>0</v>
      </c>
      <c r="AC169" s="85">
        <v>0</v>
      </c>
      <c r="AD169" s="87">
        <f t="shared" si="45"/>
        <v>0</v>
      </c>
      <c r="AE169" s="85">
        <v>0</v>
      </c>
      <c r="AF169" s="88">
        <v>0</v>
      </c>
      <c r="AG169" s="89">
        <v>0</v>
      </c>
      <c r="AH169" s="88">
        <v>0</v>
      </c>
      <c r="AI169" s="89">
        <f t="shared" si="46"/>
        <v>0</v>
      </c>
      <c r="AJ169" s="88">
        <v>3</v>
      </c>
      <c r="AK169" s="89">
        <f t="shared" si="47"/>
        <v>0</v>
      </c>
      <c r="AL169" s="88">
        <v>1</v>
      </c>
      <c r="AM169" s="89">
        <f t="shared" si="48"/>
        <v>0</v>
      </c>
      <c r="AN169" s="88">
        <v>3</v>
      </c>
      <c r="AO169" s="90">
        <v>0</v>
      </c>
      <c r="AP169" s="91">
        <v>0</v>
      </c>
      <c r="AQ169" s="90">
        <v>0</v>
      </c>
      <c r="AR169" s="91">
        <f t="shared" si="49"/>
        <v>0</v>
      </c>
      <c r="AS169" s="90">
        <v>0</v>
      </c>
      <c r="AT169" s="91">
        <f t="shared" si="50"/>
        <v>0</v>
      </c>
      <c r="AU169" s="90">
        <v>3</v>
      </c>
      <c r="AV169" s="91">
        <f t="shared" si="51"/>
        <v>0</v>
      </c>
      <c r="AW169" s="90">
        <v>1</v>
      </c>
    </row>
    <row r="170" spans="1:49" ht="15.75" customHeight="1">
      <c r="C170" s="81" t="s">
        <v>137</v>
      </c>
      <c r="D170" s="82" t="s">
        <v>98</v>
      </c>
      <c r="E170" s="144">
        <v>0</v>
      </c>
      <c r="F170" s="145">
        <v>0</v>
      </c>
      <c r="G170" s="144">
        <v>0</v>
      </c>
      <c r="H170" s="145">
        <v>0</v>
      </c>
      <c r="I170" s="144">
        <v>0</v>
      </c>
      <c r="J170" s="145">
        <v>0</v>
      </c>
      <c r="K170" s="144">
        <v>0</v>
      </c>
      <c r="L170" s="145">
        <v>0</v>
      </c>
      <c r="M170" s="144">
        <v>0</v>
      </c>
      <c r="N170" s="83">
        <v>0</v>
      </c>
      <c r="O170" s="84">
        <v>0</v>
      </c>
      <c r="P170" s="83">
        <v>0</v>
      </c>
      <c r="Q170" s="84">
        <f t="shared" si="40"/>
        <v>0</v>
      </c>
      <c r="R170" s="83">
        <v>0</v>
      </c>
      <c r="S170" s="84">
        <f t="shared" si="41"/>
        <v>0</v>
      </c>
      <c r="T170" s="83">
        <v>0</v>
      </c>
      <c r="U170" s="84">
        <f t="shared" si="42"/>
        <v>0</v>
      </c>
      <c r="V170" s="83">
        <v>0</v>
      </c>
      <c r="W170" s="85">
        <v>26</v>
      </c>
      <c r="X170" s="86">
        <v>0</v>
      </c>
      <c r="Y170" s="85">
        <v>0</v>
      </c>
      <c r="Z170" s="87">
        <f t="shared" si="43"/>
        <v>0</v>
      </c>
      <c r="AA170" s="85">
        <v>0</v>
      </c>
      <c r="AB170" s="87">
        <f t="shared" si="44"/>
        <v>0</v>
      </c>
      <c r="AC170" s="85">
        <v>0</v>
      </c>
      <c r="AD170" s="87">
        <f t="shared" si="45"/>
        <v>0</v>
      </c>
      <c r="AE170" s="85">
        <v>0</v>
      </c>
      <c r="AF170" s="88">
        <v>23</v>
      </c>
      <c r="AG170" s="89">
        <v>0</v>
      </c>
      <c r="AH170" s="88">
        <v>18</v>
      </c>
      <c r="AI170" s="89">
        <f t="shared" si="46"/>
        <v>-30.76923076923077</v>
      </c>
      <c r="AJ170" s="88">
        <v>0</v>
      </c>
      <c r="AK170" s="89">
        <f t="shared" si="47"/>
        <v>0</v>
      </c>
      <c r="AL170" s="88">
        <v>0</v>
      </c>
      <c r="AM170" s="89">
        <f t="shared" si="48"/>
        <v>0</v>
      </c>
      <c r="AN170" s="88">
        <v>0</v>
      </c>
      <c r="AO170" s="90">
        <v>26</v>
      </c>
      <c r="AP170" s="91">
        <v>0</v>
      </c>
      <c r="AQ170" s="90">
        <v>22</v>
      </c>
      <c r="AR170" s="91">
        <f t="shared" si="49"/>
        <v>-4.3478260869565215</v>
      </c>
      <c r="AS170" s="90">
        <v>17</v>
      </c>
      <c r="AT170" s="91">
        <f t="shared" si="50"/>
        <v>-5.5555555555555554</v>
      </c>
      <c r="AU170" s="90">
        <v>0</v>
      </c>
      <c r="AV170" s="91">
        <f t="shared" si="51"/>
        <v>0</v>
      </c>
      <c r="AW170" s="90">
        <v>0</v>
      </c>
    </row>
    <row r="171" spans="1:49" ht="15.75" customHeight="1">
      <c r="C171" s="81" t="s">
        <v>138</v>
      </c>
      <c r="D171" s="82" t="s">
        <v>98</v>
      </c>
      <c r="E171" s="144">
        <v>0</v>
      </c>
      <c r="F171" s="145">
        <v>0</v>
      </c>
      <c r="G171" s="144">
        <v>0</v>
      </c>
      <c r="H171" s="145">
        <v>0</v>
      </c>
      <c r="I171" s="144">
        <v>0</v>
      </c>
      <c r="J171" s="145">
        <v>0</v>
      </c>
      <c r="K171" s="144">
        <v>0</v>
      </c>
      <c r="L171" s="145">
        <v>0</v>
      </c>
      <c r="M171" s="144">
        <v>0</v>
      </c>
      <c r="N171" s="83">
        <v>0</v>
      </c>
      <c r="O171" s="84">
        <v>0</v>
      </c>
      <c r="P171" s="83">
        <v>0</v>
      </c>
      <c r="Q171" s="84">
        <f t="shared" si="40"/>
        <v>0</v>
      </c>
      <c r="R171" s="83">
        <v>0</v>
      </c>
      <c r="S171" s="84">
        <f t="shared" si="41"/>
        <v>0</v>
      </c>
      <c r="T171" s="83">
        <v>0</v>
      </c>
      <c r="U171" s="84">
        <f t="shared" si="42"/>
        <v>0</v>
      </c>
      <c r="V171" s="83">
        <v>0</v>
      </c>
      <c r="W171" s="85">
        <v>42</v>
      </c>
      <c r="X171" s="86">
        <v>0</v>
      </c>
      <c r="Y171" s="85">
        <v>0</v>
      </c>
      <c r="Z171" s="87">
        <f t="shared" si="43"/>
        <v>0</v>
      </c>
      <c r="AA171" s="85">
        <v>0</v>
      </c>
      <c r="AB171" s="87">
        <f t="shared" si="44"/>
        <v>0</v>
      </c>
      <c r="AC171" s="85">
        <v>0</v>
      </c>
      <c r="AD171" s="87">
        <f t="shared" si="45"/>
        <v>0</v>
      </c>
      <c r="AE171" s="85">
        <v>0</v>
      </c>
      <c r="AF171" s="88">
        <v>34</v>
      </c>
      <c r="AG171" s="89">
        <v>0</v>
      </c>
      <c r="AH171" s="88">
        <v>41</v>
      </c>
      <c r="AI171" s="89">
        <f t="shared" si="46"/>
        <v>-2.3809523809523809</v>
      </c>
      <c r="AJ171" s="88">
        <v>0</v>
      </c>
      <c r="AK171" s="89">
        <f t="shared" si="47"/>
        <v>0</v>
      </c>
      <c r="AL171" s="88">
        <v>0</v>
      </c>
      <c r="AM171" s="89">
        <f t="shared" si="48"/>
        <v>0</v>
      </c>
      <c r="AN171" s="88">
        <v>0</v>
      </c>
      <c r="AO171" s="90">
        <v>35</v>
      </c>
      <c r="AP171" s="91">
        <v>0</v>
      </c>
      <c r="AQ171" s="90">
        <v>29</v>
      </c>
      <c r="AR171" s="91">
        <f t="shared" si="49"/>
        <v>-14.705882352941176</v>
      </c>
      <c r="AS171" s="90">
        <v>32</v>
      </c>
      <c r="AT171" s="91">
        <f t="shared" si="50"/>
        <v>-21.951219512195124</v>
      </c>
      <c r="AU171" s="90">
        <v>0</v>
      </c>
      <c r="AV171" s="91">
        <f t="shared" si="51"/>
        <v>0</v>
      </c>
      <c r="AW171" s="90">
        <v>0</v>
      </c>
    </row>
    <row r="172" spans="1:49" ht="15.75" customHeight="1">
      <c r="C172" s="81" t="s">
        <v>67</v>
      </c>
      <c r="D172" s="82" t="s">
        <v>98</v>
      </c>
      <c r="E172" s="144">
        <v>13</v>
      </c>
      <c r="F172" s="145">
        <v>0</v>
      </c>
      <c r="G172" s="144">
        <v>0</v>
      </c>
      <c r="H172" s="145">
        <v>0</v>
      </c>
      <c r="I172" s="144">
        <v>0</v>
      </c>
      <c r="J172" s="145">
        <v>0</v>
      </c>
      <c r="K172" s="144">
        <v>0</v>
      </c>
      <c r="L172" s="145">
        <v>0</v>
      </c>
      <c r="M172" s="144">
        <v>0</v>
      </c>
      <c r="N172" s="83">
        <v>19</v>
      </c>
      <c r="O172" s="84">
        <v>0</v>
      </c>
      <c r="P172" s="83">
        <v>11</v>
      </c>
      <c r="Q172" s="84">
        <f t="shared" si="40"/>
        <v>-15.384615384615385</v>
      </c>
      <c r="R172" s="83">
        <v>0</v>
      </c>
      <c r="S172" s="84">
        <f t="shared" si="41"/>
        <v>0</v>
      </c>
      <c r="T172" s="83">
        <v>0</v>
      </c>
      <c r="U172" s="84">
        <f t="shared" si="42"/>
        <v>0</v>
      </c>
      <c r="V172" s="83">
        <v>0</v>
      </c>
      <c r="W172" s="85">
        <v>0</v>
      </c>
      <c r="X172" s="86">
        <v>0</v>
      </c>
      <c r="Y172" s="85">
        <v>19</v>
      </c>
      <c r="Z172" s="87">
        <f t="shared" si="43"/>
        <v>0</v>
      </c>
      <c r="AA172" s="85">
        <v>10</v>
      </c>
      <c r="AB172" s="87">
        <f t="shared" si="44"/>
        <v>-9.0909090909090917</v>
      </c>
      <c r="AC172" s="85">
        <v>0</v>
      </c>
      <c r="AD172" s="87">
        <f t="shared" si="45"/>
        <v>0</v>
      </c>
      <c r="AE172" s="85">
        <v>0</v>
      </c>
      <c r="AF172" s="88">
        <v>0</v>
      </c>
      <c r="AG172" s="89">
        <v>0</v>
      </c>
      <c r="AH172" s="88">
        <v>0</v>
      </c>
      <c r="AI172" s="89">
        <f t="shared" si="46"/>
        <v>0</v>
      </c>
      <c r="AJ172" s="88">
        <v>19</v>
      </c>
      <c r="AK172" s="89">
        <f t="shared" si="47"/>
        <v>0</v>
      </c>
      <c r="AL172" s="88">
        <v>10</v>
      </c>
      <c r="AM172" s="89">
        <f t="shared" si="48"/>
        <v>0</v>
      </c>
      <c r="AN172" s="88">
        <v>16</v>
      </c>
      <c r="AO172" s="90">
        <v>0</v>
      </c>
      <c r="AP172" s="91">
        <v>0</v>
      </c>
      <c r="AQ172" s="90">
        <v>0</v>
      </c>
      <c r="AR172" s="91">
        <f t="shared" si="49"/>
        <v>0</v>
      </c>
      <c r="AS172" s="90">
        <v>0</v>
      </c>
      <c r="AT172" s="91">
        <f t="shared" si="50"/>
        <v>0</v>
      </c>
      <c r="AU172" s="90">
        <v>19</v>
      </c>
      <c r="AV172" s="91">
        <f t="shared" si="51"/>
        <v>0</v>
      </c>
      <c r="AW172" s="90">
        <v>12</v>
      </c>
    </row>
    <row r="173" spans="1:49" ht="15.75" customHeight="1">
      <c r="C173" s="81" t="s">
        <v>68</v>
      </c>
      <c r="D173" s="82" t="s">
        <v>98</v>
      </c>
      <c r="E173" s="144">
        <v>18</v>
      </c>
      <c r="F173" s="145">
        <v>0</v>
      </c>
      <c r="G173" s="144">
        <v>0</v>
      </c>
      <c r="H173" s="145">
        <v>0</v>
      </c>
      <c r="I173" s="144">
        <v>0</v>
      </c>
      <c r="J173" s="145">
        <v>0</v>
      </c>
      <c r="K173" s="144">
        <v>0</v>
      </c>
      <c r="L173" s="145">
        <v>0</v>
      </c>
      <c r="M173" s="144">
        <v>0</v>
      </c>
      <c r="N173" s="83">
        <v>14</v>
      </c>
      <c r="O173" s="84">
        <v>0</v>
      </c>
      <c r="P173" s="83">
        <v>13</v>
      </c>
      <c r="Q173" s="84">
        <f t="shared" si="40"/>
        <v>-27.777777777777779</v>
      </c>
      <c r="R173" s="83">
        <v>0</v>
      </c>
      <c r="S173" s="84">
        <f t="shared" si="41"/>
        <v>0</v>
      </c>
      <c r="T173" s="83">
        <v>0</v>
      </c>
      <c r="U173" s="84">
        <f t="shared" si="42"/>
        <v>0</v>
      </c>
      <c r="V173" s="83">
        <v>0</v>
      </c>
      <c r="W173" s="85">
        <v>0</v>
      </c>
      <c r="X173" s="86">
        <v>0</v>
      </c>
      <c r="Y173" s="85">
        <v>11</v>
      </c>
      <c r="Z173" s="87">
        <f t="shared" si="43"/>
        <v>-21.428571428571427</v>
      </c>
      <c r="AA173" s="85">
        <v>12</v>
      </c>
      <c r="AB173" s="87">
        <f t="shared" si="44"/>
        <v>-7.6923076923076925</v>
      </c>
      <c r="AC173" s="85">
        <v>0</v>
      </c>
      <c r="AD173" s="87">
        <f t="shared" si="45"/>
        <v>0</v>
      </c>
      <c r="AE173" s="85">
        <v>0</v>
      </c>
      <c r="AF173" s="88">
        <v>0</v>
      </c>
      <c r="AG173" s="89">
        <v>0</v>
      </c>
      <c r="AH173" s="88">
        <v>0</v>
      </c>
      <c r="AI173" s="89">
        <f t="shared" si="46"/>
        <v>0</v>
      </c>
      <c r="AJ173" s="88">
        <v>11</v>
      </c>
      <c r="AK173" s="89">
        <f t="shared" si="47"/>
        <v>0</v>
      </c>
      <c r="AL173" s="88">
        <v>12</v>
      </c>
      <c r="AM173" s="89">
        <f t="shared" si="48"/>
        <v>0</v>
      </c>
      <c r="AN173" s="88">
        <v>25</v>
      </c>
      <c r="AO173" s="90">
        <v>0</v>
      </c>
      <c r="AP173" s="91">
        <v>0</v>
      </c>
      <c r="AQ173" s="90">
        <v>0</v>
      </c>
      <c r="AR173" s="91">
        <f t="shared" si="49"/>
        <v>0</v>
      </c>
      <c r="AS173" s="90">
        <v>0</v>
      </c>
      <c r="AT173" s="91">
        <f t="shared" si="50"/>
        <v>0</v>
      </c>
      <c r="AU173" s="90">
        <v>11</v>
      </c>
      <c r="AV173" s="91">
        <f t="shared" si="51"/>
        <v>0</v>
      </c>
      <c r="AW173" s="90">
        <v>19</v>
      </c>
    </row>
    <row r="174" spans="1:49" ht="15.75" customHeight="1">
      <c r="C174" s="81" t="s">
        <v>125</v>
      </c>
      <c r="D174" s="82" t="s">
        <v>98</v>
      </c>
      <c r="E174" s="144">
        <v>81</v>
      </c>
      <c r="F174" s="145">
        <v>0</v>
      </c>
      <c r="G174" s="144">
        <v>0</v>
      </c>
      <c r="H174" s="145">
        <v>0</v>
      </c>
      <c r="I174" s="144">
        <v>0</v>
      </c>
      <c r="J174" s="145">
        <v>0</v>
      </c>
      <c r="K174" s="144">
        <v>0</v>
      </c>
      <c r="L174" s="145">
        <v>0</v>
      </c>
      <c r="M174" s="144">
        <v>0</v>
      </c>
      <c r="N174" s="83">
        <v>77</v>
      </c>
      <c r="O174" s="84">
        <v>0</v>
      </c>
      <c r="P174" s="83">
        <v>76</v>
      </c>
      <c r="Q174" s="84">
        <f t="shared" si="40"/>
        <v>-6.1728395061728394</v>
      </c>
      <c r="R174" s="83">
        <v>0</v>
      </c>
      <c r="S174" s="84">
        <f t="shared" si="41"/>
        <v>0</v>
      </c>
      <c r="T174" s="83">
        <v>0</v>
      </c>
      <c r="U174" s="84">
        <f t="shared" si="42"/>
        <v>0</v>
      </c>
      <c r="V174" s="83">
        <v>0</v>
      </c>
      <c r="W174" s="85">
        <v>0</v>
      </c>
      <c r="X174" s="86">
        <v>0</v>
      </c>
      <c r="Y174" s="85">
        <v>68</v>
      </c>
      <c r="Z174" s="87">
        <f t="shared" si="43"/>
        <v>-11.688311688311689</v>
      </c>
      <c r="AA174" s="85">
        <v>73</v>
      </c>
      <c r="AB174" s="87">
        <f t="shared" si="44"/>
        <v>-3.9473684210526314</v>
      </c>
      <c r="AC174" s="85">
        <v>0</v>
      </c>
      <c r="AD174" s="87">
        <f t="shared" si="45"/>
        <v>0</v>
      </c>
      <c r="AE174" s="85">
        <v>0</v>
      </c>
      <c r="AF174" s="88">
        <v>0</v>
      </c>
      <c r="AG174" s="89">
        <v>0</v>
      </c>
      <c r="AH174" s="88">
        <v>0</v>
      </c>
      <c r="AI174" s="89">
        <f t="shared" si="46"/>
        <v>0</v>
      </c>
      <c r="AJ174" s="88">
        <v>66</v>
      </c>
      <c r="AK174" s="89">
        <f t="shared" si="47"/>
        <v>-2.9411764705882355</v>
      </c>
      <c r="AL174" s="88">
        <v>71</v>
      </c>
      <c r="AM174" s="89">
        <f t="shared" si="48"/>
        <v>-2.7397260273972601</v>
      </c>
      <c r="AN174" s="88">
        <v>79</v>
      </c>
      <c r="AO174" s="90">
        <v>0</v>
      </c>
      <c r="AP174" s="91">
        <v>0</v>
      </c>
      <c r="AQ174" s="90">
        <v>0</v>
      </c>
      <c r="AR174" s="91">
        <f t="shared" si="49"/>
        <v>0</v>
      </c>
      <c r="AS174" s="90">
        <v>0</v>
      </c>
      <c r="AT174" s="91">
        <f t="shared" si="50"/>
        <v>0</v>
      </c>
      <c r="AU174" s="90">
        <v>65</v>
      </c>
      <c r="AV174" s="91">
        <f t="shared" si="51"/>
        <v>-1.5151515151515151</v>
      </c>
      <c r="AW174" s="90">
        <v>73</v>
      </c>
    </row>
    <row r="175" spans="1:49" ht="15.75" customHeight="1">
      <c r="C175" s="81" t="s">
        <v>139</v>
      </c>
      <c r="D175" s="82" t="s">
        <v>98</v>
      </c>
      <c r="E175" s="144">
        <v>0</v>
      </c>
      <c r="F175" s="145">
        <v>0</v>
      </c>
      <c r="G175" s="144">
        <v>0</v>
      </c>
      <c r="H175" s="145">
        <v>0</v>
      </c>
      <c r="I175" s="144">
        <v>0</v>
      </c>
      <c r="J175" s="145">
        <v>0</v>
      </c>
      <c r="K175" s="144">
        <v>0</v>
      </c>
      <c r="L175" s="145">
        <v>0</v>
      </c>
      <c r="M175" s="144">
        <v>0</v>
      </c>
      <c r="N175" s="83">
        <v>0</v>
      </c>
      <c r="O175" s="84">
        <v>0</v>
      </c>
      <c r="P175" s="83">
        <v>0</v>
      </c>
      <c r="Q175" s="84">
        <f t="shared" si="40"/>
        <v>0</v>
      </c>
      <c r="R175" s="83">
        <v>0</v>
      </c>
      <c r="S175" s="84">
        <f t="shared" si="41"/>
        <v>0</v>
      </c>
      <c r="T175" s="83">
        <v>0</v>
      </c>
      <c r="U175" s="84">
        <f t="shared" si="42"/>
        <v>0</v>
      </c>
      <c r="V175" s="83">
        <v>0</v>
      </c>
      <c r="W175" s="85">
        <v>71</v>
      </c>
      <c r="X175" s="86">
        <v>0</v>
      </c>
      <c r="Y175" s="85">
        <v>0</v>
      </c>
      <c r="Z175" s="87">
        <f t="shared" si="43"/>
        <v>0</v>
      </c>
      <c r="AA175" s="85">
        <v>0</v>
      </c>
      <c r="AB175" s="87">
        <f t="shared" si="44"/>
        <v>0</v>
      </c>
      <c r="AC175" s="85">
        <v>0</v>
      </c>
      <c r="AD175" s="87">
        <f t="shared" si="45"/>
        <v>0</v>
      </c>
      <c r="AE175" s="85">
        <v>0</v>
      </c>
      <c r="AF175" s="88">
        <v>70</v>
      </c>
      <c r="AG175" s="89">
        <v>0</v>
      </c>
      <c r="AH175" s="88">
        <v>57</v>
      </c>
      <c r="AI175" s="89">
        <f t="shared" si="46"/>
        <v>-19.718309859154928</v>
      </c>
      <c r="AJ175" s="88">
        <v>0</v>
      </c>
      <c r="AK175" s="89">
        <f t="shared" si="47"/>
        <v>0</v>
      </c>
      <c r="AL175" s="88">
        <v>0</v>
      </c>
      <c r="AM175" s="89">
        <f t="shared" si="48"/>
        <v>0</v>
      </c>
      <c r="AN175" s="88">
        <v>0</v>
      </c>
      <c r="AO175" s="90">
        <v>72</v>
      </c>
      <c r="AP175" s="91">
        <v>0</v>
      </c>
      <c r="AQ175" s="90">
        <v>65</v>
      </c>
      <c r="AR175" s="91">
        <f t="shared" si="49"/>
        <v>-7.1428571428571432</v>
      </c>
      <c r="AS175" s="90">
        <v>55</v>
      </c>
      <c r="AT175" s="91">
        <f t="shared" si="50"/>
        <v>-3.5087719298245612</v>
      </c>
      <c r="AU175" s="90">
        <v>0</v>
      </c>
      <c r="AV175" s="91">
        <f t="shared" si="51"/>
        <v>0</v>
      </c>
      <c r="AW175" s="90">
        <v>0</v>
      </c>
    </row>
    <row r="176" spans="1:49" s="106" customFormat="1" ht="15.75" customHeight="1">
      <c r="A176" s="93"/>
      <c r="B176" s="94"/>
      <c r="C176" s="95" t="s">
        <v>126</v>
      </c>
      <c r="D176" s="96" t="s">
        <v>98</v>
      </c>
      <c r="E176" s="146">
        <v>5</v>
      </c>
      <c r="F176" s="147">
        <v>0</v>
      </c>
      <c r="G176" s="146">
        <v>0</v>
      </c>
      <c r="H176" s="147">
        <v>0</v>
      </c>
      <c r="I176" s="146">
        <v>0</v>
      </c>
      <c r="J176" s="147">
        <v>0</v>
      </c>
      <c r="K176" s="146">
        <v>0</v>
      </c>
      <c r="L176" s="147">
        <v>0</v>
      </c>
      <c r="M176" s="146">
        <v>0</v>
      </c>
      <c r="N176" s="97">
        <v>6</v>
      </c>
      <c r="O176" s="98">
        <v>0</v>
      </c>
      <c r="P176" s="97">
        <v>5</v>
      </c>
      <c r="Q176" s="98">
        <f t="shared" si="40"/>
        <v>0</v>
      </c>
      <c r="R176" s="97">
        <v>0</v>
      </c>
      <c r="S176" s="98">
        <f t="shared" si="41"/>
        <v>0</v>
      </c>
      <c r="T176" s="97">
        <v>0</v>
      </c>
      <c r="U176" s="98">
        <f t="shared" si="42"/>
        <v>0</v>
      </c>
      <c r="V176" s="97">
        <v>0</v>
      </c>
      <c r="W176" s="99">
        <v>0</v>
      </c>
      <c r="X176" s="100">
        <v>0</v>
      </c>
      <c r="Y176" s="99">
        <v>5</v>
      </c>
      <c r="Z176" s="101">
        <f t="shared" si="43"/>
        <v>-16.666666666666668</v>
      </c>
      <c r="AA176" s="99">
        <v>5</v>
      </c>
      <c r="AB176" s="101">
        <f t="shared" si="44"/>
        <v>0</v>
      </c>
      <c r="AC176" s="99">
        <v>0</v>
      </c>
      <c r="AD176" s="101">
        <f t="shared" si="45"/>
        <v>0</v>
      </c>
      <c r="AE176" s="99">
        <v>0</v>
      </c>
      <c r="AF176" s="102">
        <v>0</v>
      </c>
      <c r="AG176" s="103">
        <v>0</v>
      </c>
      <c r="AH176" s="102">
        <v>0</v>
      </c>
      <c r="AI176" s="103">
        <f t="shared" si="46"/>
        <v>0</v>
      </c>
      <c r="AJ176" s="102">
        <v>4</v>
      </c>
      <c r="AK176" s="103">
        <f t="shared" si="47"/>
        <v>-20</v>
      </c>
      <c r="AL176" s="102">
        <v>5</v>
      </c>
      <c r="AM176" s="103">
        <f t="shared" si="48"/>
        <v>0</v>
      </c>
      <c r="AN176" s="102">
        <v>2</v>
      </c>
      <c r="AO176" s="104">
        <v>0</v>
      </c>
      <c r="AP176" s="105">
        <v>0</v>
      </c>
      <c r="AQ176" s="104">
        <v>0</v>
      </c>
      <c r="AR176" s="105">
        <f t="shared" si="49"/>
        <v>0</v>
      </c>
      <c r="AS176" s="104">
        <v>0</v>
      </c>
      <c r="AT176" s="105">
        <f t="shared" si="50"/>
        <v>0</v>
      </c>
      <c r="AU176" s="104">
        <v>4</v>
      </c>
      <c r="AV176" s="105">
        <f t="shared" si="51"/>
        <v>0</v>
      </c>
      <c r="AW176" s="104">
        <v>6</v>
      </c>
    </row>
    <row r="177" spans="1:49" s="57" customFormat="1" ht="15.75" customHeight="1" thickBot="1">
      <c r="A177" s="54"/>
      <c r="B177" s="55"/>
      <c r="C177" s="253" t="s">
        <v>94</v>
      </c>
      <c r="D177" s="254"/>
      <c r="E177" s="148">
        <f>SUM(E155:E176)</f>
        <v>419</v>
      </c>
      <c r="F177" s="149">
        <f t="shared" ref="F177:AW177" si="53">SUM(F155:F176)</f>
        <v>0</v>
      </c>
      <c r="G177" s="148">
        <v>0</v>
      </c>
      <c r="H177" s="149">
        <v>0</v>
      </c>
      <c r="I177" s="148">
        <v>0</v>
      </c>
      <c r="J177" s="149">
        <v>0</v>
      </c>
      <c r="K177" s="148">
        <v>0</v>
      </c>
      <c r="L177" s="149">
        <v>0</v>
      </c>
      <c r="M177" s="148">
        <v>0</v>
      </c>
      <c r="N177" s="32">
        <f t="shared" si="53"/>
        <v>347</v>
      </c>
      <c r="O177" s="33">
        <f t="shared" si="53"/>
        <v>0</v>
      </c>
      <c r="P177" s="32">
        <f t="shared" si="53"/>
        <v>363</v>
      </c>
      <c r="Q177" s="155">
        <f t="shared" si="40"/>
        <v>-13.365155131264917</v>
      </c>
      <c r="R177" s="32">
        <v>0</v>
      </c>
      <c r="S177" s="155">
        <f t="shared" si="41"/>
        <v>0</v>
      </c>
      <c r="T177" s="32">
        <v>0</v>
      </c>
      <c r="U177" s="155">
        <f t="shared" si="42"/>
        <v>0</v>
      </c>
      <c r="V177" s="32">
        <v>0</v>
      </c>
      <c r="W177" s="34">
        <f t="shared" si="53"/>
        <v>426</v>
      </c>
      <c r="X177" s="65">
        <f t="shared" si="53"/>
        <v>0</v>
      </c>
      <c r="Y177" s="34">
        <f t="shared" si="53"/>
        <v>296</v>
      </c>
      <c r="Z177" s="107">
        <f t="shared" si="43"/>
        <v>-14.697406340057636</v>
      </c>
      <c r="AA177" s="34">
        <f t="shared" si="53"/>
        <v>350</v>
      </c>
      <c r="AB177" s="107">
        <f t="shared" si="44"/>
        <v>-3.5812672176308542</v>
      </c>
      <c r="AC177" s="34">
        <f t="shared" si="53"/>
        <v>0</v>
      </c>
      <c r="AD177" s="107">
        <f t="shared" si="45"/>
        <v>0</v>
      </c>
      <c r="AE177" s="34">
        <f t="shared" si="53"/>
        <v>0</v>
      </c>
      <c r="AF177" s="30">
        <f t="shared" si="53"/>
        <v>415</v>
      </c>
      <c r="AG177" s="31">
        <f t="shared" si="53"/>
        <v>0</v>
      </c>
      <c r="AH177" s="30">
        <f t="shared" si="53"/>
        <v>350</v>
      </c>
      <c r="AI177" s="108">
        <f t="shared" si="46"/>
        <v>-17.84037558685446</v>
      </c>
      <c r="AJ177" s="30">
        <f t="shared" si="53"/>
        <v>286</v>
      </c>
      <c r="AK177" s="108">
        <f t="shared" si="47"/>
        <v>-3.3783783783783785</v>
      </c>
      <c r="AL177" s="30">
        <f t="shared" si="53"/>
        <v>358</v>
      </c>
      <c r="AM177" s="108">
        <f t="shared" si="48"/>
        <v>2.2857142857142856</v>
      </c>
      <c r="AN177" s="30">
        <f t="shared" si="53"/>
        <v>181</v>
      </c>
      <c r="AO177" s="66">
        <f t="shared" si="53"/>
        <v>425</v>
      </c>
      <c r="AP177" s="67">
        <f t="shared" si="53"/>
        <v>0</v>
      </c>
      <c r="AQ177" s="66">
        <f t="shared" si="53"/>
        <v>345</v>
      </c>
      <c r="AR177" s="109">
        <f t="shared" si="49"/>
        <v>-16.867469879518072</v>
      </c>
      <c r="AS177" s="66">
        <f t="shared" si="53"/>
        <v>318</v>
      </c>
      <c r="AT177" s="109">
        <f t="shared" si="50"/>
        <v>-9.1428571428571423</v>
      </c>
      <c r="AU177" s="66">
        <f t="shared" si="53"/>
        <v>280</v>
      </c>
      <c r="AV177" s="109">
        <f t="shared" si="51"/>
        <v>-2.0979020979020979</v>
      </c>
      <c r="AW177" s="66">
        <f t="shared" si="53"/>
        <v>224</v>
      </c>
    </row>
    <row r="178" spans="1:49" s="122" customFormat="1" ht="15.75" customHeight="1">
      <c r="A178" s="110" t="s">
        <v>127</v>
      </c>
      <c r="B178" s="111"/>
      <c r="C178" s="72"/>
      <c r="D178" s="112"/>
      <c r="E178" s="150"/>
      <c r="F178" s="151"/>
      <c r="G178" s="150"/>
      <c r="H178" s="151"/>
      <c r="I178" s="150"/>
      <c r="J178" s="151"/>
      <c r="K178" s="150"/>
      <c r="L178" s="151"/>
      <c r="M178" s="150"/>
      <c r="N178" s="113"/>
      <c r="O178" s="114"/>
      <c r="P178" s="113"/>
      <c r="Q178" s="114"/>
      <c r="R178" s="113"/>
      <c r="S178" s="114"/>
      <c r="T178" s="113"/>
      <c r="U178" s="114"/>
      <c r="V178" s="113"/>
      <c r="W178" s="115"/>
      <c r="X178" s="116"/>
      <c r="Y178" s="115"/>
      <c r="Z178" s="117"/>
      <c r="AA178" s="115"/>
      <c r="AB178" s="117"/>
      <c r="AC178" s="115"/>
      <c r="AD178" s="117"/>
      <c r="AE178" s="115"/>
      <c r="AF178" s="118"/>
      <c r="AG178" s="119"/>
      <c r="AH178" s="118"/>
      <c r="AI178" s="119"/>
      <c r="AJ178" s="118"/>
      <c r="AK178" s="119"/>
      <c r="AL178" s="118"/>
      <c r="AM178" s="119"/>
      <c r="AN178" s="118"/>
      <c r="AO178" s="120"/>
      <c r="AP178" s="121"/>
      <c r="AQ178" s="120"/>
      <c r="AR178" s="121"/>
      <c r="AS178" s="120"/>
      <c r="AT178" s="121"/>
      <c r="AU178" s="120"/>
      <c r="AV178" s="121"/>
      <c r="AW178" s="120"/>
    </row>
    <row r="179" spans="1:49" ht="15.75" customHeight="1">
      <c r="B179" s="80" t="s">
        <v>128</v>
      </c>
      <c r="E179" s="144"/>
      <c r="F179" s="145"/>
      <c r="G179" s="144"/>
      <c r="H179" s="145"/>
      <c r="I179" s="144"/>
      <c r="J179" s="145"/>
      <c r="K179" s="144"/>
      <c r="L179" s="145"/>
      <c r="M179" s="144"/>
      <c r="N179" s="83"/>
      <c r="O179" s="84"/>
      <c r="P179" s="83"/>
      <c r="Q179" s="84"/>
      <c r="R179" s="83"/>
      <c r="S179" s="84"/>
      <c r="T179" s="83"/>
      <c r="U179" s="84"/>
      <c r="V179" s="83"/>
      <c r="W179" s="85"/>
      <c r="X179" s="86"/>
      <c r="Y179" s="85"/>
      <c r="Z179" s="87"/>
      <c r="AA179" s="85"/>
      <c r="AB179" s="87"/>
      <c r="AC179" s="85"/>
      <c r="AD179" s="87"/>
      <c r="AE179" s="85"/>
      <c r="AF179" s="88"/>
      <c r="AG179" s="89"/>
      <c r="AH179" s="88"/>
      <c r="AI179" s="89"/>
      <c r="AJ179" s="88"/>
      <c r="AK179" s="89"/>
      <c r="AL179" s="88"/>
      <c r="AM179" s="89"/>
      <c r="AN179" s="88"/>
      <c r="AO179" s="90"/>
      <c r="AP179" s="91"/>
      <c r="AQ179" s="90"/>
      <c r="AR179" s="91"/>
      <c r="AS179" s="90"/>
      <c r="AT179" s="91"/>
      <c r="AU179" s="90"/>
      <c r="AV179" s="91"/>
      <c r="AW179" s="90"/>
    </row>
    <row r="180" spans="1:49" ht="15.75" customHeight="1">
      <c r="C180" s="81" t="s">
        <v>69</v>
      </c>
      <c r="D180" s="82" t="s">
        <v>98</v>
      </c>
      <c r="E180" s="144">
        <v>57</v>
      </c>
      <c r="F180" s="145">
        <v>0</v>
      </c>
      <c r="G180" s="144">
        <v>0</v>
      </c>
      <c r="H180" s="145">
        <v>0</v>
      </c>
      <c r="I180" s="144">
        <v>0</v>
      </c>
      <c r="J180" s="145">
        <v>0</v>
      </c>
      <c r="K180" s="144">
        <v>0</v>
      </c>
      <c r="L180" s="145">
        <v>0</v>
      </c>
      <c r="M180" s="144">
        <v>0</v>
      </c>
      <c r="N180" s="83">
        <v>34</v>
      </c>
      <c r="O180" s="84">
        <v>0</v>
      </c>
      <c r="P180" s="83">
        <v>49</v>
      </c>
      <c r="Q180" s="84">
        <f t="shared" si="40"/>
        <v>-14.035087719298245</v>
      </c>
      <c r="R180" s="83">
        <v>0</v>
      </c>
      <c r="S180" s="84">
        <f t="shared" si="41"/>
        <v>0</v>
      </c>
      <c r="T180" s="83">
        <v>0</v>
      </c>
      <c r="U180" s="84">
        <f t="shared" si="42"/>
        <v>0</v>
      </c>
      <c r="V180" s="83">
        <v>0</v>
      </c>
      <c r="W180" s="85">
        <v>38</v>
      </c>
      <c r="X180" s="86">
        <v>0</v>
      </c>
      <c r="Y180" s="85">
        <v>34</v>
      </c>
      <c r="Z180" s="87">
        <f t="shared" si="43"/>
        <v>0</v>
      </c>
      <c r="AA180" s="85">
        <v>48</v>
      </c>
      <c r="AB180" s="87">
        <f t="shared" si="44"/>
        <v>-2.0408163265306123</v>
      </c>
      <c r="AC180" s="85">
        <v>0</v>
      </c>
      <c r="AD180" s="87">
        <f t="shared" si="45"/>
        <v>0</v>
      </c>
      <c r="AE180" s="85">
        <v>0</v>
      </c>
      <c r="AF180" s="88">
        <v>35</v>
      </c>
      <c r="AG180" s="89">
        <v>0</v>
      </c>
      <c r="AH180" s="88">
        <v>32</v>
      </c>
      <c r="AI180" s="89">
        <f t="shared" si="46"/>
        <v>-15.789473684210526</v>
      </c>
      <c r="AJ180" s="88">
        <v>32</v>
      </c>
      <c r="AK180" s="89">
        <f t="shared" si="47"/>
        <v>-5.882352941176471</v>
      </c>
      <c r="AL180" s="88">
        <v>48</v>
      </c>
      <c r="AM180" s="89">
        <f t="shared" si="48"/>
        <v>0</v>
      </c>
      <c r="AN180" s="88">
        <v>0</v>
      </c>
      <c r="AO180" s="90">
        <v>74</v>
      </c>
      <c r="AP180" s="91">
        <v>0</v>
      </c>
      <c r="AQ180" s="90">
        <v>28</v>
      </c>
      <c r="AR180" s="91">
        <f t="shared" si="49"/>
        <v>-20</v>
      </c>
      <c r="AS180" s="90">
        <v>31</v>
      </c>
      <c r="AT180" s="91">
        <f t="shared" si="50"/>
        <v>-3.125</v>
      </c>
      <c r="AU180" s="90">
        <v>32</v>
      </c>
      <c r="AV180" s="91">
        <f t="shared" si="51"/>
        <v>0</v>
      </c>
      <c r="AW180" s="90">
        <v>42</v>
      </c>
    </row>
    <row r="181" spans="1:49" ht="15.75" customHeight="1">
      <c r="C181" s="81" t="s">
        <v>70</v>
      </c>
      <c r="D181" s="82" t="s">
        <v>98</v>
      </c>
      <c r="E181" s="144">
        <v>41</v>
      </c>
      <c r="F181" s="145">
        <v>0</v>
      </c>
      <c r="G181" s="144">
        <v>0</v>
      </c>
      <c r="H181" s="145">
        <v>0</v>
      </c>
      <c r="I181" s="144">
        <v>0</v>
      </c>
      <c r="J181" s="145">
        <v>0</v>
      </c>
      <c r="K181" s="144">
        <v>0</v>
      </c>
      <c r="L181" s="145">
        <v>0</v>
      </c>
      <c r="M181" s="144">
        <v>0</v>
      </c>
      <c r="N181" s="83">
        <v>39</v>
      </c>
      <c r="O181" s="84">
        <v>0</v>
      </c>
      <c r="P181" s="83">
        <v>36</v>
      </c>
      <c r="Q181" s="84">
        <f t="shared" si="40"/>
        <v>-12.195121951219512</v>
      </c>
      <c r="R181" s="83">
        <v>0</v>
      </c>
      <c r="S181" s="84">
        <f t="shared" si="41"/>
        <v>0</v>
      </c>
      <c r="T181" s="83">
        <v>0</v>
      </c>
      <c r="U181" s="84">
        <f t="shared" si="42"/>
        <v>0</v>
      </c>
      <c r="V181" s="83">
        <v>0</v>
      </c>
      <c r="W181" s="85">
        <v>41</v>
      </c>
      <c r="X181" s="86">
        <v>0</v>
      </c>
      <c r="Y181" s="85">
        <v>35</v>
      </c>
      <c r="Z181" s="87">
        <f t="shared" si="43"/>
        <v>-10.256410256410257</v>
      </c>
      <c r="AA181" s="85">
        <v>34</v>
      </c>
      <c r="AB181" s="87">
        <f t="shared" si="44"/>
        <v>-5.5555555555555554</v>
      </c>
      <c r="AC181" s="85">
        <v>0</v>
      </c>
      <c r="AD181" s="87">
        <f t="shared" si="45"/>
        <v>0</v>
      </c>
      <c r="AE181" s="85">
        <v>0</v>
      </c>
      <c r="AF181" s="88">
        <v>48</v>
      </c>
      <c r="AG181" s="89">
        <v>0</v>
      </c>
      <c r="AH181" s="88">
        <v>33</v>
      </c>
      <c r="AI181" s="89">
        <f t="shared" si="46"/>
        <v>-19.512195121951219</v>
      </c>
      <c r="AJ181" s="88">
        <v>35</v>
      </c>
      <c r="AK181" s="89">
        <f t="shared" si="47"/>
        <v>0</v>
      </c>
      <c r="AL181" s="88">
        <v>34</v>
      </c>
      <c r="AM181" s="89">
        <f t="shared" si="48"/>
        <v>0</v>
      </c>
      <c r="AN181" s="88">
        <v>15</v>
      </c>
      <c r="AO181" s="90">
        <v>68</v>
      </c>
      <c r="AP181" s="91">
        <v>0</v>
      </c>
      <c r="AQ181" s="90">
        <v>39</v>
      </c>
      <c r="AR181" s="91">
        <f t="shared" si="49"/>
        <v>-18.75</v>
      </c>
      <c r="AS181" s="90">
        <v>31</v>
      </c>
      <c r="AT181" s="91">
        <f t="shared" si="50"/>
        <v>-6.0606060606060606</v>
      </c>
      <c r="AU181" s="90">
        <v>35</v>
      </c>
      <c r="AV181" s="91">
        <f t="shared" si="51"/>
        <v>0</v>
      </c>
      <c r="AW181" s="90">
        <v>41</v>
      </c>
    </row>
    <row r="182" spans="1:49" ht="15.75" customHeight="1">
      <c r="C182" s="81" t="s">
        <v>71</v>
      </c>
      <c r="D182" s="82" t="s">
        <v>98</v>
      </c>
      <c r="E182" s="144">
        <v>42</v>
      </c>
      <c r="F182" s="145">
        <v>0</v>
      </c>
      <c r="G182" s="144">
        <v>0</v>
      </c>
      <c r="H182" s="145">
        <v>0</v>
      </c>
      <c r="I182" s="144">
        <v>0</v>
      </c>
      <c r="J182" s="145">
        <v>0</v>
      </c>
      <c r="K182" s="144">
        <v>0</v>
      </c>
      <c r="L182" s="145">
        <v>0</v>
      </c>
      <c r="M182" s="144">
        <v>0</v>
      </c>
      <c r="N182" s="83">
        <v>40</v>
      </c>
      <c r="O182" s="84">
        <v>0</v>
      </c>
      <c r="P182" s="83">
        <v>41</v>
      </c>
      <c r="Q182" s="84">
        <f t="shared" si="40"/>
        <v>-2.3809523809523809</v>
      </c>
      <c r="R182" s="83">
        <v>0</v>
      </c>
      <c r="S182" s="84">
        <f t="shared" si="41"/>
        <v>0</v>
      </c>
      <c r="T182" s="83">
        <v>0</v>
      </c>
      <c r="U182" s="84">
        <f t="shared" si="42"/>
        <v>0</v>
      </c>
      <c r="V182" s="83">
        <v>0</v>
      </c>
      <c r="W182" s="85">
        <v>37</v>
      </c>
      <c r="X182" s="86">
        <v>0</v>
      </c>
      <c r="Y182" s="85">
        <v>39</v>
      </c>
      <c r="Z182" s="87">
        <f t="shared" si="43"/>
        <v>-2.5</v>
      </c>
      <c r="AA182" s="85">
        <v>39</v>
      </c>
      <c r="AB182" s="87">
        <f t="shared" si="44"/>
        <v>-4.8780487804878048</v>
      </c>
      <c r="AC182" s="85">
        <v>0</v>
      </c>
      <c r="AD182" s="87">
        <f t="shared" si="45"/>
        <v>0</v>
      </c>
      <c r="AE182" s="85">
        <v>0</v>
      </c>
      <c r="AF182" s="88">
        <v>36</v>
      </c>
      <c r="AG182" s="89">
        <v>0</v>
      </c>
      <c r="AH182" s="88">
        <v>30</v>
      </c>
      <c r="AI182" s="89">
        <f t="shared" si="46"/>
        <v>-18.918918918918919</v>
      </c>
      <c r="AJ182" s="88">
        <v>38</v>
      </c>
      <c r="AK182" s="89">
        <f t="shared" si="47"/>
        <v>-2.5641025641025643</v>
      </c>
      <c r="AL182" s="88">
        <v>39</v>
      </c>
      <c r="AM182" s="89">
        <f t="shared" si="48"/>
        <v>0</v>
      </c>
      <c r="AN182" s="88">
        <v>4</v>
      </c>
      <c r="AO182" s="90">
        <v>77</v>
      </c>
      <c r="AP182" s="91">
        <v>0</v>
      </c>
      <c r="AQ182" s="90">
        <v>31</v>
      </c>
      <c r="AR182" s="91">
        <f t="shared" si="49"/>
        <v>-13.888888888888889</v>
      </c>
      <c r="AS182" s="90">
        <v>30</v>
      </c>
      <c r="AT182" s="91">
        <f t="shared" si="50"/>
        <v>0</v>
      </c>
      <c r="AU182" s="90">
        <v>37</v>
      </c>
      <c r="AV182" s="91">
        <f t="shared" si="51"/>
        <v>-2.6315789473684212</v>
      </c>
      <c r="AW182" s="90">
        <v>2</v>
      </c>
    </row>
    <row r="183" spans="1:49" ht="15.75" customHeight="1">
      <c r="C183" s="81" t="s">
        <v>72</v>
      </c>
      <c r="D183" s="82" t="s">
        <v>98</v>
      </c>
      <c r="E183" s="144">
        <v>33</v>
      </c>
      <c r="F183" s="145">
        <v>0</v>
      </c>
      <c r="G183" s="144">
        <v>0</v>
      </c>
      <c r="H183" s="145">
        <v>0</v>
      </c>
      <c r="I183" s="144">
        <v>0</v>
      </c>
      <c r="J183" s="145">
        <v>0</v>
      </c>
      <c r="K183" s="144">
        <v>0</v>
      </c>
      <c r="L183" s="145">
        <v>0</v>
      </c>
      <c r="M183" s="144">
        <v>0</v>
      </c>
      <c r="N183" s="83">
        <v>47</v>
      </c>
      <c r="O183" s="84">
        <v>0</v>
      </c>
      <c r="P183" s="83">
        <v>31</v>
      </c>
      <c r="Q183" s="84">
        <f t="shared" si="40"/>
        <v>-6.0606060606060606</v>
      </c>
      <c r="R183" s="83">
        <v>0</v>
      </c>
      <c r="S183" s="84">
        <f t="shared" si="41"/>
        <v>0</v>
      </c>
      <c r="T183" s="83">
        <v>0</v>
      </c>
      <c r="U183" s="84">
        <f t="shared" si="42"/>
        <v>0</v>
      </c>
      <c r="V183" s="83">
        <v>0</v>
      </c>
      <c r="W183" s="85">
        <v>39</v>
      </c>
      <c r="X183" s="86">
        <v>0</v>
      </c>
      <c r="Y183" s="85">
        <v>39</v>
      </c>
      <c r="Z183" s="87">
        <f t="shared" si="43"/>
        <v>-17.021276595744681</v>
      </c>
      <c r="AA183" s="85">
        <v>31</v>
      </c>
      <c r="AB183" s="87">
        <f t="shared" si="44"/>
        <v>0</v>
      </c>
      <c r="AC183" s="85">
        <v>0</v>
      </c>
      <c r="AD183" s="87">
        <f t="shared" si="45"/>
        <v>0</v>
      </c>
      <c r="AE183" s="85">
        <v>0</v>
      </c>
      <c r="AF183" s="88">
        <v>36</v>
      </c>
      <c r="AG183" s="89">
        <v>0</v>
      </c>
      <c r="AH183" s="88">
        <v>36</v>
      </c>
      <c r="AI183" s="89">
        <f t="shared" si="46"/>
        <v>-7.6923076923076925</v>
      </c>
      <c r="AJ183" s="88">
        <v>38</v>
      </c>
      <c r="AK183" s="89">
        <f t="shared" si="47"/>
        <v>-2.5641025641025643</v>
      </c>
      <c r="AL183" s="88">
        <v>31</v>
      </c>
      <c r="AM183" s="89">
        <f t="shared" si="48"/>
        <v>0</v>
      </c>
      <c r="AN183" s="88">
        <v>7</v>
      </c>
      <c r="AO183" s="90">
        <v>0</v>
      </c>
      <c r="AP183" s="91">
        <v>0</v>
      </c>
      <c r="AQ183" s="90">
        <v>31</v>
      </c>
      <c r="AR183" s="91">
        <f t="shared" si="49"/>
        <v>-13.888888888888889</v>
      </c>
      <c r="AS183" s="90">
        <v>35</v>
      </c>
      <c r="AT183" s="91">
        <f t="shared" si="50"/>
        <v>-2.7777777777777777</v>
      </c>
      <c r="AU183" s="90">
        <v>37</v>
      </c>
      <c r="AV183" s="91">
        <f t="shared" si="51"/>
        <v>-2.6315789473684212</v>
      </c>
      <c r="AW183" s="90">
        <v>15</v>
      </c>
    </row>
    <row r="184" spans="1:49" ht="15.75" customHeight="1">
      <c r="C184" s="81" t="s">
        <v>153</v>
      </c>
      <c r="D184" s="82" t="s">
        <v>98</v>
      </c>
      <c r="E184" s="144">
        <v>0</v>
      </c>
      <c r="F184" s="145">
        <v>0</v>
      </c>
      <c r="G184" s="144">
        <v>0</v>
      </c>
      <c r="H184" s="145">
        <v>0</v>
      </c>
      <c r="I184" s="144">
        <v>0</v>
      </c>
      <c r="J184" s="145">
        <v>0</v>
      </c>
      <c r="K184" s="144">
        <v>0</v>
      </c>
      <c r="L184" s="145">
        <v>0</v>
      </c>
      <c r="M184" s="144">
        <v>0</v>
      </c>
      <c r="N184" s="83">
        <v>0</v>
      </c>
      <c r="O184" s="84">
        <v>0</v>
      </c>
      <c r="P184" s="83">
        <v>0</v>
      </c>
      <c r="Q184" s="84">
        <f t="shared" si="40"/>
        <v>0</v>
      </c>
      <c r="R184" s="83">
        <v>0</v>
      </c>
      <c r="S184" s="84">
        <f t="shared" si="41"/>
        <v>0</v>
      </c>
      <c r="T184" s="83">
        <v>0</v>
      </c>
      <c r="U184" s="84">
        <f t="shared" si="42"/>
        <v>0</v>
      </c>
      <c r="V184" s="83">
        <v>0</v>
      </c>
      <c r="W184" s="85">
        <v>0</v>
      </c>
      <c r="X184" s="86">
        <v>0</v>
      </c>
      <c r="Y184" s="85">
        <v>0</v>
      </c>
      <c r="Z184" s="87">
        <f t="shared" si="43"/>
        <v>0</v>
      </c>
      <c r="AA184" s="85">
        <v>0</v>
      </c>
      <c r="AB184" s="87">
        <f t="shared" si="44"/>
        <v>0</v>
      </c>
      <c r="AC184" s="85">
        <v>0</v>
      </c>
      <c r="AD184" s="87">
        <f t="shared" si="45"/>
        <v>0</v>
      </c>
      <c r="AE184" s="85">
        <v>0</v>
      </c>
      <c r="AF184" s="88">
        <v>0</v>
      </c>
      <c r="AG184" s="89">
        <v>0</v>
      </c>
      <c r="AH184" s="88"/>
      <c r="AI184" s="89">
        <f t="shared" si="46"/>
        <v>0</v>
      </c>
      <c r="AJ184" s="88">
        <v>0</v>
      </c>
      <c r="AK184" s="89">
        <f t="shared" si="47"/>
        <v>0</v>
      </c>
      <c r="AL184" s="88">
        <v>0</v>
      </c>
      <c r="AM184" s="89">
        <f t="shared" si="48"/>
        <v>0</v>
      </c>
      <c r="AN184" s="88">
        <v>0</v>
      </c>
      <c r="AO184" s="90">
        <v>67</v>
      </c>
      <c r="AP184" s="91">
        <v>0</v>
      </c>
      <c r="AQ184" s="90">
        <v>0</v>
      </c>
      <c r="AR184" s="91">
        <f t="shared" si="49"/>
        <v>0</v>
      </c>
      <c r="AS184" s="90">
        <v>0</v>
      </c>
      <c r="AT184" s="91">
        <f t="shared" si="50"/>
        <v>0</v>
      </c>
      <c r="AU184" s="90">
        <v>0</v>
      </c>
      <c r="AV184" s="91">
        <f t="shared" si="51"/>
        <v>0</v>
      </c>
      <c r="AW184" s="90">
        <v>0</v>
      </c>
    </row>
    <row r="185" spans="1:49" ht="15.75" customHeight="1">
      <c r="C185" s="81" t="s">
        <v>73</v>
      </c>
      <c r="D185" s="82" t="s">
        <v>98</v>
      </c>
      <c r="E185" s="144">
        <v>49</v>
      </c>
      <c r="F185" s="145">
        <v>0</v>
      </c>
      <c r="G185" s="144">
        <v>0</v>
      </c>
      <c r="H185" s="145">
        <v>0</v>
      </c>
      <c r="I185" s="144">
        <v>0</v>
      </c>
      <c r="J185" s="145">
        <v>0</v>
      </c>
      <c r="K185" s="144">
        <v>0</v>
      </c>
      <c r="L185" s="145">
        <v>0</v>
      </c>
      <c r="M185" s="144">
        <v>0</v>
      </c>
      <c r="N185" s="83">
        <v>45</v>
      </c>
      <c r="O185" s="84">
        <v>0</v>
      </c>
      <c r="P185" s="83">
        <v>46</v>
      </c>
      <c r="Q185" s="84">
        <f t="shared" si="40"/>
        <v>-6.1224489795918364</v>
      </c>
      <c r="R185" s="83">
        <v>0</v>
      </c>
      <c r="S185" s="84">
        <f t="shared" si="41"/>
        <v>0</v>
      </c>
      <c r="T185" s="83">
        <v>0</v>
      </c>
      <c r="U185" s="84">
        <f t="shared" si="42"/>
        <v>0</v>
      </c>
      <c r="V185" s="83">
        <v>0</v>
      </c>
      <c r="W185" s="85">
        <v>45</v>
      </c>
      <c r="X185" s="86">
        <v>0</v>
      </c>
      <c r="Y185" s="85">
        <v>38</v>
      </c>
      <c r="Z185" s="87">
        <f t="shared" si="43"/>
        <v>-15.555555555555555</v>
      </c>
      <c r="AA185" s="85">
        <v>44</v>
      </c>
      <c r="AB185" s="87">
        <f t="shared" si="44"/>
        <v>-4.3478260869565215</v>
      </c>
      <c r="AC185" s="85">
        <v>0</v>
      </c>
      <c r="AD185" s="87">
        <f t="shared" si="45"/>
        <v>0</v>
      </c>
      <c r="AE185" s="85">
        <v>0</v>
      </c>
      <c r="AF185" s="88">
        <v>44</v>
      </c>
      <c r="AG185" s="89">
        <v>0</v>
      </c>
      <c r="AH185" s="88">
        <v>41</v>
      </c>
      <c r="AI185" s="89">
        <f t="shared" si="46"/>
        <v>-8.8888888888888893</v>
      </c>
      <c r="AJ185" s="88">
        <v>36</v>
      </c>
      <c r="AK185" s="89">
        <f t="shared" si="47"/>
        <v>-5.2631578947368425</v>
      </c>
      <c r="AL185" s="88">
        <v>44</v>
      </c>
      <c r="AM185" s="89">
        <f t="shared" si="48"/>
        <v>0</v>
      </c>
      <c r="AN185" s="88">
        <v>5</v>
      </c>
      <c r="AO185" s="90">
        <v>75</v>
      </c>
      <c r="AP185" s="91">
        <v>0</v>
      </c>
      <c r="AQ185" s="90">
        <v>39</v>
      </c>
      <c r="AR185" s="91">
        <f t="shared" si="49"/>
        <v>-11.363636363636363</v>
      </c>
      <c r="AS185" s="90">
        <v>39</v>
      </c>
      <c r="AT185" s="91">
        <f t="shared" si="50"/>
        <v>-4.8780487804878048</v>
      </c>
      <c r="AU185" s="90">
        <v>35</v>
      </c>
      <c r="AV185" s="91">
        <f t="shared" si="51"/>
        <v>-2.7777777777777777</v>
      </c>
      <c r="AW185" s="90">
        <v>44</v>
      </c>
    </row>
    <row r="186" spans="1:49" ht="15.75" customHeight="1">
      <c r="C186" s="81" t="s">
        <v>144</v>
      </c>
      <c r="D186" s="82" t="s">
        <v>98</v>
      </c>
      <c r="E186" s="144">
        <v>0</v>
      </c>
      <c r="F186" s="145">
        <v>0</v>
      </c>
      <c r="G186" s="144">
        <v>0</v>
      </c>
      <c r="H186" s="145">
        <v>0</v>
      </c>
      <c r="I186" s="144">
        <v>0</v>
      </c>
      <c r="J186" s="145">
        <v>0</v>
      </c>
      <c r="K186" s="144">
        <v>0</v>
      </c>
      <c r="L186" s="145">
        <v>0</v>
      </c>
      <c r="M186" s="144">
        <v>0</v>
      </c>
      <c r="N186" s="83">
        <v>0</v>
      </c>
      <c r="O186" s="84">
        <v>0</v>
      </c>
      <c r="P186" s="83">
        <v>0</v>
      </c>
      <c r="Q186" s="84">
        <f t="shared" si="40"/>
        <v>0</v>
      </c>
      <c r="R186" s="83">
        <v>0</v>
      </c>
      <c r="S186" s="84">
        <f t="shared" si="41"/>
        <v>0</v>
      </c>
      <c r="T186" s="83">
        <v>0</v>
      </c>
      <c r="U186" s="84">
        <f t="shared" si="42"/>
        <v>0</v>
      </c>
      <c r="V186" s="83">
        <v>0</v>
      </c>
      <c r="W186" s="85">
        <v>0</v>
      </c>
      <c r="X186" s="86">
        <v>0</v>
      </c>
      <c r="Y186" s="85">
        <v>0</v>
      </c>
      <c r="Z186" s="87">
        <f t="shared" si="43"/>
        <v>0</v>
      </c>
      <c r="AA186" s="85">
        <v>0</v>
      </c>
      <c r="AB186" s="87">
        <f t="shared" si="44"/>
        <v>0</v>
      </c>
      <c r="AC186" s="85">
        <v>0</v>
      </c>
      <c r="AD186" s="87">
        <f t="shared" si="45"/>
        <v>0</v>
      </c>
      <c r="AE186" s="85">
        <v>0</v>
      </c>
      <c r="AF186" s="88">
        <v>40</v>
      </c>
      <c r="AG186" s="89">
        <v>0</v>
      </c>
      <c r="AH186" s="88">
        <v>0</v>
      </c>
      <c r="AI186" s="89">
        <f t="shared" si="46"/>
        <v>0</v>
      </c>
      <c r="AJ186" s="88">
        <v>0</v>
      </c>
      <c r="AK186" s="89">
        <f t="shared" si="47"/>
        <v>0</v>
      </c>
      <c r="AL186" s="88">
        <v>0</v>
      </c>
      <c r="AM186" s="89">
        <f t="shared" si="48"/>
        <v>0</v>
      </c>
      <c r="AN186" s="88">
        <v>0</v>
      </c>
      <c r="AO186" s="90">
        <v>71</v>
      </c>
      <c r="AP186" s="91">
        <v>0</v>
      </c>
      <c r="AQ186" s="90">
        <v>38</v>
      </c>
      <c r="AR186" s="91">
        <f t="shared" si="49"/>
        <v>-5</v>
      </c>
      <c r="AS186" s="90">
        <v>0</v>
      </c>
      <c r="AT186" s="91">
        <f t="shared" si="50"/>
        <v>0</v>
      </c>
      <c r="AU186" s="90">
        <v>0</v>
      </c>
      <c r="AV186" s="91">
        <f t="shared" si="51"/>
        <v>0</v>
      </c>
      <c r="AW186" s="90">
        <v>0</v>
      </c>
    </row>
    <row r="187" spans="1:49" ht="15.75" customHeight="1">
      <c r="C187" s="81" t="s">
        <v>69</v>
      </c>
      <c r="D187" s="82" t="s">
        <v>103</v>
      </c>
      <c r="E187" s="144">
        <v>38</v>
      </c>
      <c r="F187" s="145">
        <v>0</v>
      </c>
      <c r="G187" s="144">
        <v>0</v>
      </c>
      <c r="H187" s="145">
        <v>0</v>
      </c>
      <c r="I187" s="144">
        <v>0</v>
      </c>
      <c r="J187" s="145">
        <v>0</v>
      </c>
      <c r="K187" s="144">
        <v>0</v>
      </c>
      <c r="L187" s="145">
        <v>0</v>
      </c>
      <c r="M187" s="144">
        <v>0</v>
      </c>
      <c r="N187" s="83">
        <v>42</v>
      </c>
      <c r="O187" s="84">
        <v>0</v>
      </c>
      <c r="P187" s="83">
        <v>33</v>
      </c>
      <c r="Q187" s="84">
        <f t="shared" si="40"/>
        <v>-13.157894736842104</v>
      </c>
      <c r="R187" s="83">
        <v>0</v>
      </c>
      <c r="S187" s="84">
        <f t="shared" si="41"/>
        <v>0</v>
      </c>
      <c r="T187" s="83">
        <v>0</v>
      </c>
      <c r="U187" s="84">
        <f t="shared" si="42"/>
        <v>0</v>
      </c>
      <c r="V187" s="83">
        <v>0</v>
      </c>
      <c r="W187" s="85">
        <v>32</v>
      </c>
      <c r="X187" s="86">
        <v>0</v>
      </c>
      <c r="Y187" s="85">
        <v>36</v>
      </c>
      <c r="Z187" s="87">
        <f t="shared" si="43"/>
        <v>-14.285714285714286</v>
      </c>
      <c r="AA187" s="85">
        <v>33</v>
      </c>
      <c r="AB187" s="87">
        <f t="shared" si="44"/>
        <v>0</v>
      </c>
      <c r="AC187" s="85">
        <v>0</v>
      </c>
      <c r="AD187" s="87">
        <f t="shared" si="45"/>
        <v>0</v>
      </c>
      <c r="AE187" s="85">
        <v>0</v>
      </c>
      <c r="AF187" s="88">
        <v>48</v>
      </c>
      <c r="AG187" s="89">
        <v>0</v>
      </c>
      <c r="AH187" s="88">
        <v>23</v>
      </c>
      <c r="AI187" s="89">
        <f t="shared" si="46"/>
        <v>-28.125</v>
      </c>
      <c r="AJ187" s="88">
        <v>32</v>
      </c>
      <c r="AK187" s="89">
        <f t="shared" si="47"/>
        <v>-11.111111111111111</v>
      </c>
      <c r="AL187" s="88">
        <v>32</v>
      </c>
      <c r="AM187" s="89">
        <f t="shared" si="48"/>
        <v>-3.0303030303030303</v>
      </c>
      <c r="AN187" s="88">
        <v>0</v>
      </c>
      <c r="AO187" s="90">
        <v>44</v>
      </c>
      <c r="AP187" s="91">
        <v>0</v>
      </c>
      <c r="AQ187" s="90">
        <v>42</v>
      </c>
      <c r="AR187" s="91">
        <f t="shared" si="49"/>
        <v>-12.5</v>
      </c>
      <c r="AS187" s="90">
        <v>21</v>
      </c>
      <c r="AT187" s="91">
        <f t="shared" si="50"/>
        <v>-8.695652173913043</v>
      </c>
      <c r="AU187" s="90">
        <v>32</v>
      </c>
      <c r="AV187" s="91">
        <f t="shared" si="51"/>
        <v>0</v>
      </c>
      <c r="AW187" s="90">
        <v>32</v>
      </c>
    </row>
    <row r="188" spans="1:49" ht="15.75" customHeight="1">
      <c r="C188" s="81" t="s">
        <v>70</v>
      </c>
      <c r="D188" s="82" t="s">
        <v>103</v>
      </c>
      <c r="E188" s="144">
        <v>47</v>
      </c>
      <c r="F188" s="145">
        <v>0</v>
      </c>
      <c r="G188" s="144">
        <v>0</v>
      </c>
      <c r="H188" s="145">
        <v>0</v>
      </c>
      <c r="I188" s="144">
        <v>0</v>
      </c>
      <c r="J188" s="145">
        <v>0</v>
      </c>
      <c r="K188" s="144">
        <v>0</v>
      </c>
      <c r="L188" s="145">
        <v>0</v>
      </c>
      <c r="M188" s="144">
        <v>0</v>
      </c>
      <c r="N188" s="83">
        <v>41</v>
      </c>
      <c r="O188" s="84">
        <v>0</v>
      </c>
      <c r="P188" s="83">
        <v>42</v>
      </c>
      <c r="Q188" s="84">
        <f t="shared" si="40"/>
        <v>-10.638297872340425</v>
      </c>
      <c r="R188" s="83">
        <v>0</v>
      </c>
      <c r="S188" s="84">
        <f t="shared" si="41"/>
        <v>0</v>
      </c>
      <c r="T188" s="83">
        <v>0</v>
      </c>
      <c r="U188" s="84">
        <f t="shared" si="42"/>
        <v>0</v>
      </c>
      <c r="V188" s="83">
        <v>0</v>
      </c>
      <c r="W188" s="85">
        <v>40</v>
      </c>
      <c r="X188" s="86">
        <v>0</v>
      </c>
      <c r="Y188" s="85">
        <v>30</v>
      </c>
      <c r="Z188" s="87">
        <f t="shared" si="43"/>
        <v>-26.829268292682926</v>
      </c>
      <c r="AA188" s="85">
        <v>39</v>
      </c>
      <c r="AB188" s="87">
        <f t="shared" si="44"/>
        <v>-7.1428571428571432</v>
      </c>
      <c r="AC188" s="85">
        <v>0</v>
      </c>
      <c r="AD188" s="87">
        <f t="shared" si="45"/>
        <v>0</v>
      </c>
      <c r="AE188" s="85">
        <v>0</v>
      </c>
      <c r="AF188" s="88">
        <v>38</v>
      </c>
      <c r="AG188" s="89">
        <v>0</v>
      </c>
      <c r="AH188" s="88">
        <v>37</v>
      </c>
      <c r="AI188" s="89">
        <f t="shared" si="46"/>
        <v>-7.5</v>
      </c>
      <c r="AJ188" s="88">
        <v>29</v>
      </c>
      <c r="AK188" s="89">
        <f t="shared" si="47"/>
        <v>-3.3333333333333335</v>
      </c>
      <c r="AL188" s="88">
        <v>37</v>
      </c>
      <c r="AM188" s="89">
        <f t="shared" si="48"/>
        <v>-5.1282051282051286</v>
      </c>
      <c r="AN188" s="88">
        <v>6</v>
      </c>
      <c r="AO188" s="90">
        <v>44</v>
      </c>
      <c r="AP188" s="91">
        <v>0</v>
      </c>
      <c r="AQ188" s="90">
        <v>30</v>
      </c>
      <c r="AR188" s="91">
        <f t="shared" si="49"/>
        <v>-21.05263157894737</v>
      </c>
      <c r="AS188" s="90">
        <v>34</v>
      </c>
      <c r="AT188" s="91">
        <f t="shared" si="50"/>
        <v>-8.1081081081081088</v>
      </c>
      <c r="AU188" s="90">
        <v>29</v>
      </c>
      <c r="AV188" s="91">
        <f t="shared" si="51"/>
        <v>0</v>
      </c>
      <c r="AW188" s="90">
        <v>40</v>
      </c>
    </row>
    <row r="189" spans="1:49" ht="15.75" customHeight="1">
      <c r="C189" s="81" t="s">
        <v>71</v>
      </c>
      <c r="D189" s="82" t="s">
        <v>103</v>
      </c>
      <c r="E189" s="144">
        <v>43</v>
      </c>
      <c r="F189" s="145">
        <v>0</v>
      </c>
      <c r="G189" s="144">
        <v>0</v>
      </c>
      <c r="H189" s="145">
        <v>0</v>
      </c>
      <c r="I189" s="144">
        <v>0</v>
      </c>
      <c r="J189" s="145">
        <v>0</v>
      </c>
      <c r="K189" s="144">
        <v>0</v>
      </c>
      <c r="L189" s="145">
        <v>0</v>
      </c>
      <c r="M189" s="144">
        <v>0</v>
      </c>
      <c r="N189" s="83">
        <v>35</v>
      </c>
      <c r="O189" s="84">
        <v>0</v>
      </c>
      <c r="P189" s="83">
        <v>36</v>
      </c>
      <c r="Q189" s="84">
        <f t="shared" si="40"/>
        <v>-16.279069767441861</v>
      </c>
      <c r="R189" s="83">
        <v>0</v>
      </c>
      <c r="S189" s="84">
        <f t="shared" si="41"/>
        <v>0</v>
      </c>
      <c r="T189" s="83">
        <v>0</v>
      </c>
      <c r="U189" s="84">
        <f t="shared" si="42"/>
        <v>0</v>
      </c>
      <c r="V189" s="83">
        <v>0</v>
      </c>
      <c r="W189" s="85">
        <v>36</v>
      </c>
      <c r="X189" s="86">
        <v>0</v>
      </c>
      <c r="Y189" s="85">
        <v>32</v>
      </c>
      <c r="Z189" s="87">
        <f t="shared" si="43"/>
        <v>-8.5714285714285712</v>
      </c>
      <c r="AA189" s="85">
        <v>35</v>
      </c>
      <c r="AB189" s="87">
        <f t="shared" si="44"/>
        <v>-2.7777777777777777</v>
      </c>
      <c r="AC189" s="85">
        <v>0</v>
      </c>
      <c r="AD189" s="87">
        <f t="shared" si="45"/>
        <v>0</v>
      </c>
      <c r="AE189" s="85">
        <v>0</v>
      </c>
      <c r="AF189" s="88">
        <v>33</v>
      </c>
      <c r="AG189" s="89">
        <v>0</v>
      </c>
      <c r="AH189" s="88">
        <v>35</v>
      </c>
      <c r="AI189" s="89">
        <f t="shared" si="46"/>
        <v>-2.7777777777777777</v>
      </c>
      <c r="AJ189" s="88">
        <v>31</v>
      </c>
      <c r="AK189" s="89">
        <f t="shared" si="47"/>
        <v>-3.125</v>
      </c>
      <c r="AL189" s="88">
        <v>34</v>
      </c>
      <c r="AM189" s="89">
        <f t="shared" si="48"/>
        <v>-2.8571428571428572</v>
      </c>
      <c r="AN189" s="88">
        <v>3</v>
      </c>
      <c r="AO189" s="90">
        <v>31</v>
      </c>
      <c r="AP189" s="91">
        <v>0</v>
      </c>
      <c r="AQ189" s="90">
        <v>31</v>
      </c>
      <c r="AR189" s="91">
        <f t="shared" si="49"/>
        <v>-6.0606060606060606</v>
      </c>
      <c r="AS189" s="90">
        <v>34</v>
      </c>
      <c r="AT189" s="91">
        <f t="shared" si="50"/>
        <v>-2.8571428571428572</v>
      </c>
      <c r="AU189" s="90">
        <v>30</v>
      </c>
      <c r="AV189" s="91">
        <f t="shared" si="51"/>
        <v>-3.225806451612903</v>
      </c>
      <c r="AW189" s="90">
        <v>5</v>
      </c>
    </row>
    <row r="190" spans="1:49" ht="15.75" customHeight="1">
      <c r="C190" s="81" t="s">
        <v>72</v>
      </c>
      <c r="D190" s="82" t="s">
        <v>103</v>
      </c>
      <c r="E190" s="144">
        <v>41</v>
      </c>
      <c r="F190" s="145">
        <v>0</v>
      </c>
      <c r="G190" s="144">
        <v>0</v>
      </c>
      <c r="H190" s="145">
        <v>0</v>
      </c>
      <c r="I190" s="144">
        <v>0</v>
      </c>
      <c r="J190" s="145">
        <v>0</v>
      </c>
      <c r="K190" s="144">
        <v>0</v>
      </c>
      <c r="L190" s="145">
        <v>0</v>
      </c>
      <c r="M190" s="144">
        <v>0</v>
      </c>
      <c r="N190" s="83">
        <v>30</v>
      </c>
      <c r="O190" s="84">
        <v>0</v>
      </c>
      <c r="P190" s="83">
        <v>37</v>
      </c>
      <c r="Q190" s="84">
        <f t="shared" si="40"/>
        <v>-9.7560975609756095</v>
      </c>
      <c r="R190" s="83">
        <v>0</v>
      </c>
      <c r="S190" s="84">
        <f t="shared" si="41"/>
        <v>0</v>
      </c>
      <c r="T190" s="83">
        <v>0</v>
      </c>
      <c r="U190" s="84">
        <f t="shared" si="42"/>
        <v>0</v>
      </c>
      <c r="V190" s="83">
        <v>0</v>
      </c>
      <c r="W190" s="85">
        <v>24</v>
      </c>
      <c r="X190" s="86">
        <v>0</v>
      </c>
      <c r="Y190" s="85">
        <v>26</v>
      </c>
      <c r="Z190" s="87">
        <f t="shared" si="43"/>
        <v>-13.333333333333334</v>
      </c>
      <c r="AA190" s="85">
        <v>36</v>
      </c>
      <c r="AB190" s="87">
        <f t="shared" si="44"/>
        <v>-2.7027027027027026</v>
      </c>
      <c r="AC190" s="85">
        <v>0</v>
      </c>
      <c r="AD190" s="87">
        <f t="shared" si="45"/>
        <v>0</v>
      </c>
      <c r="AE190" s="85">
        <v>0</v>
      </c>
      <c r="AF190" s="88">
        <v>28</v>
      </c>
      <c r="AG190" s="89">
        <v>0</v>
      </c>
      <c r="AH190" s="88">
        <v>21</v>
      </c>
      <c r="AI190" s="89">
        <f t="shared" si="46"/>
        <v>-12.5</v>
      </c>
      <c r="AJ190" s="88">
        <v>24</v>
      </c>
      <c r="AK190" s="89">
        <f t="shared" si="47"/>
        <v>-7.6923076923076925</v>
      </c>
      <c r="AL190" s="88">
        <v>35</v>
      </c>
      <c r="AM190" s="89">
        <f t="shared" si="48"/>
        <v>-2.7777777777777777</v>
      </c>
      <c r="AN190" s="88">
        <v>0</v>
      </c>
      <c r="AO190" s="90">
        <v>0</v>
      </c>
      <c r="AP190" s="91">
        <v>0</v>
      </c>
      <c r="AQ190" s="90">
        <v>23</v>
      </c>
      <c r="AR190" s="91">
        <f t="shared" si="49"/>
        <v>-17.857142857142858</v>
      </c>
      <c r="AS190" s="90">
        <v>21</v>
      </c>
      <c r="AT190" s="91">
        <f t="shared" si="50"/>
        <v>0</v>
      </c>
      <c r="AU190" s="90">
        <v>24</v>
      </c>
      <c r="AV190" s="91">
        <f t="shared" si="51"/>
        <v>0</v>
      </c>
      <c r="AW190" s="90">
        <v>26</v>
      </c>
    </row>
    <row r="191" spans="1:49" ht="15.75" customHeight="1">
      <c r="C191" s="81" t="s">
        <v>73</v>
      </c>
      <c r="D191" s="82" t="s">
        <v>103</v>
      </c>
      <c r="E191" s="144">
        <v>49</v>
      </c>
      <c r="F191" s="145">
        <v>0</v>
      </c>
      <c r="G191" s="144">
        <v>0</v>
      </c>
      <c r="H191" s="145">
        <v>0</v>
      </c>
      <c r="I191" s="144">
        <v>0</v>
      </c>
      <c r="J191" s="145">
        <v>0</v>
      </c>
      <c r="K191" s="144">
        <v>0</v>
      </c>
      <c r="L191" s="145">
        <v>0</v>
      </c>
      <c r="M191" s="144">
        <v>0</v>
      </c>
      <c r="N191" s="83">
        <v>40</v>
      </c>
      <c r="O191" s="84">
        <v>0</v>
      </c>
      <c r="P191" s="83">
        <v>45</v>
      </c>
      <c r="Q191" s="84">
        <f t="shared" si="40"/>
        <v>-8.1632653061224492</v>
      </c>
      <c r="R191" s="83">
        <v>0</v>
      </c>
      <c r="S191" s="84">
        <f t="shared" si="41"/>
        <v>0</v>
      </c>
      <c r="T191" s="83">
        <v>0</v>
      </c>
      <c r="U191" s="84">
        <f t="shared" si="42"/>
        <v>0</v>
      </c>
      <c r="V191" s="83">
        <v>0</v>
      </c>
      <c r="W191" s="85">
        <v>40</v>
      </c>
      <c r="X191" s="86">
        <v>0</v>
      </c>
      <c r="Y191" s="85">
        <v>36</v>
      </c>
      <c r="Z191" s="87">
        <f t="shared" si="43"/>
        <v>-10</v>
      </c>
      <c r="AA191" s="85">
        <v>44</v>
      </c>
      <c r="AB191" s="87">
        <f t="shared" si="44"/>
        <v>-2.2222222222222223</v>
      </c>
      <c r="AC191" s="85">
        <v>0</v>
      </c>
      <c r="AD191" s="87">
        <f t="shared" si="45"/>
        <v>0</v>
      </c>
      <c r="AE191" s="85">
        <v>0</v>
      </c>
      <c r="AF191" s="88">
        <v>43</v>
      </c>
      <c r="AG191" s="89">
        <v>0</v>
      </c>
      <c r="AH191" s="88">
        <v>34</v>
      </c>
      <c r="AI191" s="89">
        <f t="shared" si="46"/>
        <v>-15</v>
      </c>
      <c r="AJ191" s="88">
        <v>32</v>
      </c>
      <c r="AK191" s="89">
        <f t="shared" si="47"/>
        <v>-11.111111111111111</v>
      </c>
      <c r="AL191" s="88">
        <v>43</v>
      </c>
      <c r="AM191" s="89">
        <f t="shared" si="48"/>
        <v>-2.2727272727272729</v>
      </c>
      <c r="AN191" s="88">
        <v>10</v>
      </c>
      <c r="AO191" s="90">
        <v>49</v>
      </c>
      <c r="AP191" s="91">
        <v>0</v>
      </c>
      <c r="AQ191" s="90">
        <v>38</v>
      </c>
      <c r="AR191" s="91">
        <f t="shared" si="49"/>
        <v>-11.627906976744185</v>
      </c>
      <c r="AS191" s="90">
        <v>32</v>
      </c>
      <c r="AT191" s="91">
        <f t="shared" si="50"/>
        <v>-5.882352941176471</v>
      </c>
      <c r="AU191" s="90">
        <v>30</v>
      </c>
      <c r="AV191" s="91">
        <f t="shared" si="51"/>
        <v>-6.25</v>
      </c>
      <c r="AW191" s="90">
        <v>46</v>
      </c>
    </row>
    <row r="192" spans="1:49" ht="15.75" customHeight="1">
      <c r="B192" s="80" t="s">
        <v>129</v>
      </c>
      <c r="E192" s="144"/>
      <c r="F192" s="145"/>
      <c r="G192" s="144"/>
      <c r="H192" s="145"/>
      <c r="I192" s="144"/>
      <c r="J192" s="145"/>
      <c r="K192" s="144"/>
      <c r="L192" s="145"/>
      <c r="M192" s="144"/>
      <c r="N192" s="83"/>
      <c r="O192" s="84"/>
      <c r="P192" s="83"/>
      <c r="Q192" s="84"/>
      <c r="R192" s="83"/>
      <c r="S192" s="84"/>
      <c r="T192" s="83"/>
      <c r="U192" s="84"/>
      <c r="V192" s="83"/>
      <c r="W192" s="85"/>
      <c r="X192" s="86"/>
      <c r="Y192" s="85"/>
      <c r="Z192" s="87"/>
      <c r="AA192" s="85"/>
      <c r="AB192" s="87"/>
      <c r="AC192" s="85"/>
      <c r="AD192" s="87"/>
      <c r="AE192" s="85"/>
      <c r="AF192" s="88"/>
      <c r="AG192" s="89"/>
      <c r="AH192" s="88"/>
      <c r="AI192" s="89"/>
      <c r="AJ192" s="88"/>
      <c r="AK192" s="89"/>
      <c r="AL192" s="88"/>
      <c r="AM192" s="89"/>
      <c r="AN192" s="88"/>
      <c r="AO192" s="90"/>
      <c r="AP192" s="91"/>
      <c r="AQ192" s="90"/>
      <c r="AR192" s="91"/>
      <c r="AS192" s="90"/>
      <c r="AT192" s="91"/>
      <c r="AU192" s="90"/>
      <c r="AV192" s="91"/>
      <c r="AW192" s="90"/>
    </row>
    <row r="193" spans="1:49" ht="15.75" customHeight="1">
      <c r="C193" s="81" t="s">
        <v>69</v>
      </c>
      <c r="D193" s="82" t="s">
        <v>98</v>
      </c>
      <c r="E193" s="144">
        <v>0</v>
      </c>
      <c r="F193" s="145">
        <v>0</v>
      </c>
      <c r="G193" s="144">
        <v>0</v>
      </c>
      <c r="H193" s="145">
        <v>0</v>
      </c>
      <c r="I193" s="144">
        <v>0</v>
      </c>
      <c r="J193" s="145">
        <v>0</v>
      </c>
      <c r="K193" s="144">
        <v>0</v>
      </c>
      <c r="L193" s="145">
        <v>0</v>
      </c>
      <c r="M193" s="144">
        <v>0</v>
      </c>
      <c r="N193" s="83">
        <v>37</v>
      </c>
      <c r="O193" s="84">
        <v>0</v>
      </c>
      <c r="P193" s="83">
        <v>0</v>
      </c>
      <c r="Q193" s="84">
        <f t="shared" si="40"/>
        <v>0</v>
      </c>
      <c r="R193" s="83">
        <v>0</v>
      </c>
      <c r="S193" s="84">
        <f t="shared" si="41"/>
        <v>0</v>
      </c>
      <c r="T193" s="83">
        <v>0</v>
      </c>
      <c r="U193" s="84">
        <f t="shared" si="42"/>
        <v>0</v>
      </c>
      <c r="V193" s="83">
        <v>0</v>
      </c>
      <c r="W193" s="85">
        <v>17</v>
      </c>
      <c r="X193" s="86">
        <v>0</v>
      </c>
      <c r="Y193" s="85">
        <v>33</v>
      </c>
      <c r="Z193" s="87">
        <f t="shared" si="43"/>
        <v>-10.810810810810811</v>
      </c>
      <c r="AA193" s="85">
        <v>0</v>
      </c>
      <c r="AB193" s="87">
        <f t="shared" si="44"/>
        <v>0</v>
      </c>
      <c r="AC193" s="85">
        <v>0</v>
      </c>
      <c r="AD193" s="87">
        <f t="shared" si="45"/>
        <v>0</v>
      </c>
      <c r="AE193" s="85">
        <v>0</v>
      </c>
      <c r="AF193" s="88">
        <v>15</v>
      </c>
      <c r="AG193" s="89">
        <v>0</v>
      </c>
      <c r="AH193" s="88">
        <v>16</v>
      </c>
      <c r="AI193" s="89">
        <f t="shared" si="46"/>
        <v>-5.882352941176471</v>
      </c>
      <c r="AJ193" s="88">
        <v>33</v>
      </c>
      <c r="AK193" s="89">
        <f t="shared" si="47"/>
        <v>0</v>
      </c>
      <c r="AL193" s="88">
        <v>0</v>
      </c>
      <c r="AM193" s="89">
        <f t="shared" si="48"/>
        <v>0</v>
      </c>
      <c r="AN193" s="88">
        <v>0</v>
      </c>
      <c r="AO193" s="90">
        <v>10</v>
      </c>
      <c r="AP193" s="91">
        <v>0</v>
      </c>
      <c r="AQ193" s="90">
        <v>14</v>
      </c>
      <c r="AR193" s="91">
        <f t="shared" si="49"/>
        <v>-6.666666666666667</v>
      </c>
      <c r="AS193" s="90">
        <v>15</v>
      </c>
      <c r="AT193" s="91">
        <f t="shared" si="50"/>
        <v>-6.25</v>
      </c>
      <c r="AU193" s="90">
        <v>2</v>
      </c>
      <c r="AV193" s="91">
        <f t="shared" si="51"/>
        <v>-93.939393939393938</v>
      </c>
      <c r="AW193" s="90">
        <v>0</v>
      </c>
    </row>
    <row r="194" spans="1:49" ht="15.75" customHeight="1">
      <c r="C194" s="81" t="s">
        <v>70</v>
      </c>
      <c r="D194" s="82" t="s">
        <v>98</v>
      </c>
      <c r="E194" s="144">
        <v>28</v>
      </c>
      <c r="F194" s="145">
        <v>0</v>
      </c>
      <c r="G194" s="144">
        <v>0</v>
      </c>
      <c r="H194" s="145">
        <v>0</v>
      </c>
      <c r="I194" s="144">
        <v>0</v>
      </c>
      <c r="J194" s="145">
        <v>0</v>
      </c>
      <c r="K194" s="144">
        <v>0</v>
      </c>
      <c r="L194" s="145">
        <v>0</v>
      </c>
      <c r="M194" s="144">
        <v>0</v>
      </c>
      <c r="N194" s="83">
        <v>46</v>
      </c>
      <c r="O194" s="84">
        <v>0</v>
      </c>
      <c r="P194" s="83">
        <v>24</v>
      </c>
      <c r="Q194" s="84">
        <f t="shared" si="40"/>
        <v>-14.285714285714286</v>
      </c>
      <c r="R194" s="83">
        <v>0</v>
      </c>
      <c r="S194" s="84">
        <f t="shared" si="41"/>
        <v>0</v>
      </c>
      <c r="T194" s="83">
        <v>0</v>
      </c>
      <c r="U194" s="84">
        <f t="shared" si="42"/>
        <v>0</v>
      </c>
      <c r="V194" s="83">
        <v>0</v>
      </c>
      <c r="W194" s="85">
        <v>26</v>
      </c>
      <c r="X194" s="86">
        <v>0</v>
      </c>
      <c r="Y194" s="85">
        <v>42</v>
      </c>
      <c r="Z194" s="87">
        <f t="shared" si="43"/>
        <v>-8.695652173913043</v>
      </c>
      <c r="AA194" s="85">
        <v>24</v>
      </c>
      <c r="AB194" s="87">
        <f t="shared" si="44"/>
        <v>0</v>
      </c>
      <c r="AC194" s="85">
        <v>0</v>
      </c>
      <c r="AD194" s="87">
        <f t="shared" si="45"/>
        <v>0</v>
      </c>
      <c r="AE194" s="85">
        <v>0</v>
      </c>
      <c r="AF194" s="88">
        <v>35</v>
      </c>
      <c r="AG194" s="89">
        <v>0</v>
      </c>
      <c r="AH194" s="88">
        <v>25</v>
      </c>
      <c r="AI194" s="89">
        <f t="shared" si="46"/>
        <v>-3.8461538461538463</v>
      </c>
      <c r="AJ194" s="88">
        <v>39</v>
      </c>
      <c r="AK194" s="89">
        <f t="shared" si="47"/>
        <v>-7.1428571428571432</v>
      </c>
      <c r="AL194" s="88">
        <v>2</v>
      </c>
      <c r="AM194" s="89">
        <f t="shared" si="48"/>
        <v>-91.666666666666671</v>
      </c>
      <c r="AN194" s="88">
        <v>4</v>
      </c>
      <c r="AO194" s="90">
        <v>35</v>
      </c>
      <c r="AP194" s="91">
        <v>0</v>
      </c>
      <c r="AQ194" s="90">
        <v>35</v>
      </c>
      <c r="AR194" s="91">
        <f t="shared" si="49"/>
        <v>0</v>
      </c>
      <c r="AS194" s="90">
        <v>23</v>
      </c>
      <c r="AT194" s="91">
        <f t="shared" si="50"/>
        <v>-8</v>
      </c>
      <c r="AU194" s="90">
        <v>38</v>
      </c>
      <c r="AV194" s="91">
        <f t="shared" si="51"/>
        <v>-2.5641025641025643</v>
      </c>
      <c r="AW194" s="90">
        <v>1</v>
      </c>
    </row>
    <row r="195" spans="1:49" ht="15.75" customHeight="1">
      <c r="C195" s="81" t="s">
        <v>71</v>
      </c>
      <c r="D195" s="82" t="s">
        <v>98</v>
      </c>
      <c r="E195" s="144">
        <v>31</v>
      </c>
      <c r="F195" s="145">
        <v>0</v>
      </c>
      <c r="G195" s="144">
        <v>0</v>
      </c>
      <c r="H195" s="145">
        <v>0</v>
      </c>
      <c r="I195" s="144">
        <v>0</v>
      </c>
      <c r="J195" s="145">
        <v>0</v>
      </c>
      <c r="K195" s="144">
        <v>0</v>
      </c>
      <c r="L195" s="145">
        <v>0</v>
      </c>
      <c r="M195" s="144">
        <v>0</v>
      </c>
      <c r="N195" s="83">
        <v>38</v>
      </c>
      <c r="O195" s="84">
        <v>0</v>
      </c>
      <c r="P195" s="83">
        <v>28</v>
      </c>
      <c r="Q195" s="84">
        <f t="shared" si="40"/>
        <v>-9.67741935483871</v>
      </c>
      <c r="R195" s="83">
        <v>0</v>
      </c>
      <c r="S195" s="84">
        <f t="shared" si="41"/>
        <v>0</v>
      </c>
      <c r="T195" s="83">
        <v>0</v>
      </c>
      <c r="U195" s="84">
        <f t="shared" si="42"/>
        <v>0</v>
      </c>
      <c r="V195" s="83">
        <v>0</v>
      </c>
      <c r="W195" s="85">
        <v>23</v>
      </c>
      <c r="X195" s="86">
        <v>0</v>
      </c>
      <c r="Y195" s="85">
        <v>37</v>
      </c>
      <c r="Z195" s="87">
        <f t="shared" si="43"/>
        <v>-2.6315789473684212</v>
      </c>
      <c r="AA195" s="85">
        <v>27</v>
      </c>
      <c r="AB195" s="87">
        <f t="shared" si="44"/>
        <v>-3.5714285714285716</v>
      </c>
      <c r="AC195" s="85">
        <v>0</v>
      </c>
      <c r="AD195" s="87">
        <f t="shared" si="45"/>
        <v>0</v>
      </c>
      <c r="AE195" s="85">
        <v>0</v>
      </c>
      <c r="AF195" s="88">
        <v>22</v>
      </c>
      <c r="AG195" s="89">
        <v>0</v>
      </c>
      <c r="AH195" s="88">
        <v>22</v>
      </c>
      <c r="AI195" s="89">
        <f t="shared" si="46"/>
        <v>-4.3478260869565215</v>
      </c>
      <c r="AJ195" s="88">
        <v>37</v>
      </c>
      <c r="AK195" s="89">
        <f t="shared" si="47"/>
        <v>0</v>
      </c>
      <c r="AL195" s="88">
        <v>2</v>
      </c>
      <c r="AM195" s="89">
        <f t="shared" si="48"/>
        <v>-92.592592592592595</v>
      </c>
      <c r="AN195" s="88">
        <v>0</v>
      </c>
      <c r="AO195" s="90">
        <v>22</v>
      </c>
      <c r="AP195" s="91">
        <v>0</v>
      </c>
      <c r="AQ195" s="90">
        <v>22</v>
      </c>
      <c r="AR195" s="91">
        <f t="shared" si="49"/>
        <v>0</v>
      </c>
      <c r="AS195" s="90">
        <v>21</v>
      </c>
      <c r="AT195" s="91">
        <f t="shared" si="50"/>
        <v>-4.5454545454545459</v>
      </c>
      <c r="AU195" s="90">
        <v>1</v>
      </c>
      <c r="AV195" s="91">
        <f t="shared" si="51"/>
        <v>-97.297297297297291</v>
      </c>
      <c r="AW195" s="90">
        <v>2</v>
      </c>
    </row>
    <row r="196" spans="1:49" ht="15.75" customHeight="1">
      <c r="C196" s="81" t="s">
        <v>72</v>
      </c>
      <c r="D196" s="82" t="s">
        <v>98</v>
      </c>
      <c r="E196" s="144">
        <v>47</v>
      </c>
      <c r="F196" s="145">
        <v>0</v>
      </c>
      <c r="G196" s="144">
        <v>0</v>
      </c>
      <c r="H196" s="145">
        <v>0</v>
      </c>
      <c r="I196" s="144">
        <v>0</v>
      </c>
      <c r="J196" s="145">
        <v>0</v>
      </c>
      <c r="K196" s="144">
        <v>0</v>
      </c>
      <c r="L196" s="145">
        <v>0</v>
      </c>
      <c r="M196" s="144">
        <v>0</v>
      </c>
      <c r="N196" s="83">
        <v>40</v>
      </c>
      <c r="O196" s="84">
        <v>0</v>
      </c>
      <c r="P196" s="83">
        <v>45</v>
      </c>
      <c r="Q196" s="84">
        <f t="shared" si="40"/>
        <v>-4.2553191489361701</v>
      </c>
      <c r="R196" s="83">
        <v>0</v>
      </c>
      <c r="S196" s="84">
        <f t="shared" si="41"/>
        <v>0</v>
      </c>
      <c r="T196" s="83">
        <v>0</v>
      </c>
      <c r="U196" s="84">
        <f t="shared" si="42"/>
        <v>0</v>
      </c>
      <c r="V196" s="83">
        <v>0</v>
      </c>
      <c r="W196" s="85">
        <v>26</v>
      </c>
      <c r="X196" s="86">
        <v>0</v>
      </c>
      <c r="Y196" s="85">
        <v>44</v>
      </c>
      <c r="Z196" s="87">
        <f t="shared" si="43"/>
        <v>10</v>
      </c>
      <c r="AA196" s="85">
        <v>21</v>
      </c>
      <c r="AB196" s="87">
        <f t="shared" si="44"/>
        <v>-53.333333333333336</v>
      </c>
      <c r="AC196" s="85">
        <v>0</v>
      </c>
      <c r="AD196" s="87">
        <f t="shared" si="45"/>
        <v>0</v>
      </c>
      <c r="AE196" s="85">
        <v>0</v>
      </c>
      <c r="AF196" s="88">
        <v>38</v>
      </c>
      <c r="AG196" s="89">
        <v>0</v>
      </c>
      <c r="AH196" s="88">
        <v>25</v>
      </c>
      <c r="AI196" s="89">
        <f t="shared" si="46"/>
        <v>-3.8461538461538463</v>
      </c>
      <c r="AJ196" s="88">
        <v>30</v>
      </c>
      <c r="AK196" s="89">
        <f t="shared" si="47"/>
        <v>-31.818181818181817</v>
      </c>
      <c r="AL196" s="88">
        <v>0</v>
      </c>
      <c r="AM196" s="89">
        <f t="shared" si="48"/>
        <v>-100</v>
      </c>
      <c r="AN196" s="88">
        <v>0</v>
      </c>
      <c r="AO196" s="90">
        <v>0</v>
      </c>
      <c r="AP196" s="91">
        <v>0</v>
      </c>
      <c r="AQ196" s="90">
        <v>35</v>
      </c>
      <c r="AR196" s="91">
        <f t="shared" si="49"/>
        <v>-7.8947368421052628</v>
      </c>
      <c r="AS196" s="90">
        <v>25</v>
      </c>
      <c r="AT196" s="91">
        <f t="shared" si="50"/>
        <v>0</v>
      </c>
      <c r="AU196" s="90">
        <v>3</v>
      </c>
      <c r="AV196" s="91">
        <f t="shared" si="51"/>
        <v>-90</v>
      </c>
      <c r="AW196" s="90">
        <v>0</v>
      </c>
    </row>
    <row r="197" spans="1:49" ht="15.75" customHeight="1">
      <c r="C197" s="81" t="s">
        <v>153</v>
      </c>
      <c r="D197" s="82" t="s">
        <v>98</v>
      </c>
      <c r="E197" s="144">
        <v>0</v>
      </c>
      <c r="F197" s="145">
        <v>0</v>
      </c>
      <c r="G197" s="144">
        <v>0</v>
      </c>
      <c r="H197" s="145">
        <v>0</v>
      </c>
      <c r="I197" s="144">
        <v>0</v>
      </c>
      <c r="J197" s="145">
        <v>0</v>
      </c>
      <c r="K197" s="144">
        <v>0</v>
      </c>
      <c r="L197" s="145">
        <v>0</v>
      </c>
      <c r="M197" s="144">
        <v>0</v>
      </c>
      <c r="N197" s="83">
        <v>0</v>
      </c>
      <c r="O197" s="84">
        <v>0</v>
      </c>
      <c r="P197" s="83">
        <v>0</v>
      </c>
      <c r="Q197" s="84">
        <f t="shared" si="40"/>
        <v>0</v>
      </c>
      <c r="R197" s="83">
        <v>0</v>
      </c>
      <c r="S197" s="84">
        <f t="shared" si="41"/>
        <v>0</v>
      </c>
      <c r="T197" s="83">
        <v>0</v>
      </c>
      <c r="U197" s="84">
        <f t="shared" si="42"/>
        <v>0</v>
      </c>
      <c r="V197" s="83">
        <v>0</v>
      </c>
      <c r="W197" s="85">
        <v>0</v>
      </c>
      <c r="X197" s="86">
        <v>0</v>
      </c>
      <c r="Y197" s="85">
        <v>0</v>
      </c>
      <c r="Z197" s="87">
        <f t="shared" si="43"/>
        <v>0</v>
      </c>
      <c r="AA197" s="85">
        <v>0</v>
      </c>
      <c r="AB197" s="87">
        <f t="shared" si="44"/>
        <v>0</v>
      </c>
      <c r="AC197" s="85">
        <v>0</v>
      </c>
      <c r="AD197" s="87">
        <f t="shared" si="45"/>
        <v>0</v>
      </c>
      <c r="AE197" s="85">
        <v>0</v>
      </c>
      <c r="AF197" s="88">
        <v>0</v>
      </c>
      <c r="AG197" s="89">
        <v>0</v>
      </c>
      <c r="AH197" s="88">
        <v>0</v>
      </c>
      <c r="AI197" s="89">
        <f t="shared" si="46"/>
        <v>0</v>
      </c>
      <c r="AJ197" s="88">
        <v>0</v>
      </c>
      <c r="AK197" s="89">
        <f t="shared" si="47"/>
        <v>0</v>
      </c>
      <c r="AL197" s="88">
        <v>0</v>
      </c>
      <c r="AM197" s="89">
        <f t="shared" si="48"/>
        <v>0</v>
      </c>
      <c r="AN197" s="88">
        <v>0</v>
      </c>
      <c r="AO197" s="90">
        <v>37</v>
      </c>
      <c r="AP197" s="91">
        <v>0</v>
      </c>
      <c r="AQ197" s="90">
        <v>0</v>
      </c>
      <c r="AR197" s="91">
        <f t="shared" si="49"/>
        <v>0</v>
      </c>
      <c r="AS197" s="90">
        <v>0</v>
      </c>
      <c r="AT197" s="91">
        <f t="shared" si="50"/>
        <v>0</v>
      </c>
      <c r="AU197" s="90">
        <v>0</v>
      </c>
      <c r="AV197" s="91">
        <f t="shared" si="51"/>
        <v>0</v>
      </c>
      <c r="AW197" s="90">
        <v>0</v>
      </c>
    </row>
    <row r="198" spans="1:49" s="106" customFormat="1" ht="15.75" customHeight="1">
      <c r="A198" s="93"/>
      <c r="B198" s="94"/>
      <c r="C198" s="95" t="s">
        <v>73</v>
      </c>
      <c r="D198" s="96" t="s">
        <v>98</v>
      </c>
      <c r="E198" s="146">
        <v>40</v>
      </c>
      <c r="F198" s="147">
        <v>0</v>
      </c>
      <c r="G198" s="146">
        <v>0</v>
      </c>
      <c r="H198" s="147">
        <v>0</v>
      </c>
      <c r="I198" s="146">
        <v>0</v>
      </c>
      <c r="J198" s="147">
        <v>0</v>
      </c>
      <c r="K198" s="146">
        <v>0</v>
      </c>
      <c r="L198" s="147">
        <v>0</v>
      </c>
      <c r="M198" s="146">
        <v>0</v>
      </c>
      <c r="N198" s="97">
        <v>43</v>
      </c>
      <c r="O198" s="98">
        <v>0</v>
      </c>
      <c r="P198" s="97">
        <v>40</v>
      </c>
      <c r="Q198" s="98">
        <f t="shared" si="40"/>
        <v>0</v>
      </c>
      <c r="R198" s="97">
        <v>0</v>
      </c>
      <c r="S198" s="98">
        <f t="shared" si="41"/>
        <v>0</v>
      </c>
      <c r="T198" s="97">
        <v>0</v>
      </c>
      <c r="U198" s="98">
        <f t="shared" si="42"/>
        <v>0</v>
      </c>
      <c r="V198" s="97">
        <v>0</v>
      </c>
      <c r="W198" s="99">
        <v>38</v>
      </c>
      <c r="X198" s="100">
        <v>0</v>
      </c>
      <c r="Y198" s="99">
        <v>48</v>
      </c>
      <c r="Z198" s="101">
        <f t="shared" si="43"/>
        <v>11.627906976744185</v>
      </c>
      <c r="AA198" s="99">
        <v>6</v>
      </c>
      <c r="AB198" s="101">
        <f t="shared" si="44"/>
        <v>-85</v>
      </c>
      <c r="AC198" s="99">
        <v>0</v>
      </c>
      <c r="AD198" s="101">
        <f t="shared" si="45"/>
        <v>0</v>
      </c>
      <c r="AE198" s="99">
        <v>0</v>
      </c>
      <c r="AF198" s="102">
        <v>42</v>
      </c>
      <c r="AG198" s="103">
        <v>0</v>
      </c>
      <c r="AH198" s="102">
        <v>37</v>
      </c>
      <c r="AI198" s="103">
        <f t="shared" si="46"/>
        <v>-2.6315789473684212</v>
      </c>
      <c r="AJ198" s="102">
        <v>12</v>
      </c>
      <c r="AK198" s="103">
        <f t="shared" si="47"/>
        <v>-75</v>
      </c>
      <c r="AL198" s="102">
        <v>0</v>
      </c>
      <c r="AM198" s="103">
        <f t="shared" si="48"/>
        <v>-100</v>
      </c>
      <c r="AN198" s="102">
        <v>0</v>
      </c>
      <c r="AO198" s="104">
        <v>36</v>
      </c>
      <c r="AP198" s="105">
        <v>0</v>
      </c>
      <c r="AQ198" s="104">
        <v>41</v>
      </c>
      <c r="AR198" s="105">
        <f t="shared" si="49"/>
        <v>-2.3809523809523809</v>
      </c>
      <c r="AS198" s="104">
        <v>36</v>
      </c>
      <c r="AT198" s="105">
        <f t="shared" si="50"/>
        <v>-2.7027027027027026</v>
      </c>
      <c r="AU198" s="104">
        <v>3</v>
      </c>
      <c r="AV198" s="105">
        <f t="shared" si="51"/>
        <v>-75</v>
      </c>
      <c r="AW198" s="104">
        <v>0</v>
      </c>
    </row>
    <row r="199" spans="1:49" s="57" customFormat="1" ht="15.75" customHeight="1" thickBot="1">
      <c r="A199" s="54"/>
      <c r="B199" s="55"/>
      <c r="C199" s="253" t="s">
        <v>94</v>
      </c>
      <c r="D199" s="254"/>
      <c r="E199" s="148">
        <f>SUM(E180:E198)</f>
        <v>586</v>
      </c>
      <c r="F199" s="149">
        <f t="shared" ref="F199:AW199" si="54">SUM(F180:F198)</f>
        <v>0</v>
      </c>
      <c r="G199" s="148">
        <v>0</v>
      </c>
      <c r="H199" s="149">
        <v>0</v>
      </c>
      <c r="I199" s="148">
        <v>0</v>
      </c>
      <c r="J199" s="149">
        <v>0</v>
      </c>
      <c r="K199" s="148">
        <v>0</v>
      </c>
      <c r="L199" s="149">
        <v>0</v>
      </c>
      <c r="M199" s="148">
        <v>0</v>
      </c>
      <c r="N199" s="32">
        <f t="shared" si="54"/>
        <v>597</v>
      </c>
      <c r="O199" s="33">
        <f t="shared" si="54"/>
        <v>0</v>
      </c>
      <c r="P199" s="32">
        <f t="shared" si="54"/>
        <v>533</v>
      </c>
      <c r="Q199" s="155">
        <f t="shared" si="40"/>
        <v>-9.0443686006825939</v>
      </c>
      <c r="R199" s="32">
        <v>0</v>
      </c>
      <c r="S199" s="155">
        <f t="shared" si="41"/>
        <v>0</v>
      </c>
      <c r="T199" s="32">
        <v>0</v>
      </c>
      <c r="U199" s="155">
        <f t="shared" si="42"/>
        <v>0</v>
      </c>
      <c r="V199" s="32">
        <v>0</v>
      </c>
      <c r="W199" s="34">
        <f t="shared" si="54"/>
        <v>502</v>
      </c>
      <c r="X199" s="65">
        <f t="shared" si="54"/>
        <v>0</v>
      </c>
      <c r="Y199" s="34">
        <f t="shared" si="54"/>
        <v>549</v>
      </c>
      <c r="Z199" s="107">
        <f t="shared" si="43"/>
        <v>-8.0402010050251249</v>
      </c>
      <c r="AA199" s="34">
        <f t="shared" si="54"/>
        <v>461</v>
      </c>
      <c r="AB199" s="107">
        <f t="shared" si="44"/>
        <v>-13.50844277673546</v>
      </c>
      <c r="AC199" s="34">
        <f t="shared" si="54"/>
        <v>0</v>
      </c>
      <c r="AD199" s="107">
        <f t="shared" si="45"/>
        <v>0</v>
      </c>
      <c r="AE199" s="34">
        <f t="shared" si="54"/>
        <v>0</v>
      </c>
      <c r="AF199" s="30">
        <f t="shared" si="54"/>
        <v>581</v>
      </c>
      <c r="AG199" s="31">
        <f t="shared" si="54"/>
        <v>0</v>
      </c>
      <c r="AH199" s="30">
        <f t="shared" si="54"/>
        <v>447</v>
      </c>
      <c r="AI199" s="108">
        <f t="shared" si="46"/>
        <v>-10.95617529880478</v>
      </c>
      <c r="AJ199" s="30">
        <f t="shared" si="54"/>
        <v>478</v>
      </c>
      <c r="AK199" s="108">
        <f t="shared" si="47"/>
        <v>-12.932604735883425</v>
      </c>
      <c r="AL199" s="30">
        <f t="shared" si="54"/>
        <v>381</v>
      </c>
      <c r="AM199" s="108">
        <f t="shared" si="48"/>
        <v>-17.35357917570499</v>
      </c>
      <c r="AN199" s="30">
        <f t="shared" si="54"/>
        <v>54</v>
      </c>
      <c r="AO199" s="66">
        <f t="shared" si="54"/>
        <v>740</v>
      </c>
      <c r="AP199" s="67">
        <f t="shared" si="54"/>
        <v>0</v>
      </c>
      <c r="AQ199" s="66">
        <f t="shared" si="54"/>
        <v>517</v>
      </c>
      <c r="AR199" s="109">
        <f t="shared" si="49"/>
        <v>-11.015490533562822</v>
      </c>
      <c r="AS199" s="66">
        <f t="shared" si="54"/>
        <v>428</v>
      </c>
      <c r="AT199" s="109">
        <f t="shared" si="50"/>
        <v>-4.2505592841163313</v>
      </c>
      <c r="AU199" s="66">
        <f t="shared" si="54"/>
        <v>368</v>
      </c>
      <c r="AV199" s="109">
        <f t="shared" si="51"/>
        <v>-23.01255230125523</v>
      </c>
      <c r="AW199" s="66">
        <f t="shared" si="54"/>
        <v>296</v>
      </c>
    </row>
    <row r="200" spans="1:49" s="122" customFormat="1" ht="15.75" customHeight="1">
      <c r="A200" s="110" t="s">
        <v>130</v>
      </c>
      <c r="B200" s="111"/>
      <c r="C200" s="72"/>
      <c r="D200" s="112"/>
      <c r="E200" s="150"/>
      <c r="F200" s="151"/>
      <c r="G200" s="150"/>
      <c r="H200" s="151"/>
      <c r="I200" s="150"/>
      <c r="J200" s="151"/>
      <c r="K200" s="150"/>
      <c r="L200" s="151"/>
      <c r="M200" s="150"/>
      <c r="N200" s="113"/>
      <c r="O200" s="114"/>
      <c r="P200" s="113"/>
      <c r="Q200" s="114"/>
      <c r="R200" s="113"/>
      <c r="S200" s="114"/>
      <c r="T200" s="113"/>
      <c r="U200" s="114"/>
      <c r="V200" s="113"/>
      <c r="W200" s="115"/>
      <c r="X200" s="116"/>
      <c r="Y200" s="115"/>
      <c r="Z200" s="117"/>
      <c r="AA200" s="115"/>
      <c r="AB200" s="117"/>
      <c r="AC200" s="115"/>
      <c r="AD200" s="117"/>
      <c r="AE200" s="115"/>
      <c r="AF200" s="118"/>
      <c r="AG200" s="119"/>
      <c r="AH200" s="118"/>
      <c r="AI200" s="119"/>
      <c r="AJ200" s="118"/>
      <c r="AK200" s="119"/>
      <c r="AL200" s="118"/>
      <c r="AM200" s="119"/>
      <c r="AN200" s="118"/>
      <c r="AO200" s="120"/>
      <c r="AP200" s="121"/>
      <c r="AQ200" s="120"/>
      <c r="AR200" s="121"/>
      <c r="AS200" s="120"/>
      <c r="AT200" s="121"/>
      <c r="AU200" s="120"/>
      <c r="AV200" s="121"/>
      <c r="AW200" s="120"/>
    </row>
    <row r="201" spans="1:49" ht="15.75" customHeight="1">
      <c r="B201" s="80" t="s">
        <v>109</v>
      </c>
      <c r="E201" s="144"/>
      <c r="F201" s="145"/>
      <c r="G201" s="144"/>
      <c r="H201" s="145"/>
      <c r="I201" s="144"/>
      <c r="J201" s="145"/>
      <c r="K201" s="144"/>
      <c r="L201" s="145"/>
      <c r="M201" s="144"/>
      <c r="N201" s="83"/>
      <c r="O201" s="84"/>
      <c r="P201" s="83"/>
      <c r="Q201" s="84"/>
      <c r="R201" s="83"/>
      <c r="S201" s="84"/>
      <c r="T201" s="83"/>
      <c r="U201" s="84"/>
      <c r="V201" s="83"/>
      <c r="W201" s="85"/>
      <c r="X201" s="86"/>
      <c r="Y201" s="85"/>
      <c r="Z201" s="87"/>
      <c r="AA201" s="85"/>
      <c r="AB201" s="87"/>
      <c r="AC201" s="85"/>
      <c r="AD201" s="87"/>
      <c r="AE201" s="85"/>
      <c r="AF201" s="88"/>
      <c r="AG201" s="89"/>
      <c r="AH201" s="88"/>
      <c r="AI201" s="89"/>
      <c r="AJ201" s="88"/>
      <c r="AK201" s="89"/>
      <c r="AL201" s="88"/>
      <c r="AM201" s="89"/>
      <c r="AN201" s="88"/>
      <c r="AO201" s="90"/>
      <c r="AP201" s="91"/>
      <c r="AQ201" s="90"/>
      <c r="AR201" s="91"/>
      <c r="AS201" s="90"/>
      <c r="AT201" s="91"/>
      <c r="AU201" s="90"/>
      <c r="AV201" s="91"/>
      <c r="AW201" s="90"/>
    </row>
    <row r="202" spans="1:49" ht="15.75" customHeight="1">
      <c r="C202" s="81" t="s">
        <v>74</v>
      </c>
      <c r="D202" s="82" t="s">
        <v>98</v>
      </c>
      <c r="E202" s="144">
        <v>33</v>
      </c>
      <c r="F202" s="145">
        <v>0</v>
      </c>
      <c r="G202" s="144">
        <v>0</v>
      </c>
      <c r="H202" s="145">
        <v>0</v>
      </c>
      <c r="I202" s="144">
        <v>0</v>
      </c>
      <c r="J202" s="145">
        <v>0</v>
      </c>
      <c r="K202" s="144">
        <v>0</v>
      </c>
      <c r="L202" s="145">
        <v>0</v>
      </c>
      <c r="M202" s="144">
        <v>0</v>
      </c>
      <c r="N202" s="83">
        <v>33</v>
      </c>
      <c r="O202" s="84">
        <v>0</v>
      </c>
      <c r="P202" s="83">
        <v>25</v>
      </c>
      <c r="Q202" s="84">
        <f t="shared" si="40"/>
        <v>-24.242424242424242</v>
      </c>
      <c r="R202" s="83">
        <v>0</v>
      </c>
      <c r="S202" s="84">
        <f t="shared" si="41"/>
        <v>0</v>
      </c>
      <c r="T202" s="83">
        <v>0</v>
      </c>
      <c r="U202" s="84">
        <f t="shared" si="42"/>
        <v>0</v>
      </c>
      <c r="V202" s="83">
        <v>0</v>
      </c>
      <c r="W202" s="85">
        <v>47</v>
      </c>
      <c r="X202" s="86">
        <v>0</v>
      </c>
      <c r="Y202" s="85">
        <v>32</v>
      </c>
      <c r="Z202" s="87">
        <f t="shared" si="43"/>
        <v>-3.0303030303030303</v>
      </c>
      <c r="AA202" s="85">
        <v>23</v>
      </c>
      <c r="AB202" s="87">
        <f t="shared" si="44"/>
        <v>-8</v>
      </c>
      <c r="AC202" s="85">
        <v>0</v>
      </c>
      <c r="AD202" s="87">
        <f t="shared" si="45"/>
        <v>0</v>
      </c>
      <c r="AE202" s="85">
        <v>0</v>
      </c>
      <c r="AF202" s="88">
        <v>50</v>
      </c>
      <c r="AG202" s="89">
        <v>0</v>
      </c>
      <c r="AH202" s="88">
        <v>39</v>
      </c>
      <c r="AI202" s="89">
        <f t="shared" si="46"/>
        <v>-17.021276595744681</v>
      </c>
      <c r="AJ202" s="88">
        <v>29</v>
      </c>
      <c r="AK202" s="89">
        <f t="shared" si="47"/>
        <v>-9.375</v>
      </c>
      <c r="AL202" s="88">
        <v>23</v>
      </c>
      <c r="AM202" s="89">
        <f t="shared" si="48"/>
        <v>0</v>
      </c>
      <c r="AN202" s="88">
        <v>5</v>
      </c>
      <c r="AO202" s="90">
        <v>32</v>
      </c>
      <c r="AP202" s="91">
        <v>0</v>
      </c>
      <c r="AQ202" s="90">
        <v>40</v>
      </c>
      <c r="AR202" s="91">
        <f t="shared" si="49"/>
        <v>-20</v>
      </c>
      <c r="AS202" s="90">
        <v>36</v>
      </c>
      <c r="AT202" s="91">
        <f t="shared" si="50"/>
        <v>-7.6923076923076925</v>
      </c>
      <c r="AU202" s="90">
        <v>28</v>
      </c>
      <c r="AV202" s="91">
        <f t="shared" si="51"/>
        <v>-3.4482758620689653</v>
      </c>
      <c r="AW202" s="90">
        <v>4</v>
      </c>
    </row>
    <row r="203" spans="1:49" ht="15.75" customHeight="1">
      <c r="C203" s="81" t="s">
        <v>75</v>
      </c>
      <c r="D203" s="82" t="s">
        <v>98</v>
      </c>
      <c r="E203" s="144">
        <v>58</v>
      </c>
      <c r="F203" s="145">
        <v>0</v>
      </c>
      <c r="G203" s="144">
        <v>0</v>
      </c>
      <c r="H203" s="145">
        <v>0</v>
      </c>
      <c r="I203" s="144">
        <v>0</v>
      </c>
      <c r="J203" s="145">
        <v>0</v>
      </c>
      <c r="K203" s="144">
        <v>0</v>
      </c>
      <c r="L203" s="145">
        <v>0</v>
      </c>
      <c r="M203" s="144">
        <v>0</v>
      </c>
      <c r="N203" s="83">
        <v>57</v>
      </c>
      <c r="O203" s="84">
        <v>0</v>
      </c>
      <c r="P203" s="83">
        <v>48</v>
      </c>
      <c r="Q203" s="84">
        <f t="shared" ref="Q203:Q227" si="55">IF((P203-E203)=0,0,IF((P203-E203)=P203,0,(((P203-E203)*100)/E203)))</f>
        <v>-17.241379310344829</v>
      </c>
      <c r="R203" s="83">
        <v>0</v>
      </c>
      <c r="S203" s="84">
        <f t="shared" ref="S203:S227" si="56">IF((R203-G203)=0,0,IF((R203-G203)=R203,0,(((R203-G203)*100)/G203)))</f>
        <v>0</v>
      </c>
      <c r="T203" s="83">
        <v>0</v>
      </c>
      <c r="U203" s="84">
        <f t="shared" ref="U203:U227" si="57">IF((T203-I203)=0,0,IF((T203-I203)=T203,0,(((T203-I203)*100)/I203)))</f>
        <v>0</v>
      </c>
      <c r="V203" s="83">
        <v>0</v>
      </c>
      <c r="W203" s="85">
        <v>48</v>
      </c>
      <c r="X203" s="86">
        <v>0</v>
      </c>
      <c r="Y203" s="85">
        <v>49</v>
      </c>
      <c r="Z203" s="87">
        <f t="shared" ref="Z203:Z227" si="58">IF((Y203-N203)=0,0,IF((Y203-N203)=Y203,0,(((Y203-N203)*100)/N203)))</f>
        <v>-14.035087719298245</v>
      </c>
      <c r="AA203" s="85">
        <v>46</v>
      </c>
      <c r="AB203" s="87">
        <f t="shared" ref="AB203:AB227" si="59">IF((AA203-P203)=0,0,IF((AA203-P203)=AA203,0,(((AA203-P203)*100)/P203)))</f>
        <v>-4.166666666666667</v>
      </c>
      <c r="AC203" s="85">
        <v>0</v>
      </c>
      <c r="AD203" s="87">
        <f t="shared" ref="AD203:AD227" si="60">IF((AC203-R203)=0,0,IF((AC203-R203)=AC203,0,(((AC203-R203)*100)/R203)))</f>
        <v>0</v>
      </c>
      <c r="AE203" s="85">
        <v>0</v>
      </c>
      <c r="AF203" s="88">
        <v>52</v>
      </c>
      <c r="AG203" s="89">
        <v>0</v>
      </c>
      <c r="AH203" s="88">
        <v>41</v>
      </c>
      <c r="AI203" s="89">
        <f t="shared" ref="AI203:AI227" si="61">IF((AH203-W203)=0,0,IF((AH203-W203)=AH203,0,(((AH203-W203)*100)/W203)))</f>
        <v>-14.583333333333334</v>
      </c>
      <c r="AJ203" s="88">
        <v>49</v>
      </c>
      <c r="AK203" s="89">
        <f t="shared" ref="AK203:AK227" si="62">IF((AJ203-Y203)=0,0,IF((AJ203-Y203)=AJ203,0,(((AJ203-Y203)*100)/Y203)))</f>
        <v>0</v>
      </c>
      <c r="AL203" s="88">
        <v>46</v>
      </c>
      <c r="AM203" s="89">
        <f t="shared" ref="AM203:AM227" si="63">IF((AL203-AA203)=0,0,IF((AL203-AA203)=AL203,0,(((AL203-AA203)*100)/AA203)))</f>
        <v>0</v>
      </c>
      <c r="AN203" s="88">
        <v>1</v>
      </c>
      <c r="AO203" s="90">
        <v>75</v>
      </c>
      <c r="AP203" s="91">
        <v>0</v>
      </c>
      <c r="AQ203" s="90">
        <v>39</v>
      </c>
      <c r="AR203" s="91">
        <f t="shared" ref="AR203:AR227" si="64">IF((AQ203-AF203)=0,0,IF((AQ203-AF203)=AQ203,0,(((AQ203-AF203)*100)/AF203)))</f>
        <v>-25</v>
      </c>
      <c r="AS203" s="90">
        <v>40</v>
      </c>
      <c r="AT203" s="91">
        <f t="shared" ref="AT203:AT227" si="65">IF((AS203-AH203)=0,0,IF((AS203-AH203)=AS203,0,(((AS203-AH203)*100)/AH203)))</f>
        <v>-2.4390243902439024</v>
      </c>
      <c r="AU203" s="90">
        <v>49</v>
      </c>
      <c r="AV203" s="91">
        <f t="shared" ref="AV203:AV227" si="66">IF((AU203-AJ203)=0,0,IF((AU203-AJ203)=AU203,0,(((AU203-AJ203)*100)/AJ203)))</f>
        <v>0</v>
      </c>
      <c r="AW203" s="90">
        <v>0</v>
      </c>
    </row>
    <row r="204" spans="1:49" ht="15.75" customHeight="1">
      <c r="C204" s="81" t="s">
        <v>76</v>
      </c>
      <c r="D204" s="82" t="s">
        <v>98</v>
      </c>
      <c r="E204" s="144">
        <v>60</v>
      </c>
      <c r="F204" s="145">
        <v>0</v>
      </c>
      <c r="G204" s="144">
        <v>0</v>
      </c>
      <c r="H204" s="145">
        <v>0</v>
      </c>
      <c r="I204" s="144">
        <v>0</v>
      </c>
      <c r="J204" s="145">
        <v>0</v>
      </c>
      <c r="K204" s="144">
        <v>0</v>
      </c>
      <c r="L204" s="145">
        <v>0</v>
      </c>
      <c r="M204" s="144">
        <v>0</v>
      </c>
      <c r="N204" s="83">
        <v>45</v>
      </c>
      <c r="O204" s="84">
        <v>0</v>
      </c>
      <c r="P204" s="83">
        <v>50</v>
      </c>
      <c r="Q204" s="84">
        <f t="shared" si="55"/>
        <v>-16.666666666666668</v>
      </c>
      <c r="R204" s="83">
        <v>0</v>
      </c>
      <c r="S204" s="84">
        <f t="shared" si="56"/>
        <v>0</v>
      </c>
      <c r="T204" s="83">
        <v>0</v>
      </c>
      <c r="U204" s="84">
        <f t="shared" si="57"/>
        <v>0</v>
      </c>
      <c r="V204" s="83">
        <v>0</v>
      </c>
      <c r="W204" s="85">
        <v>57</v>
      </c>
      <c r="X204" s="86">
        <v>0</v>
      </c>
      <c r="Y204" s="85">
        <v>41</v>
      </c>
      <c r="Z204" s="87">
        <f t="shared" si="58"/>
        <v>-8.8888888888888893</v>
      </c>
      <c r="AA204" s="85">
        <v>47</v>
      </c>
      <c r="AB204" s="87">
        <f t="shared" si="59"/>
        <v>-6</v>
      </c>
      <c r="AC204" s="85">
        <v>0</v>
      </c>
      <c r="AD204" s="87">
        <f t="shared" si="60"/>
        <v>0</v>
      </c>
      <c r="AE204" s="85">
        <v>0</v>
      </c>
      <c r="AF204" s="88">
        <v>59</v>
      </c>
      <c r="AG204" s="89">
        <v>0</v>
      </c>
      <c r="AH204" s="88">
        <v>50</v>
      </c>
      <c r="AI204" s="89">
        <f t="shared" si="61"/>
        <v>-12.280701754385966</v>
      </c>
      <c r="AJ204" s="88">
        <v>40</v>
      </c>
      <c r="AK204" s="89">
        <f t="shared" si="62"/>
        <v>-2.4390243902439024</v>
      </c>
      <c r="AL204" s="88">
        <v>47</v>
      </c>
      <c r="AM204" s="89">
        <f t="shared" si="63"/>
        <v>0</v>
      </c>
      <c r="AN204" s="88">
        <v>0</v>
      </c>
      <c r="AO204" s="90">
        <v>72</v>
      </c>
      <c r="AP204" s="91">
        <v>0</v>
      </c>
      <c r="AQ204" s="90">
        <v>47</v>
      </c>
      <c r="AR204" s="91">
        <f t="shared" si="64"/>
        <v>-20.338983050847457</v>
      </c>
      <c r="AS204" s="90">
        <v>49</v>
      </c>
      <c r="AT204" s="91">
        <f t="shared" si="65"/>
        <v>-2</v>
      </c>
      <c r="AU204" s="90">
        <v>39</v>
      </c>
      <c r="AV204" s="91">
        <f t="shared" si="66"/>
        <v>-2.5</v>
      </c>
      <c r="AW204" s="90">
        <v>5</v>
      </c>
    </row>
    <row r="205" spans="1:49" ht="15.75" customHeight="1">
      <c r="C205" s="81" t="s">
        <v>77</v>
      </c>
      <c r="D205" s="82" t="s">
        <v>98</v>
      </c>
      <c r="E205" s="144">
        <v>65</v>
      </c>
      <c r="F205" s="145">
        <v>0</v>
      </c>
      <c r="G205" s="144">
        <v>0</v>
      </c>
      <c r="H205" s="145">
        <v>0</v>
      </c>
      <c r="I205" s="144">
        <v>0</v>
      </c>
      <c r="J205" s="145">
        <v>0</v>
      </c>
      <c r="K205" s="144">
        <v>0</v>
      </c>
      <c r="L205" s="145">
        <v>0</v>
      </c>
      <c r="M205" s="144">
        <v>0</v>
      </c>
      <c r="N205" s="83">
        <v>51</v>
      </c>
      <c r="O205" s="84">
        <v>0</v>
      </c>
      <c r="P205" s="83">
        <v>60</v>
      </c>
      <c r="Q205" s="84">
        <f t="shared" si="55"/>
        <v>-7.6923076923076925</v>
      </c>
      <c r="R205" s="83">
        <v>0</v>
      </c>
      <c r="S205" s="84">
        <f t="shared" si="56"/>
        <v>0</v>
      </c>
      <c r="T205" s="83">
        <v>0</v>
      </c>
      <c r="U205" s="84">
        <f t="shared" si="57"/>
        <v>0</v>
      </c>
      <c r="V205" s="83">
        <v>0</v>
      </c>
      <c r="W205" s="85">
        <v>54</v>
      </c>
      <c r="X205" s="86">
        <v>0</v>
      </c>
      <c r="Y205" s="85">
        <v>47</v>
      </c>
      <c r="Z205" s="87">
        <f t="shared" si="58"/>
        <v>-7.8431372549019605</v>
      </c>
      <c r="AA205" s="85">
        <v>58</v>
      </c>
      <c r="AB205" s="87">
        <f t="shared" si="59"/>
        <v>-3.3333333333333335</v>
      </c>
      <c r="AC205" s="85">
        <v>0</v>
      </c>
      <c r="AD205" s="87">
        <f t="shared" si="60"/>
        <v>0</v>
      </c>
      <c r="AE205" s="85">
        <v>0</v>
      </c>
      <c r="AF205" s="88">
        <v>81</v>
      </c>
      <c r="AG205" s="89">
        <v>0</v>
      </c>
      <c r="AH205" s="88">
        <v>50</v>
      </c>
      <c r="AI205" s="89">
        <f t="shared" si="61"/>
        <v>-7.4074074074074074</v>
      </c>
      <c r="AJ205" s="88">
        <v>46</v>
      </c>
      <c r="AK205" s="89">
        <f t="shared" si="62"/>
        <v>-2.1276595744680851</v>
      </c>
      <c r="AL205" s="88">
        <v>58</v>
      </c>
      <c r="AM205" s="89">
        <f t="shared" si="63"/>
        <v>0</v>
      </c>
      <c r="AN205" s="88">
        <v>1</v>
      </c>
      <c r="AO205" s="90">
        <v>71</v>
      </c>
      <c r="AP205" s="91">
        <v>0</v>
      </c>
      <c r="AQ205" s="90">
        <v>70</v>
      </c>
      <c r="AR205" s="91">
        <f t="shared" si="64"/>
        <v>-13.580246913580247</v>
      </c>
      <c r="AS205" s="90">
        <v>48</v>
      </c>
      <c r="AT205" s="91">
        <f t="shared" si="65"/>
        <v>-4</v>
      </c>
      <c r="AU205" s="90">
        <v>45</v>
      </c>
      <c r="AV205" s="91">
        <f t="shared" si="66"/>
        <v>-2.1739130434782608</v>
      </c>
      <c r="AW205" s="90">
        <v>2</v>
      </c>
    </row>
    <row r="206" spans="1:49" ht="15.75" customHeight="1">
      <c r="C206" s="81" t="s">
        <v>78</v>
      </c>
      <c r="D206" s="82" t="s">
        <v>98</v>
      </c>
      <c r="E206" s="144">
        <v>25</v>
      </c>
      <c r="F206" s="145">
        <v>0</v>
      </c>
      <c r="G206" s="144">
        <v>0</v>
      </c>
      <c r="H206" s="145">
        <v>0</v>
      </c>
      <c r="I206" s="144">
        <v>0</v>
      </c>
      <c r="J206" s="145">
        <v>0</v>
      </c>
      <c r="K206" s="144">
        <v>0</v>
      </c>
      <c r="L206" s="145">
        <v>0</v>
      </c>
      <c r="M206" s="144">
        <v>0</v>
      </c>
      <c r="N206" s="83">
        <v>15</v>
      </c>
      <c r="O206" s="84">
        <v>0</v>
      </c>
      <c r="P206" s="83">
        <v>18</v>
      </c>
      <c r="Q206" s="84">
        <f t="shared" si="55"/>
        <v>-28</v>
      </c>
      <c r="R206" s="83">
        <v>0</v>
      </c>
      <c r="S206" s="84">
        <f t="shared" si="56"/>
        <v>0</v>
      </c>
      <c r="T206" s="83">
        <v>0</v>
      </c>
      <c r="U206" s="84">
        <f t="shared" si="57"/>
        <v>0</v>
      </c>
      <c r="V206" s="83">
        <v>0</v>
      </c>
      <c r="W206" s="85">
        <v>33</v>
      </c>
      <c r="X206" s="86">
        <v>0</v>
      </c>
      <c r="Y206" s="85">
        <v>11</v>
      </c>
      <c r="Z206" s="87">
        <f t="shared" si="58"/>
        <v>-26.666666666666668</v>
      </c>
      <c r="AA206" s="85">
        <v>16</v>
      </c>
      <c r="AB206" s="87">
        <f t="shared" si="59"/>
        <v>-11.111111111111111</v>
      </c>
      <c r="AC206" s="85">
        <v>0</v>
      </c>
      <c r="AD206" s="87">
        <f t="shared" si="60"/>
        <v>0</v>
      </c>
      <c r="AE206" s="85">
        <v>0</v>
      </c>
      <c r="AF206" s="88">
        <v>30</v>
      </c>
      <c r="AG206" s="89">
        <v>0</v>
      </c>
      <c r="AH206" s="88">
        <v>26</v>
      </c>
      <c r="AI206" s="89">
        <f t="shared" si="61"/>
        <v>-21.212121212121211</v>
      </c>
      <c r="AJ206" s="88">
        <v>10</v>
      </c>
      <c r="AK206" s="89">
        <f t="shared" si="62"/>
        <v>-9.0909090909090917</v>
      </c>
      <c r="AL206" s="88">
        <v>16</v>
      </c>
      <c r="AM206" s="89">
        <f t="shared" si="63"/>
        <v>0</v>
      </c>
      <c r="AN206" s="88">
        <v>2</v>
      </c>
      <c r="AO206" s="90">
        <v>40</v>
      </c>
      <c r="AP206" s="91">
        <v>0</v>
      </c>
      <c r="AQ206" s="90">
        <v>26</v>
      </c>
      <c r="AR206" s="91">
        <f t="shared" si="64"/>
        <v>-13.333333333333334</v>
      </c>
      <c r="AS206" s="90">
        <v>23</v>
      </c>
      <c r="AT206" s="91">
        <f t="shared" si="65"/>
        <v>-11.538461538461538</v>
      </c>
      <c r="AU206" s="90">
        <v>10</v>
      </c>
      <c r="AV206" s="91">
        <f t="shared" si="66"/>
        <v>0</v>
      </c>
      <c r="AW206" s="90">
        <v>2</v>
      </c>
    </row>
    <row r="207" spans="1:49" ht="15.75" customHeight="1">
      <c r="C207" s="81" t="s">
        <v>79</v>
      </c>
      <c r="D207" s="82" t="s">
        <v>98</v>
      </c>
      <c r="E207" s="144">
        <v>71</v>
      </c>
      <c r="F207" s="145">
        <v>0</v>
      </c>
      <c r="G207" s="144">
        <v>0</v>
      </c>
      <c r="H207" s="145">
        <v>0</v>
      </c>
      <c r="I207" s="144">
        <v>0</v>
      </c>
      <c r="J207" s="145">
        <v>0</v>
      </c>
      <c r="K207" s="144">
        <v>0</v>
      </c>
      <c r="L207" s="145">
        <v>0</v>
      </c>
      <c r="M207" s="144">
        <v>0</v>
      </c>
      <c r="N207" s="83">
        <v>41</v>
      </c>
      <c r="O207" s="84">
        <v>0</v>
      </c>
      <c r="P207" s="83">
        <v>60</v>
      </c>
      <c r="Q207" s="84">
        <f t="shared" si="55"/>
        <v>-15.492957746478874</v>
      </c>
      <c r="R207" s="83">
        <v>0</v>
      </c>
      <c r="S207" s="84">
        <f t="shared" si="56"/>
        <v>0</v>
      </c>
      <c r="T207" s="83">
        <v>0</v>
      </c>
      <c r="U207" s="84">
        <f t="shared" si="57"/>
        <v>0</v>
      </c>
      <c r="V207" s="83">
        <v>0</v>
      </c>
      <c r="W207" s="85">
        <v>65</v>
      </c>
      <c r="X207" s="86">
        <v>0</v>
      </c>
      <c r="Y207" s="85">
        <v>41</v>
      </c>
      <c r="Z207" s="87">
        <f t="shared" si="58"/>
        <v>0</v>
      </c>
      <c r="AA207" s="85">
        <v>60</v>
      </c>
      <c r="AB207" s="87">
        <f t="shared" si="59"/>
        <v>0</v>
      </c>
      <c r="AC207" s="85">
        <v>0</v>
      </c>
      <c r="AD207" s="87">
        <f t="shared" si="60"/>
        <v>0</v>
      </c>
      <c r="AE207" s="85">
        <v>0</v>
      </c>
      <c r="AF207" s="88">
        <v>76</v>
      </c>
      <c r="AG207" s="89">
        <v>0</v>
      </c>
      <c r="AH207" s="88">
        <v>50</v>
      </c>
      <c r="AI207" s="89">
        <f t="shared" si="61"/>
        <v>-23.076923076923077</v>
      </c>
      <c r="AJ207" s="88">
        <v>41</v>
      </c>
      <c r="AK207" s="89">
        <f t="shared" si="62"/>
        <v>0</v>
      </c>
      <c r="AL207" s="88">
        <v>60</v>
      </c>
      <c r="AM207" s="89">
        <f t="shared" si="63"/>
        <v>0</v>
      </c>
      <c r="AN207" s="88">
        <v>4</v>
      </c>
      <c r="AO207" s="90">
        <v>77</v>
      </c>
      <c r="AP207" s="91">
        <v>0</v>
      </c>
      <c r="AQ207" s="90">
        <v>67</v>
      </c>
      <c r="AR207" s="91">
        <f t="shared" si="64"/>
        <v>-11.842105263157896</v>
      </c>
      <c r="AS207" s="90">
        <v>46</v>
      </c>
      <c r="AT207" s="91">
        <f t="shared" si="65"/>
        <v>-8</v>
      </c>
      <c r="AU207" s="90">
        <v>40</v>
      </c>
      <c r="AV207" s="91">
        <f t="shared" si="66"/>
        <v>-2.4390243902439024</v>
      </c>
      <c r="AW207" s="90">
        <v>3</v>
      </c>
    </row>
    <row r="208" spans="1:49" ht="15.75" customHeight="1">
      <c r="C208" s="81" t="s">
        <v>80</v>
      </c>
      <c r="D208" s="82" t="s">
        <v>98</v>
      </c>
      <c r="E208" s="144">
        <v>48</v>
      </c>
      <c r="F208" s="145">
        <v>0</v>
      </c>
      <c r="G208" s="144">
        <v>0</v>
      </c>
      <c r="H208" s="145">
        <v>0</v>
      </c>
      <c r="I208" s="144">
        <v>0</v>
      </c>
      <c r="J208" s="145">
        <v>0</v>
      </c>
      <c r="K208" s="144">
        <v>0</v>
      </c>
      <c r="L208" s="145">
        <v>0</v>
      </c>
      <c r="M208" s="144">
        <v>0</v>
      </c>
      <c r="N208" s="83">
        <v>48</v>
      </c>
      <c r="O208" s="84">
        <v>0</v>
      </c>
      <c r="P208" s="83">
        <v>43</v>
      </c>
      <c r="Q208" s="84">
        <f t="shared" si="55"/>
        <v>-10.416666666666666</v>
      </c>
      <c r="R208" s="83">
        <v>0</v>
      </c>
      <c r="S208" s="84">
        <f t="shared" si="56"/>
        <v>0</v>
      </c>
      <c r="T208" s="83">
        <v>0</v>
      </c>
      <c r="U208" s="84">
        <f t="shared" si="57"/>
        <v>0</v>
      </c>
      <c r="V208" s="83">
        <v>0</v>
      </c>
      <c r="W208" s="85">
        <v>40</v>
      </c>
      <c r="X208" s="86">
        <v>0</v>
      </c>
      <c r="Y208" s="85">
        <v>44</v>
      </c>
      <c r="Z208" s="87">
        <f t="shared" si="58"/>
        <v>-8.3333333333333339</v>
      </c>
      <c r="AA208" s="85">
        <v>39</v>
      </c>
      <c r="AB208" s="87">
        <f t="shared" si="59"/>
        <v>-9.3023255813953494</v>
      </c>
      <c r="AC208" s="85">
        <v>0</v>
      </c>
      <c r="AD208" s="87">
        <f t="shared" si="60"/>
        <v>0</v>
      </c>
      <c r="AE208" s="85">
        <v>0</v>
      </c>
      <c r="AF208" s="88">
        <v>49</v>
      </c>
      <c r="AG208" s="89">
        <v>0</v>
      </c>
      <c r="AH208" s="88">
        <v>35</v>
      </c>
      <c r="AI208" s="89">
        <f t="shared" si="61"/>
        <v>-12.5</v>
      </c>
      <c r="AJ208" s="88">
        <v>42</v>
      </c>
      <c r="AK208" s="89">
        <f t="shared" si="62"/>
        <v>-4.5454545454545459</v>
      </c>
      <c r="AL208" s="88">
        <v>39</v>
      </c>
      <c r="AM208" s="89">
        <f t="shared" si="63"/>
        <v>0</v>
      </c>
      <c r="AN208" s="88">
        <v>2</v>
      </c>
      <c r="AO208" s="90">
        <v>57</v>
      </c>
      <c r="AP208" s="91">
        <v>0</v>
      </c>
      <c r="AQ208" s="90">
        <v>43</v>
      </c>
      <c r="AR208" s="91">
        <f t="shared" si="64"/>
        <v>-12.244897959183673</v>
      </c>
      <c r="AS208" s="90">
        <v>31</v>
      </c>
      <c r="AT208" s="91">
        <f t="shared" si="65"/>
        <v>-11.428571428571429</v>
      </c>
      <c r="AU208" s="90">
        <v>41</v>
      </c>
      <c r="AV208" s="91">
        <f t="shared" si="66"/>
        <v>-2.3809523809523809</v>
      </c>
      <c r="AW208" s="90">
        <v>0</v>
      </c>
    </row>
    <row r="209" spans="1:49" ht="15.75" customHeight="1">
      <c r="C209" s="81" t="s">
        <v>77</v>
      </c>
      <c r="D209" s="82" t="s">
        <v>103</v>
      </c>
      <c r="E209" s="144">
        <v>52</v>
      </c>
      <c r="F209" s="145">
        <v>0</v>
      </c>
      <c r="G209" s="144">
        <v>0</v>
      </c>
      <c r="H209" s="145">
        <v>0</v>
      </c>
      <c r="I209" s="144">
        <v>0</v>
      </c>
      <c r="J209" s="145">
        <v>0</v>
      </c>
      <c r="K209" s="144">
        <v>0</v>
      </c>
      <c r="L209" s="145">
        <v>0</v>
      </c>
      <c r="M209" s="144">
        <v>0</v>
      </c>
      <c r="N209" s="83">
        <v>66</v>
      </c>
      <c r="O209" s="84">
        <v>0</v>
      </c>
      <c r="P209" s="83">
        <v>44</v>
      </c>
      <c r="Q209" s="84">
        <f t="shared" si="55"/>
        <v>-15.384615384615385</v>
      </c>
      <c r="R209" s="83">
        <v>0</v>
      </c>
      <c r="S209" s="84">
        <f t="shared" si="56"/>
        <v>0</v>
      </c>
      <c r="T209" s="83">
        <v>0</v>
      </c>
      <c r="U209" s="84">
        <f t="shared" si="57"/>
        <v>0</v>
      </c>
      <c r="V209" s="83">
        <v>0</v>
      </c>
      <c r="W209" s="85">
        <v>20</v>
      </c>
      <c r="X209" s="86">
        <v>0</v>
      </c>
      <c r="Y209" s="85">
        <v>56</v>
      </c>
      <c r="Z209" s="87">
        <f t="shared" si="58"/>
        <v>-15.151515151515152</v>
      </c>
      <c r="AA209" s="85">
        <v>41</v>
      </c>
      <c r="AB209" s="87">
        <f t="shared" si="59"/>
        <v>-6.8181818181818183</v>
      </c>
      <c r="AC209" s="85">
        <v>0</v>
      </c>
      <c r="AD209" s="87">
        <f t="shared" si="60"/>
        <v>0</v>
      </c>
      <c r="AE209" s="85">
        <v>0</v>
      </c>
      <c r="AF209" s="88">
        <v>40</v>
      </c>
      <c r="AG209" s="89">
        <v>0</v>
      </c>
      <c r="AH209" s="88">
        <v>13</v>
      </c>
      <c r="AI209" s="89">
        <f t="shared" si="61"/>
        <v>-35</v>
      </c>
      <c r="AJ209" s="88">
        <v>49</v>
      </c>
      <c r="AK209" s="89">
        <f t="shared" si="62"/>
        <v>-12.5</v>
      </c>
      <c r="AL209" s="88">
        <v>40</v>
      </c>
      <c r="AM209" s="89">
        <f t="shared" si="63"/>
        <v>-2.4390243902439024</v>
      </c>
      <c r="AN209" s="88"/>
      <c r="AO209" s="90">
        <v>22</v>
      </c>
      <c r="AP209" s="91">
        <v>0</v>
      </c>
      <c r="AQ209" s="90">
        <v>32</v>
      </c>
      <c r="AR209" s="91">
        <f t="shared" si="64"/>
        <v>-20</v>
      </c>
      <c r="AS209" s="90">
        <v>11</v>
      </c>
      <c r="AT209" s="91">
        <f t="shared" si="65"/>
        <v>-15.384615384615385</v>
      </c>
      <c r="AU209" s="90">
        <v>49</v>
      </c>
      <c r="AV209" s="91">
        <f t="shared" si="66"/>
        <v>0</v>
      </c>
      <c r="AW209" s="90">
        <v>1</v>
      </c>
    </row>
    <row r="210" spans="1:49" s="106" customFormat="1" ht="15.75" customHeight="1">
      <c r="A210" s="93"/>
      <c r="B210" s="94"/>
      <c r="C210" s="95" t="s">
        <v>79</v>
      </c>
      <c r="D210" s="96" t="s">
        <v>103</v>
      </c>
      <c r="E210" s="146">
        <v>39</v>
      </c>
      <c r="F210" s="147">
        <v>0</v>
      </c>
      <c r="G210" s="146">
        <v>0</v>
      </c>
      <c r="H210" s="147">
        <v>0</v>
      </c>
      <c r="I210" s="146">
        <v>0</v>
      </c>
      <c r="J210" s="147">
        <v>0</v>
      </c>
      <c r="K210" s="146">
        <v>0</v>
      </c>
      <c r="L210" s="147">
        <v>0</v>
      </c>
      <c r="M210" s="146">
        <v>0</v>
      </c>
      <c r="N210" s="97">
        <v>28</v>
      </c>
      <c r="O210" s="98">
        <v>0</v>
      </c>
      <c r="P210" s="97">
        <v>31</v>
      </c>
      <c r="Q210" s="98">
        <f t="shared" si="55"/>
        <v>-20.512820512820515</v>
      </c>
      <c r="R210" s="97">
        <v>0</v>
      </c>
      <c r="S210" s="98">
        <f t="shared" si="56"/>
        <v>0</v>
      </c>
      <c r="T210" s="97">
        <v>0</v>
      </c>
      <c r="U210" s="98">
        <f t="shared" si="57"/>
        <v>0</v>
      </c>
      <c r="V210" s="97">
        <v>0</v>
      </c>
      <c r="W210" s="99">
        <v>16</v>
      </c>
      <c r="X210" s="100">
        <v>0</v>
      </c>
      <c r="Y210" s="99">
        <v>25</v>
      </c>
      <c r="Z210" s="101">
        <f t="shared" si="58"/>
        <v>-10.714285714285714</v>
      </c>
      <c r="AA210" s="99">
        <v>30</v>
      </c>
      <c r="AB210" s="101">
        <f t="shared" si="59"/>
        <v>-3.225806451612903</v>
      </c>
      <c r="AC210" s="99">
        <v>0</v>
      </c>
      <c r="AD210" s="101">
        <f t="shared" si="60"/>
        <v>0</v>
      </c>
      <c r="AE210" s="99">
        <v>0</v>
      </c>
      <c r="AF210" s="102">
        <v>38</v>
      </c>
      <c r="AG210" s="103">
        <v>0</v>
      </c>
      <c r="AH210" s="102">
        <v>13</v>
      </c>
      <c r="AI210" s="103">
        <f t="shared" si="61"/>
        <v>-18.75</v>
      </c>
      <c r="AJ210" s="102">
        <v>23</v>
      </c>
      <c r="AK210" s="103">
        <f t="shared" si="62"/>
        <v>-8</v>
      </c>
      <c r="AL210" s="102">
        <v>28</v>
      </c>
      <c r="AM210" s="103">
        <f t="shared" si="63"/>
        <v>-6.666666666666667</v>
      </c>
      <c r="AN210" s="102">
        <v>0</v>
      </c>
      <c r="AO210" s="104">
        <v>23</v>
      </c>
      <c r="AP210" s="105">
        <v>0</v>
      </c>
      <c r="AQ210" s="104">
        <v>28</v>
      </c>
      <c r="AR210" s="105">
        <f t="shared" si="64"/>
        <v>-26.315789473684209</v>
      </c>
      <c r="AS210" s="104">
        <v>8</v>
      </c>
      <c r="AT210" s="105">
        <f t="shared" si="65"/>
        <v>-38.46153846153846</v>
      </c>
      <c r="AU210" s="104">
        <v>22</v>
      </c>
      <c r="AV210" s="105">
        <f t="shared" si="66"/>
        <v>-4.3478260869565215</v>
      </c>
      <c r="AW210" s="104">
        <v>5</v>
      </c>
    </row>
    <row r="211" spans="1:49" s="57" customFormat="1" ht="15.75" customHeight="1" thickBot="1">
      <c r="A211" s="54"/>
      <c r="B211" s="55"/>
      <c r="C211" s="253" t="s">
        <v>94</v>
      </c>
      <c r="D211" s="254"/>
      <c r="E211" s="148">
        <f>SUM(E202:E210)</f>
        <v>451</v>
      </c>
      <c r="F211" s="149">
        <f t="shared" ref="F211:AW211" si="67">SUM(F202:F210)</f>
        <v>0</v>
      </c>
      <c r="G211" s="148">
        <v>0</v>
      </c>
      <c r="H211" s="149">
        <v>0</v>
      </c>
      <c r="I211" s="148">
        <v>0</v>
      </c>
      <c r="J211" s="149">
        <v>0</v>
      </c>
      <c r="K211" s="148">
        <v>0</v>
      </c>
      <c r="L211" s="149">
        <v>0</v>
      </c>
      <c r="M211" s="148">
        <v>0</v>
      </c>
      <c r="N211" s="32">
        <f t="shared" si="67"/>
        <v>384</v>
      </c>
      <c r="O211" s="33">
        <f t="shared" si="67"/>
        <v>0</v>
      </c>
      <c r="P211" s="32">
        <f t="shared" si="67"/>
        <v>379</v>
      </c>
      <c r="Q211" s="155">
        <f t="shared" si="55"/>
        <v>-15.964523281596453</v>
      </c>
      <c r="R211" s="32">
        <v>0</v>
      </c>
      <c r="S211" s="155">
        <f t="shared" si="56"/>
        <v>0</v>
      </c>
      <c r="T211" s="32">
        <v>0</v>
      </c>
      <c r="U211" s="155">
        <f t="shared" si="57"/>
        <v>0</v>
      </c>
      <c r="V211" s="32">
        <v>0</v>
      </c>
      <c r="W211" s="34">
        <f t="shared" si="67"/>
        <v>380</v>
      </c>
      <c r="X211" s="65">
        <f t="shared" si="67"/>
        <v>0</v>
      </c>
      <c r="Y211" s="34">
        <f t="shared" si="67"/>
        <v>346</v>
      </c>
      <c r="Z211" s="107">
        <f t="shared" si="58"/>
        <v>-9.8958333333333339</v>
      </c>
      <c r="AA211" s="34">
        <f t="shared" si="67"/>
        <v>360</v>
      </c>
      <c r="AB211" s="107">
        <f t="shared" si="59"/>
        <v>-5.0131926121372032</v>
      </c>
      <c r="AC211" s="34">
        <f t="shared" si="67"/>
        <v>0</v>
      </c>
      <c r="AD211" s="107">
        <f t="shared" si="60"/>
        <v>0</v>
      </c>
      <c r="AE211" s="34">
        <f t="shared" si="67"/>
        <v>0</v>
      </c>
      <c r="AF211" s="30">
        <f t="shared" si="67"/>
        <v>475</v>
      </c>
      <c r="AG211" s="31">
        <f t="shared" si="67"/>
        <v>0</v>
      </c>
      <c r="AH211" s="30">
        <f t="shared" si="67"/>
        <v>317</v>
      </c>
      <c r="AI211" s="108">
        <f t="shared" si="61"/>
        <v>-16.578947368421051</v>
      </c>
      <c r="AJ211" s="30">
        <f t="shared" si="67"/>
        <v>329</v>
      </c>
      <c r="AK211" s="108">
        <f t="shared" si="62"/>
        <v>-4.9132947976878611</v>
      </c>
      <c r="AL211" s="30">
        <f t="shared" si="67"/>
        <v>357</v>
      </c>
      <c r="AM211" s="108">
        <f t="shared" si="63"/>
        <v>-0.83333333333333337</v>
      </c>
      <c r="AN211" s="30">
        <f t="shared" si="67"/>
        <v>15</v>
      </c>
      <c r="AO211" s="66">
        <f t="shared" si="67"/>
        <v>469</v>
      </c>
      <c r="AP211" s="67">
        <f t="shared" si="67"/>
        <v>0</v>
      </c>
      <c r="AQ211" s="66">
        <f t="shared" si="67"/>
        <v>392</v>
      </c>
      <c r="AR211" s="109">
        <f t="shared" si="64"/>
        <v>-17.473684210526315</v>
      </c>
      <c r="AS211" s="66">
        <f t="shared" si="67"/>
        <v>292</v>
      </c>
      <c r="AT211" s="109">
        <f t="shared" si="65"/>
        <v>-7.8864353312302837</v>
      </c>
      <c r="AU211" s="66">
        <f t="shared" si="67"/>
        <v>323</v>
      </c>
      <c r="AV211" s="109">
        <f t="shared" si="66"/>
        <v>-1.8237082066869301</v>
      </c>
      <c r="AW211" s="66">
        <f t="shared" si="67"/>
        <v>22</v>
      </c>
    </row>
    <row r="212" spans="1:49" s="122" customFormat="1" ht="15" customHeight="1">
      <c r="A212" s="110" t="s">
        <v>131</v>
      </c>
      <c r="B212" s="111"/>
      <c r="C212" s="72"/>
      <c r="D212" s="112"/>
      <c r="E212" s="150"/>
      <c r="F212" s="151"/>
      <c r="G212" s="150"/>
      <c r="H212" s="151"/>
      <c r="I212" s="150"/>
      <c r="J212" s="151"/>
      <c r="K212" s="150"/>
      <c r="L212" s="151"/>
      <c r="M212" s="150"/>
      <c r="N212" s="113"/>
      <c r="O212" s="114"/>
      <c r="P212" s="113"/>
      <c r="Q212" s="114"/>
      <c r="R212" s="113"/>
      <c r="S212" s="114"/>
      <c r="T212" s="113"/>
      <c r="U212" s="114"/>
      <c r="V212" s="113"/>
      <c r="W212" s="115"/>
      <c r="X212" s="116"/>
      <c r="Y212" s="115"/>
      <c r="Z212" s="117"/>
      <c r="AA212" s="115"/>
      <c r="AB212" s="117"/>
      <c r="AC212" s="115"/>
      <c r="AD212" s="117"/>
      <c r="AE212" s="115"/>
      <c r="AF212" s="118"/>
      <c r="AG212" s="119"/>
      <c r="AH212" s="118"/>
      <c r="AI212" s="119"/>
      <c r="AJ212" s="118"/>
      <c r="AK212" s="119"/>
      <c r="AL212" s="118"/>
      <c r="AM212" s="119"/>
      <c r="AN212" s="118"/>
      <c r="AO212" s="120"/>
      <c r="AP212" s="121"/>
      <c r="AQ212" s="120"/>
      <c r="AR212" s="121"/>
      <c r="AS212" s="120"/>
      <c r="AT212" s="121"/>
      <c r="AU212" s="120"/>
      <c r="AV212" s="121"/>
      <c r="AW212" s="120"/>
    </row>
    <row r="213" spans="1:49" ht="15" customHeight="1">
      <c r="B213" s="80" t="s">
        <v>132</v>
      </c>
      <c r="E213" s="144"/>
      <c r="F213" s="145"/>
      <c r="G213" s="144"/>
      <c r="H213" s="145"/>
      <c r="I213" s="144"/>
      <c r="J213" s="145"/>
      <c r="K213" s="144"/>
      <c r="L213" s="145"/>
      <c r="M213" s="144"/>
      <c r="N213" s="83"/>
      <c r="O213" s="84"/>
      <c r="P213" s="83"/>
      <c r="Q213" s="84"/>
      <c r="R213" s="83"/>
      <c r="S213" s="84"/>
      <c r="T213" s="83"/>
      <c r="U213" s="84"/>
      <c r="V213" s="83"/>
      <c r="W213" s="85"/>
      <c r="X213" s="86"/>
      <c r="Y213" s="85"/>
      <c r="Z213" s="87"/>
      <c r="AA213" s="85"/>
      <c r="AB213" s="87"/>
      <c r="AC213" s="85"/>
      <c r="AD213" s="87"/>
      <c r="AE213" s="85"/>
      <c r="AF213" s="88"/>
      <c r="AG213" s="89"/>
      <c r="AH213" s="88"/>
      <c r="AI213" s="89"/>
      <c r="AJ213" s="88"/>
      <c r="AK213" s="89"/>
      <c r="AL213" s="88"/>
      <c r="AM213" s="89"/>
      <c r="AN213" s="88"/>
      <c r="AO213" s="90"/>
      <c r="AP213" s="91"/>
      <c r="AQ213" s="90"/>
      <c r="AR213" s="91"/>
      <c r="AS213" s="90"/>
      <c r="AT213" s="91"/>
      <c r="AU213" s="90"/>
      <c r="AV213" s="91"/>
      <c r="AW213" s="90"/>
    </row>
    <row r="214" spans="1:49" ht="15" customHeight="1">
      <c r="C214" s="81" t="s">
        <v>176</v>
      </c>
      <c r="D214" s="82" t="s">
        <v>98</v>
      </c>
      <c r="E214" s="144">
        <v>96</v>
      </c>
      <c r="F214" s="145">
        <v>0</v>
      </c>
      <c r="G214" s="144">
        <v>0</v>
      </c>
      <c r="H214" s="145">
        <v>0</v>
      </c>
      <c r="I214" s="144">
        <v>0</v>
      </c>
      <c r="J214" s="145">
        <v>0</v>
      </c>
      <c r="K214" s="144">
        <v>0</v>
      </c>
      <c r="L214" s="145">
        <v>0</v>
      </c>
      <c r="M214" s="144">
        <v>0</v>
      </c>
      <c r="N214" s="83">
        <v>0</v>
      </c>
      <c r="O214" s="84">
        <v>0</v>
      </c>
      <c r="P214" s="83">
        <v>85</v>
      </c>
      <c r="Q214" s="84">
        <f t="shared" si="55"/>
        <v>-11.458333333333334</v>
      </c>
      <c r="R214" s="83">
        <v>0</v>
      </c>
      <c r="S214" s="84">
        <f t="shared" si="56"/>
        <v>0</v>
      </c>
      <c r="T214" s="83">
        <v>0</v>
      </c>
      <c r="U214" s="84">
        <f t="shared" si="57"/>
        <v>0</v>
      </c>
      <c r="V214" s="83">
        <v>0</v>
      </c>
      <c r="W214" s="85">
        <v>0</v>
      </c>
      <c r="X214" s="86">
        <v>0</v>
      </c>
      <c r="Y214" s="85">
        <v>0</v>
      </c>
      <c r="Z214" s="87">
        <f t="shared" si="58"/>
        <v>0</v>
      </c>
      <c r="AA214" s="85">
        <v>80</v>
      </c>
      <c r="AB214" s="87">
        <f t="shared" si="59"/>
        <v>-5.882352941176471</v>
      </c>
      <c r="AC214" s="85">
        <v>0</v>
      </c>
      <c r="AD214" s="87">
        <f t="shared" si="60"/>
        <v>0</v>
      </c>
      <c r="AE214" s="85">
        <v>0</v>
      </c>
      <c r="AF214" s="88">
        <v>0</v>
      </c>
      <c r="AG214" s="89">
        <v>0</v>
      </c>
      <c r="AH214" s="88">
        <v>0</v>
      </c>
      <c r="AI214" s="89">
        <f t="shared" si="61"/>
        <v>0</v>
      </c>
      <c r="AJ214" s="88">
        <v>0</v>
      </c>
      <c r="AK214" s="89">
        <f t="shared" si="62"/>
        <v>0</v>
      </c>
      <c r="AL214" s="88">
        <v>77</v>
      </c>
      <c r="AM214" s="89">
        <f t="shared" si="63"/>
        <v>-3.75</v>
      </c>
      <c r="AN214" s="88">
        <v>133</v>
      </c>
      <c r="AO214" s="90">
        <v>0</v>
      </c>
      <c r="AP214" s="91">
        <v>0</v>
      </c>
      <c r="AQ214" s="90">
        <v>0</v>
      </c>
      <c r="AR214" s="91">
        <f t="shared" si="64"/>
        <v>0</v>
      </c>
      <c r="AS214" s="90">
        <v>0</v>
      </c>
      <c r="AT214" s="91">
        <f t="shared" si="65"/>
        <v>0</v>
      </c>
      <c r="AU214" s="90">
        <v>0</v>
      </c>
      <c r="AV214" s="91">
        <f t="shared" si="66"/>
        <v>0</v>
      </c>
      <c r="AW214" s="90">
        <v>138</v>
      </c>
    </row>
    <row r="215" spans="1:49" ht="15" customHeight="1">
      <c r="C215" s="81" t="s">
        <v>81</v>
      </c>
      <c r="D215" s="82" t="s">
        <v>98</v>
      </c>
      <c r="E215" s="144">
        <v>0</v>
      </c>
      <c r="F215" s="145">
        <v>0</v>
      </c>
      <c r="G215" s="144">
        <v>0</v>
      </c>
      <c r="H215" s="145">
        <v>0</v>
      </c>
      <c r="I215" s="144">
        <v>0</v>
      </c>
      <c r="J215" s="145">
        <v>0</v>
      </c>
      <c r="K215" s="144">
        <v>0</v>
      </c>
      <c r="L215" s="145">
        <v>0</v>
      </c>
      <c r="M215" s="144">
        <v>0</v>
      </c>
      <c r="N215" s="83">
        <v>81</v>
      </c>
      <c r="O215" s="84">
        <v>0</v>
      </c>
      <c r="P215" s="83">
        <v>0</v>
      </c>
      <c r="Q215" s="84">
        <f t="shared" si="55"/>
        <v>0</v>
      </c>
      <c r="R215" s="83">
        <v>0</v>
      </c>
      <c r="S215" s="84">
        <f t="shared" si="56"/>
        <v>0</v>
      </c>
      <c r="T215" s="83">
        <v>0</v>
      </c>
      <c r="U215" s="84">
        <f t="shared" si="57"/>
        <v>0</v>
      </c>
      <c r="V215" s="83">
        <v>0</v>
      </c>
      <c r="W215" s="85">
        <v>106</v>
      </c>
      <c r="X215" s="86">
        <v>0</v>
      </c>
      <c r="Y215" s="85">
        <v>76</v>
      </c>
      <c r="Z215" s="87">
        <f t="shared" si="58"/>
        <v>-6.1728395061728394</v>
      </c>
      <c r="AA215" s="85">
        <v>0</v>
      </c>
      <c r="AB215" s="87">
        <f t="shared" si="59"/>
        <v>0</v>
      </c>
      <c r="AC215" s="85">
        <v>0</v>
      </c>
      <c r="AD215" s="87">
        <f t="shared" si="60"/>
        <v>0</v>
      </c>
      <c r="AE215" s="85">
        <v>0</v>
      </c>
      <c r="AF215" s="88">
        <v>96</v>
      </c>
      <c r="AG215" s="89">
        <v>0</v>
      </c>
      <c r="AH215" s="88">
        <v>91</v>
      </c>
      <c r="AI215" s="89">
        <f t="shared" si="61"/>
        <v>-14.150943396226415</v>
      </c>
      <c r="AJ215" s="88">
        <v>74</v>
      </c>
      <c r="AK215" s="89">
        <f t="shared" si="62"/>
        <v>-2.6315789473684212</v>
      </c>
      <c r="AL215" s="88">
        <v>0</v>
      </c>
      <c r="AM215" s="89">
        <f t="shared" si="63"/>
        <v>0</v>
      </c>
      <c r="AN215" s="88">
        <v>0</v>
      </c>
      <c r="AO215" s="90">
        <v>77</v>
      </c>
      <c r="AP215" s="91">
        <v>0</v>
      </c>
      <c r="AQ215" s="90">
        <v>90</v>
      </c>
      <c r="AR215" s="91">
        <f t="shared" si="64"/>
        <v>-6.25</v>
      </c>
      <c r="AS215" s="90">
        <v>82</v>
      </c>
      <c r="AT215" s="91">
        <f t="shared" si="65"/>
        <v>-9.8901098901098905</v>
      </c>
      <c r="AU215" s="90">
        <v>70</v>
      </c>
      <c r="AV215" s="91">
        <f t="shared" si="66"/>
        <v>-5.4054054054054053</v>
      </c>
      <c r="AW215" s="90">
        <v>0</v>
      </c>
    </row>
    <row r="216" spans="1:49" s="106" customFormat="1" ht="15" customHeight="1">
      <c r="A216" s="93"/>
      <c r="B216" s="94"/>
      <c r="C216" s="95" t="s">
        <v>82</v>
      </c>
      <c r="D216" s="96" t="s">
        <v>98</v>
      </c>
      <c r="E216" s="146">
        <v>93</v>
      </c>
      <c r="F216" s="147">
        <v>0</v>
      </c>
      <c r="G216" s="146">
        <v>0</v>
      </c>
      <c r="H216" s="147">
        <v>0</v>
      </c>
      <c r="I216" s="146">
        <v>0</v>
      </c>
      <c r="J216" s="147">
        <v>0</v>
      </c>
      <c r="K216" s="146">
        <v>0</v>
      </c>
      <c r="L216" s="147">
        <v>0</v>
      </c>
      <c r="M216" s="146">
        <v>0</v>
      </c>
      <c r="N216" s="97">
        <v>78</v>
      </c>
      <c r="O216" s="98">
        <v>0</v>
      </c>
      <c r="P216" s="97">
        <v>81</v>
      </c>
      <c r="Q216" s="98">
        <f t="shared" si="55"/>
        <v>-12.903225806451612</v>
      </c>
      <c r="R216" s="97">
        <v>0</v>
      </c>
      <c r="S216" s="98">
        <f t="shared" si="56"/>
        <v>0</v>
      </c>
      <c r="T216" s="97">
        <v>0</v>
      </c>
      <c r="U216" s="98">
        <f t="shared" si="57"/>
        <v>0</v>
      </c>
      <c r="V216" s="97">
        <v>0</v>
      </c>
      <c r="W216" s="99">
        <v>55</v>
      </c>
      <c r="X216" s="100">
        <v>0</v>
      </c>
      <c r="Y216" s="99">
        <v>68</v>
      </c>
      <c r="Z216" s="101">
        <f t="shared" si="58"/>
        <v>-12.820512820512821</v>
      </c>
      <c r="AA216" s="99">
        <v>76</v>
      </c>
      <c r="AB216" s="101">
        <f t="shared" si="59"/>
        <v>-6.1728395061728394</v>
      </c>
      <c r="AC216" s="99">
        <v>0</v>
      </c>
      <c r="AD216" s="101">
        <f t="shared" si="60"/>
        <v>0</v>
      </c>
      <c r="AE216" s="99">
        <v>0</v>
      </c>
      <c r="AF216" s="102">
        <v>43</v>
      </c>
      <c r="AG216" s="103">
        <v>0</v>
      </c>
      <c r="AH216" s="102">
        <v>48</v>
      </c>
      <c r="AI216" s="103">
        <f t="shared" si="61"/>
        <v>-12.727272727272727</v>
      </c>
      <c r="AJ216" s="102">
        <v>60</v>
      </c>
      <c r="AK216" s="103">
        <f t="shared" si="62"/>
        <v>-11.764705882352942</v>
      </c>
      <c r="AL216" s="102">
        <v>72</v>
      </c>
      <c r="AM216" s="103">
        <f t="shared" si="63"/>
        <v>-5.2631578947368425</v>
      </c>
      <c r="AN216" s="102">
        <v>98</v>
      </c>
      <c r="AO216" s="104">
        <v>47</v>
      </c>
      <c r="AP216" s="105">
        <v>0</v>
      </c>
      <c r="AQ216" s="104">
        <v>42</v>
      </c>
      <c r="AR216" s="105">
        <f t="shared" si="64"/>
        <v>-2.3255813953488373</v>
      </c>
      <c r="AS216" s="104">
        <v>47</v>
      </c>
      <c r="AT216" s="105">
        <f t="shared" si="65"/>
        <v>-2.0833333333333335</v>
      </c>
      <c r="AU216" s="104">
        <v>58</v>
      </c>
      <c r="AV216" s="105">
        <f t="shared" si="66"/>
        <v>-3.3333333333333335</v>
      </c>
      <c r="AW216" s="104">
        <v>109</v>
      </c>
    </row>
    <row r="217" spans="1:49" s="57" customFormat="1" ht="15" customHeight="1" thickBot="1">
      <c r="A217" s="54"/>
      <c r="B217" s="55"/>
      <c r="C217" s="253" t="s">
        <v>94</v>
      </c>
      <c r="D217" s="254"/>
      <c r="E217" s="148">
        <f>SUM(E214:E216)</f>
        <v>189</v>
      </c>
      <c r="F217" s="149">
        <f t="shared" ref="F217:AW217" si="68">SUM(F214:F216)</f>
        <v>0</v>
      </c>
      <c r="G217" s="148">
        <v>0</v>
      </c>
      <c r="H217" s="149">
        <v>0</v>
      </c>
      <c r="I217" s="148">
        <v>0</v>
      </c>
      <c r="J217" s="149">
        <v>0</v>
      </c>
      <c r="K217" s="148">
        <v>0</v>
      </c>
      <c r="L217" s="149">
        <v>0</v>
      </c>
      <c r="M217" s="148">
        <v>0</v>
      </c>
      <c r="N217" s="32">
        <f t="shared" si="68"/>
        <v>159</v>
      </c>
      <c r="O217" s="33">
        <f t="shared" si="68"/>
        <v>0</v>
      </c>
      <c r="P217" s="32">
        <f t="shared" si="68"/>
        <v>166</v>
      </c>
      <c r="Q217" s="155">
        <f t="shared" si="55"/>
        <v>-12.169312169312169</v>
      </c>
      <c r="R217" s="32">
        <v>0</v>
      </c>
      <c r="S217" s="155">
        <f t="shared" si="56"/>
        <v>0</v>
      </c>
      <c r="T217" s="32">
        <v>0</v>
      </c>
      <c r="U217" s="155">
        <f t="shared" si="57"/>
        <v>0</v>
      </c>
      <c r="V217" s="32">
        <v>0</v>
      </c>
      <c r="W217" s="34">
        <f t="shared" si="68"/>
        <v>161</v>
      </c>
      <c r="X217" s="65">
        <f t="shared" si="68"/>
        <v>0</v>
      </c>
      <c r="Y217" s="34">
        <f t="shared" si="68"/>
        <v>144</v>
      </c>
      <c r="Z217" s="107">
        <f t="shared" si="58"/>
        <v>-9.433962264150944</v>
      </c>
      <c r="AA217" s="34">
        <f t="shared" si="68"/>
        <v>156</v>
      </c>
      <c r="AB217" s="107">
        <f t="shared" si="59"/>
        <v>-6.024096385542169</v>
      </c>
      <c r="AC217" s="34">
        <f t="shared" si="68"/>
        <v>0</v>
      </c>
      <c r="AD217" s="107">
        <f t="shared" si="60"/>
        <v>0</v>
      </c>
      <c r="AE217" s="34">
        <f t="shared" si="68"/>
        <v>0</v>
      </c>
      <c r="AF217" s="30">
        <f t="shared" si="68"/>
        <v>139</v>
      </c>
      <c r="AG217" s="31">
        <f t="shared" si="68"/>
        <v>0</v>
      </c>
      <c r="AH217" s="30">
        <f t="shared" si="68"/>
        <v>139</v>
      </c>
      <c r="AI217" s="108">
        <f t="shared" si="61"/>
        <v>-13.664596273291925</v>
      </c>
      <c r="AJ217" s="30">
        <f t="shared" si="68"/>
        <v>134</v>
      </c>
      <c r="AK217" s="108">
        <f t="shared" si="62"/>
        <v>-6.9444444444444446</v>
      </c>
      <c r="AL217" s="30">
        <f t="shared" si="68"/>
        <v>149</v>
      </c>
      <c r="AM217" s="108">
        <f t="shared" si="63"/>
        <v>-4.4871794871794872</v>
      </c>
      <c r="AN217" s="30">
        <f t="shared" si="68"/>
        <v>231</v>
      </c>
      <c r="AO217" s="66">
        <f t="shared" si="68"/>
        <v>124</v>
      </c>
      <c r="AP217" s="67">
        <f t="shared" si="68"/>
        <v>0</v>
      </c>
      <c r="AQ217" s="66">
        <f t="shared" si="68"/>
        <v>132</v>
      </c>
      <c r="AR217" s="109">
        <f t="shared" si="64"/>
        <v>-5.0359712230215825</v>
      </c>
      <c r="AS217" s="66">
        <f t="shared" si="68"/>
        <v>129</v>
      </c>
      <c r="AT217" s="109">
        <f t="shared" si="65"/>
        <v>-7.1942446043165464</v>
      </c>
      <c r="AU217" s="66">
        <f t="shared" si="68"/>
        <v>128</v>
      </c>
      <c r="AV217" s="109">
        <f t="shared" si="66"/>
        <v>-4.4776119402985071</v>
      </c>
      <c r="AW217" s="66">
        <f t="shared" si="68"/>
        <v>247</v>
      </c>
    </row>
    <row r="218" spans="1:49" s="122" customFormat="1" ht="15" customHeight="1">
      <c r="A218" s="110" t="s">
        <v>133</v>
      </c>
      <c r="B218" s="111"/>
      <c r="C218" s="72"/>
      <c r="D218" s="112"/>
      <c r="E218" s="150"/>
      <c r="F218" s="151"/>
      <c r="G218" s="150"/>
      <c r="H218" s="151"/>
      <c r="I218" s="150"/>
      <c r="J218" s="151"/>
      <c r="K218" s="150"/>
      <c r="L218" s="151"/>
      <c r="M218" s="150"/>
      <c r="N218" s="113"/>
      <c r="O218" s="114"/>
      <c r="P218" s="113"/>
      <c r="Q218" s="114"/>
      <c r="R218" s="113"/>
      <c r="S218" s="114"/>
      <c r="T218" s="113"/>
      <c r="U218" s="114"/>
      <c r="V218" s="113"/>
      <c r="W218" s="115"/>
      <c r="X218" s="116"/>
      <c r="Y218" s="115"/>
      <c r="Z218" s="117"/>
      <c r="AA218" s="115"/>
      <c r="AB218" s="117"/>
      <c r="AC218" s="115"/>
      <c r="AD218" s="117"/>
      <c r="AE218" s="115"/>
      <c r="AF218" s="118"/>
      <c r="AG218" s="119"/>
      <c r="AH218" s="118"/>
      <c r="AI218" s="119"/>
      <c r="AJ218" s="118"/>
      <c r="AK218" s="119"/>
      <c r="AL218" s="118"/>
      <c r="AM218" s="119"/>
      <c r="AN218" s="118"/>
      <c r="AO218" s="120"/>
      <c r="AP218" s="121"/>
      <c r="AQ218" s="120"/>
      <c r="AR218" s="121"/>
      <c r="AS218" s="120"/>
      <c r="AT218" s="121"/>
      <c r="AU218" s="120"/>
      <c r="AV218" s="121"/>
      <c r="AW218" s="120"/>
    </row>
    <row r="219" spans="1:49" ht="15" customHeight="1">
      <c r="B219" s="80" t="s">
        <v>135</v>
      </c>
      <c r="E219" s="144"/>
      <c r="F219" s="145"/>
      <c r="G219" s="144"/>
      <c r="H219" s="145"/>
      <c r="I219" s="144"/>
      <c r="J219" s="145"/>
      <c r="K219" s="144"/>
      <c r="L219" s="145"/>
      <c r="M219" s="144"/>
      <c r="N219" s="83"/>
      <c r="O219" s="84"/>
      <c r="P219" s="83"/>
      <c r="Q219" s="84"/>
      <c r="R219" s="83"/>
      <c r="S219" s="84"/>
      <c r="T219" s="83"/>
      <c r="U219" s="84"/>
      <c r="V219" s="83"/>
      <c r="W219" s="85"/>
      <c r="X219" s="86"/>
      <c r="Y219" s="85"/>
      <c r="Z219" s="87"/>
      <c r="AA219" s="85"/>
      <c r="AB219" s="87"/>
      <c r="AC219" s="85"/>
      <c r="AD219" s="87"/>
      <c r="AE219" s="85"/>
      <c r="AF219" s="88"/>
      <c r="AG219" s="89"/>
      <c r="AH219" s="88"/>
      <c r="AI219" s="89"/>
      <c r="AJ219" s="88"/>
      <c r="AK219" s="89"/>
      <c r="AL219" s="88"/>
      <c r="AM219" s="89"/>
      <c r="AN219" s="88"/>
      <c r="AO219" s="90"/>
      <c r="AP219" s="91"/>
      <c r="AQ219" s="90"/>
      <c r="AR219" s="91"/>
      <c r="AS219" s="90"/>
      <c r="AT219" s="91"/>
      <c r="AU219" s="90"/>
      <c r="AV219" s="91"/>
      <c r="AW219" s="90"/>
    </row>
    <row r="220" spans="1:49" ht="15" customHeight="1">
      <c r="C220" s="81" t="s">
        <v>178</v>
      </c>
      <c r="D220" s="82" t="s">
        <v>98</v>
      </c>
      <c r="E220" s="144">
        <v>48</v>
      </c>
      <c r="F220" s="145">
        <v>0</v>
      </c>
      <c r="G220" s="144">
        <v>0</v>
      </c>
      <c r="H220" s="145">
        <v>0</v>
      </c>
      <c r="I220" s="144">
        <v>0</v>
      </c>
      <c r="J220" s="145">
        <v>0</v>
      </c>
      <c r="K220" s="144">
        <v>0</v>
      </c>
      <c r="L220" s="145">
        <v>0</v>
      </c>
      <c r="M220" s="144">
        <v>0</v>
      </c>
      <c r="N220" s="83">
        <v>0</v>
      </c>
      <c r="O220" s="84">
        <v>0</v>
      </c>
      <c r="P220" s="83">
        <v>42</v>
      </c>
      <c r="Q220" s="84">
        <f t="shared" si="55"/>
        <v>-12.5</v>
      </c>
      <c r="R220" s="83">
        <v>0</v>
      </c>
      <c r="S220" s="84">
        <f t="shared" si="56"/>
        <v>0</v>
      </c>
      <c r="T220" s="83">
        <v>0</v>
      </c>
      <c r="U220" s="84">
        <f t="shared" si="57"/>
        <v>0</v>
      </c>
      <c r="V220" s="83">
        <v>0</v>
      </c>
      <c r="W220" s="85">
        <v>0</v>
      </c>
      <c r="X220" s="86">
        <v>0</v>
      </c>
      <c r="Y220" s="85">
        <v>0</v>
      </c>
      <c r="Z220" s="87">
        <f t="shared" si="58"/>
        <v>0</v>
      </c>
      <c r="AA220" s="85">
        <v>42</v>
      </c>
      <c r="AB220" s="87">
        <f t="shared" si="59"/>
        <v>0</v>
      </c>
      <c r="AC220" s="85">
        <v>0</v>
      </c>
      <c r="AD220" s="87">
        <f t="shared" si="60"/>
        <v>0</v>
      </c>
      <c r="AE220" s="85">
        <v>0</v>
      </c>
      <c r="AF220" s="88">
        <v>0</v>
      </c>
      <c r="AG220" s="89">
        <v>0</v>
      </c>
      <c r="AH220" s="88">
        <v>0</v>
      </c>
      <c r="AI220" s="103">
        <f t="shared" si="61"/>
        <v>0</v>
      </c>
      <c r="AJ220" s="88">
        <v>0</v>
      </c>
      <c r="AK220" s="103">
        <f t="shared" si="62"/>
        <v>0</v>
      </c>
      <c r="AL220" s="88">
        <v>42</v>
      </c>
      <c r="AM220" s="89">
        <f t="shared" si="63"/>
        <v>0</v>
      </c>
      <c r="AN220" s="88">
        <v>1</v>
      </c>
      <c r="AO220" s="90">
        <v>0</v>
      </c>
      <c r="AP220" s="105">
        <v>0</v>
      </c>
      <c r="AQ220" s="90">
        <v>0</v>
      </c>
      <c r="AR220" s="105">
        <f t="shared" si="64"/>
        <v>0</v>
      </c>
      <c r="AS220" s="90">
        <v>0</v>
      </c>
      <c r="AT220" s="105">
        <f t="shared" si="65"/>
        <v>0</v>
      </c>
      <c r="AU220" s="90">
        <v>0</v>
      </c>
      <c r="AV220" s="105">
        <f t="shared" si="66"/>
        <v>0</v>
      </c>
      <c r="AW220" s="90">
        <v>6</v>
      </c>
    </row>
    <row r="221" spans="1:49" ht="15" customHeight="1">
      <c r="C221" s="81" t="s">
        <v>83</v>
      </c>
      <c r="D221" s="82" t="s">
        <v>98</v>
      </c>
      <c r="E221" s="144">
        <v>0</v>
      </c>
      <c r="F221" s="145">
        <v>0</v>
      </c>
      <c r="G221" s="144">
        <v>0</v>
      </c>
      <c r="H221" s="145">
        <v>0</v>
      </c>
      <c r="I221" s="144">
        <v>0</v>
      </c>
      <c r="J221" s="145">
        <v>0</v>
      </c>
      <c r="K221" s="144">
        <v>0</v>
      </c>
      <c r="L221" s="145">
        <v>0</v>
      </c>
      <c r="M221" s="144">
        <v>0</v>
      </c>
      <c r="N221" s="83">
        <v>44</v>
      </c>
      <c r="O221" s="84">
        <v>0</v>
      </c>
      <c r="P221" s="83">
        <v>0</v>
      </c>
      <c r="Q221" s="84">
        <f t="shared" si="55"/>
        <v>0</v>
      </c>
      <c r="R221" s="83">
        <v>0</v>
      </c>
      <c r="S221" s="84">
        <f t="shared" si="56"/>
        <v>0</v>
      </c>
      <c r="T221" s="83">
        <v>0</v>
      </c>
      <c r="U221" s="84">
        <f t="shared" si="57"/>
        <v>0</v>
      </c>
      <c r="V221" s="83">
        <v>0</v>
      </c>
      <c r="W221" s="85">
        <v>60</v>
      </c>
      <c r="X221" s="86">
        <v>0</v>
      </c>
      <c r="Y221" s="85">
        <v>42</v>
      </c>
      <c r="Z221" s="87">
        <f t="shared" si="58"/>
        <v>-4.5454545454545459</v>
      </c>
      <c r="AA221" s="85">
        <v>0</v>
      </c>
      <c r="AB221" s="87">
        <f t="shared" si="59"/>
        <v>0</v>
      </c>
      <c r="AC221" s="85">
        <v>0</v>
      </c>
      <c r="AD221" s="87">
        <f t="shared" si="60"/>
        <v>0</v>
      </c>
      <c r="AE221" s="85">
        <v>0</v>
      </c>
      <c r="AF221" s="88">
        <v>57</v>
      </c>
      <c r="AG221" s="89">
        <v>0</v>
      </c>
      <c r="AH221" s="88">
        <v>52</v>
      </c>
      <c r="AI221" s="103">
        <f t="shared" si="61"/>
        <v>-13.333333333333334</v>
      </c>
      <c r="AJ221" s="88">
        <v>39</v>
      </c>
      <c r="AK221" s="103">
        <f t="shared" si="62"/>
        <v>-7.1428571428571432</v>
      </c>
      <c r="AL221" s="88">
        <v>0</v>
      </c>
      <c r="AM221" s="89">
        <f t="shared" si="63"/>
        <v>0</v>
      </c>
      <c r="AN221" s="88">
        <v>0</v>
      </c>
      <c r="AO221" s="90">
        <v>68</v>
      </c>
      <c r="AP221" s="105">
        <v>0</v>
      </c>
      <c r="AQ221" s="90">
        <v>43</v>
      </c>
      <c r="AR221" s="105">
        <f t="shared" si="64"/>
        <v>-24.561403508771932</v>
      </c>
      <c r="AS221" s="90">
        <v>50</v>
      </c>
      <c r="AT221" s="105">
        <f t="shared" si="65"/>
        <v>-3.8461538461538463</v>
      </c>
      <c r="AU221" s="90">
        <v>38</v>
      </c>
      <c r="AV221" s="105">
        <f t="shared" si="66"/>
        <v>-2.5641025641025643</v>
      </c>
      <c r="AW221" s="90">
        <v>0</v>
      </c>
    </row>
    <row r="222" spans="1:49" ht="15" customHeight="1">
      <c r="B222" s="80" t="s">
        <v>134</v>
      </c>
      <c r="E222" s="144"/>
      <c r="F222" s="145"/>
      <c r="G222" s="144"/>
      <c r="H222" s="145"/>
      <c r="I222" s="144"/>
      <c r="J222" s="145"/>
      <c r="K222" s="144"/>
      <c r="L222" s="145"/>
      <c r="M222" s="144"/>
      <c r="N222" s="83"/>
      <c r="O222" s="84"/>
      <c r="P222" s="83"/>
      <c r="Q222" s="84"/>
      <c r="R222" s="83"/>
      <c r="S222" s="84"/>
      <c r="T222" s="83"/>
      <c r="U222" s="84"/>
      <c r="V222" s="83"/>
      <c r="W222" s="85"/>
      <c r="X222" s="86"/>
      <c r="Y222" s="85"/>
      <c r="Z222" s="87"/>
      <c r="AA222" s="85"/>
      <c r="AB222" s="87"/>
      <c r="AC222" s="85"/>
      <c r="AD222" s="87"/>
      <c r="AE222" s="85"/>
      <c r="AF222" s="88"/>
      <c r="AG222" s="89"/>
      <c r="AH222" s="88"/>
      <c r="AI222" s="103"/>
      <c r="AJ222" s="88"/>
      <c r="AK222" s="103"/>
      <c r="AL222" s="88"/>
      <c r="AM222" s="89"/>
      <c r="AN222" s="88"/>
      <c r="AO222" s="90"/>
      <c r="AP222" s="105"/>
      <c r="AQ222" s="90"/>
      <c r="AR222" s="105"/>
      <c r="AS222" s="90"/>
      <c r="AT222" s="105"/>
      <c r="AU222" s="90"/>
      <c r="AV222" s="105"/>
      <c r="AW222" s="90"/>
    </row>
    <row r="223" spans="1:49" s="106" customFormat="1" ht="15" customHeight="1">
      <c r="A223" s="93"/>
      <c r="B223" s="94"/>
      <c r="C223" s="95" t="s">
        <v>84</v>
      </c>
      <c r="D223" s="96" t="s">
        <v>98</v>
      </c>
      <c r="E223" s="146">
        <v>41</v>
      </c>
      <c r="F223" s="147">
        <v>0</v>
      </c>
      <c r="G223" s="144">
        <v>0</v>
      </c>
      <c r="H223" s="147">
        <v>0</v>
      </c>
      <c r="I223" s="144">
        <v>0</v>
      </c>
      <c r="J223" s="147">
        <v>0</v>
      </c>
      <c r="K223" s="144">
        <v>0</v>
      </c>
      <c r="L223" s="147">
        <v>0</v>
      </c>
      <c r="M223" s="144">
        <v>0</v>
      </c>
      <c r="N223" s="97">
        <v>22</v>
      </c>
      <c r="O223" s="98">
        <v>0</v>
      </c>
      <c r="P223" s="83">
        <v>32</v>
      </c>
      <c r="Q223" s="84">
        <f t="shared" si="55"/>
        <v>-21.951219512195124</v>
      </c>
      <c r="R223" s="83">
        <v>0</v>
      </c>
      <c r="S223" s="84">
        <f t="shared" si="56"/>
        <v>0</v>
      </c>
      <c r="T223" s="83">
        <v>0</v>
      </c>
      <c r="U223" s="84">
        <f t="shared" si="57"/>
        <v>0</v>
      </c>
      <c r="V223" s="83">
        <v>0</v>
      </c>
      <c r="W223" s="99">
        <v>56</v>
      </c>
      <c r="X223" s="86">
        <v>0</v>
      </c>
      <c r="Y223" s="99">
        <v>20</v>
      </c>
      <c r="Z223" s="87">
        <f t="shared" si="58"/>
        <v>-9.0909090909090917</v>
      </c>
      <c r="AA223" s="85">
        <v>27</v>
      </c>
      <c r="AB223" s="87">
        <f t="shared" si="59"/>
        <v>-15.625</v>
      </c>
      <c r="AC223" s="85">
        <v>0</v>
      </c>
      <c r="AD223" s="87">
        <f t="shared" si="60"/>
        <v>0</v>
      </c>
      <c r="AE223" s="85">
        <v>0</v>
      </c>
      <c r="AF223" s="102">
        <v>56</v>
      </c>
      <c r="AG223" s="103">
        <v>0</v>
      </c>
      <c r="AH223" s="102">
        <v>46</v>
      </c>
      <c r="AI223" s="103">
        <f t="shared" si="61"/>
        <v>-17.857142857142858</v>
      </c>
      <c r="AJ223" s="102">
        <v>17</v>
      </c>
      <c r="AK223" s="103">
        <f t="shared" si="62"/>
        <v>-15</v>
      </c>
      <c r="AL223" s="102">
        <v>27</v>
      </c>
      <c r="AM223" s="89">
        <f t="shared" si="63"/>
        <v>0</v>
      </c>
      <c r="AN223" s="102">
        <v>1</v>
      </c>
      <c r="AO223" s="104">
        <v>53</v>
      </c>
      <c r="AP223" s="105">
        <v>0</v>
      </c>
      <c r="AQ223" s="104">
        <v>50</v>
      </c>
      <c r="AR223" s="105">
        <f t="shared" si="64"/>
        <v>-10.714285714285714</v>
      </c>
      <c r="AS223" s="104">
        <v>41</v>
      </c>
      <c r="AT223" s="105">
        <f t="shared" si="65"/>
        <v>-10.869565217391305</v>
      </c>
      <c r="AU223" s="104">
        <v>16</v>
      </c>
      <c r="AV223" s="105">
        <f t="shared" si="66"/>
        <v>-5.882352941176471</v>
      </c>
      <c r="AW223" s="104">
        <v>1</v>
      </c>
    </row>
    <row r="224" spans="1:49" ht="15" customHeight="1">
      <c r="B224" s="80" t="s">
        <v>177</v>
      </c>
      <c r="E224" s="144"/>
      <c r="F224" s="145"/>
      <c r="G224" s="144"/>
      <c r="H224" s="145"/>
      <c r="I224" s="144"/>
      <c r="J224" s="145"/>
      <c r="K224" s="144"/>
      <c r="L224" s="145"/>
      <c r="M224" s="144"/>
      <c r="N224" s="83"/>
      <c r="O224" s="84"/>
      <c r="P224" s="83"/>
      <c r="Q224" s="84"/>
      <c r="R224" s="83"/>
      <c r="S224" s="84"/>
      <c r="T224" s="83"/>
      <c r="U224" s="84"/>
      <c r="V224" s="83"/>
      <c r="W224" s="85"/>
      <c r="X224" s="86"/>
      <c r="Y224" s="85"/>
      <c r="Z224" s="87"/>
      <c r="AA224" s="85"/>
      <c r="AB224" s="87"/>
      <c r="AC224" s="85"/>
      <c r="AD224" s="87"/>
      <c r="AE224" s="85"/>
      <c r="AF224" s="88"/>
      <c r="AG224" s="89"/>
      <c r="AH224" s="88"/>
      <c r="AI224" s="103"/>
      <c r="AJ224" s="88"/>
      <c r="AK224" s="103"/>
      <c r="AL224" s="88"/>
      <c r="AM224" s="89"/>
      <c r="AN224" s="88"/>
      <c r="AO224" s="90"/>
      <c r="AP224" s="105"/>
      <c r="AQ224" s="90"/>
      <c r="AR224" s="105"/>
      <c r="AS224" s="90"/>
      <c r="AT224" s="105"/>
      <c r="AU224" s="90"/>
      <c r="AV224" s="105"/>
      <c r="AW224" s="90"/>
    </row>
    <row r="225" spans="1:51" s="106" customFormat="1" ht="15" customHeight="1">
      <c r="A225" s="93"/>
      <c r="B225" s="94"/>
      <c r="C225" s="95" t="s">
        <v>84</v>
      </c>
      <c r="D225" s="96" t="s">
        <v>98</v>
      </c>
      <c r="E225" s="146">
        <v>2</v>
      </c>
      <c r="F225" s="147">
        <v>0</v>
      </c>
      <c r="G225" s="146">
        <v>0</v>
      </c>
      <c r="H225" s="147">
        <v>0</v>
      </c>
      <c r="I225" s="146">
        <v>0</v>
      </c>
      <c r="J225" s="147">
        <v>0</v>
      </c>
      <c r="K225" s="146">
        <v>0</v>
      </c>
      <c r="L225" s="147">
        <v>0</v>
      </c>
      <c r="M225" s="146">
        <v>0</v>
      </c>
      <c r="N225" s="97">
        <v>0</v>
      </c>
      <c r="O225" s="98">
        <v>0</v>
      </c>
      <c r="P225" s="97">
        <v>0</v>
      </c>
      <c r="Q225" s="98">
        <f t="shared" si="55"/>
        <v>-100</v>
      </c>
      <c r="R225" s="97">
        <v>0</v>
      </c>
      <c r="S225" s="98">
        <f t="shared" si="56"/>
        <v>0</v>
      </c>
      <c r="T225" s="97">
        <v>0</v>
      </c>
      <c r="U225" s="98">
        <f t="shared" si="57"/>
        <v>0</v>
      </c>
      <c r="V225" s="97">
        <v>0</v>
      </c>
      <c r="W225" s="99">
        <v>0</v>
      </c>
      <c r="X225" s="100">
        <v>0</v>
      </c>
      <c r="Y225" s="99">
        <v>0</v>
      </c>
      <c r="Z225" s="101">
        <f t="shared" si="58"/>
        <v>0</v>
      </c>
      <c r="AA225" s="99">
        <v>0</v>
      </c>
      <c r="AB225" s="101">
        <f t="shared" si="59"/>
        <v>0</v>
      </c>
      <c r="AC225" s="99">
        <v>0</v>
      </c>
      <c r="AD225" s="101">
        <f t="shared" si="60"/>
        <v>0</v>
      </c>
      <c r="AE225" s="99">
        <v>0</v>
      </c>
      <c r="AF225" s="102">
        <v>0</v>
      </c>
      <c r="AG225" s="103">
        <v>0</v>
      </c>
      <c r="AH225" s="102">
        <v>0</v>
      </c>
      <c r="AI225" s="103">
        <f t="shared" si="61"/>
        <v>0</v>
      </c>
      <c r="AJ225" s="102">
        <v>0</v>
      </c>
      <c r="AK225" s="103">
        <f t="shared" si="62"/>
        <v>0</v>
      </c>
      <c r="AL225" s="102">
        <v>0</v>
      </c>
      <c r="AM225" s="103">
        <f t="shared" si="63"/>
        <v>0</v>
      </c>
      <c r="AN225" s="102">
        <v>0</v>
      </c>
      <c r="AO225" s="104">
        <v>0</v>
      </c>
      <c r="AP225" s="105">
        <v>0</v>
      </c>
      <c r="AQ225" s="104">
        <v>0</v>
      </c>
      <c r="AR225" s="105">
        <f t="shared" si="64"/>
        <v>0</v>
      </c>
      <c r="AS225" s="104">
        <v>0</v>
      </c>
      <c r="AT225" s="105">
        <f t="shared" si="65"/>
        <v>0</v>
      </c>
      <c r="AU225" s="104">
        <v>0</v>
      </c>
      <c r="AV225" s="105">
        <f t="shared" si="66"/>
        <v>0</v>
      </c>
      <c r="AW225" s="104">
        <v>0</v>
      </c>
    </row>
    <row r="226" spans="1:51" s="57" customFormat="1" ht="15" customHeight="1" thickBot="1">
      <c r="A226" s="54"/>
      <c r="B226" s="55"/>
      <c r="C226" s="253" t="s">
        <v>94</v>
      </c>
      <c r="D226" s="254"/>
      <c r="E226" s="148">
        <f>SUM(E220:E225)</f>
        <v>91</v>
      </c>
      <c r="F226" s="149">
        <f t="shared" ref="F226:AW226" si="69">SUM(F220:F225)</f>
        <v>0</v>
      </c>
      <c r="G226" s="148">
        <v>0</v>
      </c>
      <c r="H226" s="149">
        <v>0</v>
      </c>
      <c r="I226" s="148">
        <v>0</v>
      </c>
      <c r="J226" s="149">
        <v>0</v>
      </c>
      <c r="K226" s="148">
        <v>0</v>
      </c>
      <c r="L226" s="149">
        <v>0</v>
      </c>
      <c r="M226" s="148">
        <v>0</v>
      </c>
      <c r="N226" s="32">
        <f t="shared" si="69"/>
        <v>66</v>
      </c>
      <c r="O226" s="33">
        <f t="shared" si="69"/>
        <v>0</v>
      </c>
      <c r="P226" s="32">
        <f t="shared" si="69"/>
        <v>74</v>
      </c>
      <c r="Q226" s="155">
        <f t="shared" si="55"/>
        <v>-18.681318681318682</v>
      </c>
      <c r="R226" s="32">
        <v>0</v>
      </c>
      <c r="S226" s="155">
        <f t="shared" si="56"/>
        <v>0</v>
      </c>
      <c r="T226" s="32">
        <v>0</v>
      </c>
      <c r="U226" s="155">
        <f t="shared" si="57"/>
        <v>0</v>
      </c>
      <c r="V226" s="32">
        <v>0</v>
      </c>
      <c r="W226" s="34">
        <f t="shared" si="69"/>
        <v>116</v>
      </c>
      <c r="X226" s="65">
        <f t="shared" si="69"/>
        <v>0</v>
      </c>
      <c r="Y226" s="34">
        <f t="shared" si="69"/>
        <v>62</v>
      </c>
      <c r="Z226" s="107">
        <f t="shared" si="58"/>
        <v>-6.0606060606060606</v>
      </c>
      <c r="AA226" s="34">
        <f t="shared" si="69"/>
        <v>69</v>
      </c>
      <c r="AB226" s="107">
        <f t="shared" si="59"/>
        <v>-6.756756756756757</v>
      </c>
      <c r="AC226" s="34">
        <f t="shared" si="69"/>
        <v>0</v>
      </c>
      <c r="AD226" s="107">
        <f t="shared" si="60"/>
        <v>0</v>
      </c>
      <c r="AE226" s="34">
        <f t="shared" si="69"/>
        <v>0</v>
      </c>
      <c r="AF226" s="30">
        <f t="shared" si="69"/>
        <v>113</v>
      </c>
      <c r="AG226" s="31">
        <f t="shared" si="69"/>
        <v>0</v>
      </c>
      <c r="AH226" s="30">
        <f t="shared" si="69"/>
        <v>98</v>
      </c>
      <c r="AI226" s="108">
        <f t="shared" si="61"/>
        <v>-15.517241379310345</v>
      </c>
      <c r="AJ226" s="30">
        <f t="shared" si="69"/>
        <v>56</v>
      </c>
      <c r="AK226" s="108">
        <f t="shared" si="62"/>
        <v>-9.67741935483871</v>
      </c>
      <c r="AL226" s="30">
        <f t="shared" si="69"/>
        <v>69</v>
      </c>
      <c r="AM226" s="108">
        <f t="shared" si="63"/>
        <v>0</v>
      </c>
      <c r="AN226" s="30">
        <f t="shared" si="69"/>
        <v>2</v>
      </c>
      <c r="AO226" s="66">
        <f t="shared" si="69"/>
        <v>121</v>
      </c>
      <c r="AP226" s="67">
        <f t="shared" si="69"/>
        <v>0</v>
      </c>
      <c r="AQ226" s="66">
        <f t="shared" si="69"/>
        <v>93</v>
      </c>
      <c r="AR226" s="109">
        <f t="shared" si="64"/>
        <v>-17.699115044247787</v>
      </c>
      <c r="AS226" s="66">
        <f t="shared" si="69"/>
        <v>91</v>
      </c>
      <c r="AT226" s="109">
        <f t="shared" si="65"/>
        <v>-7.1428571428571432</v>
      </c>
      <c r="AU226" s="66">
        <f t="shared" si="69"/>
        <v>54</v>
      </c>
      <c r="AV226" s="109">
        <f t="shared" si="66"/>
        <v>-3.5714285714285716</v>
      </c>
      <c r="AW226" s="66">
        <f t="shared" si="69"/>
        <v>7</v>
      </c>
    </row>
    <row r="227" spans="1:51" s="128" customFormat="1" ht="15" customHeight="1" thickBot="1">
      <c r="A227" s="123"/>
      <c r="B227" s="124"/>
      <c r="C227" s="267" t="s">
        <v>136</v>
      </c>
      <c r="D227" s="268"/>
      <c r="E227" s="152">
        <f>E11+E37+E48+E98+E135+E152+E177+E199+E211+E217+E226</f>
        <v>6921</v>
      </c>
      <c r="F227" s="153">
        <f t="shared" ref="F227:AW227" si="70">F11+F37+F48+F98+F135+F152+F177+F199+F211+F217+F226</f>
        <v>0</v>
      </c>
      <c r="G227" s="157">
        <v>0</v>
      </c>
      <c r="H227" s="153">
        <v>0</v>
      </c>
      <c r="I227" s="157">
        <v>0</v>
      </c>
      <c r="J227" s="153">
        <v>0</v>
      </c>
      <c r="K227" s="157">
        <v>0</v>
      </c>
      <c r="L227" s="153">
        <v>0</v>
      </c>
      <c r="M227" s="157">
        <v>0</v>
      </c>
      <c r="N227" s="61">
        <f t="shared" si="70"/>
        <v>6202</v>
      </c>
      <c r="O227" s="156">
        <f t="shared" si="70"/>
        <v>0</v>
      </c>
      <c r="P227" s="61">
        <f t="shared" si="70"/>
        <v>6028</v>
      </c>
      <c r="Q227" s="158">
        <f t="shared" si="55"/>
        <v>-12.90275971680393</v>
      </c>
      <c r="R227" s="159">
        <v>0</v>
      </c>
      <c r="S227" s="158">
        <f t="shared" si="56"/>
        <v>0</v>
      </c>
      <c r="T227" s="159">
        <v>0</v>
      </c>
      <c r="U227" s="158">
        <f t="shared" si="57"/>
        <v>0</v>
      </c>
      <c r="V227" s="159">
        <v>0</v>
      </c>
      <c r="W227" s="70">
        <f t="shared" si="70"/>
        <v>6509</v>
      </c>
      <c r="X227" s="71">
        <f t="shared" si="70"/>
        <v>0</v>
      </c>
      <c r="Y227" s="70">
        <f t="shared" si="70"/>
        <v>5594</v>
      </c>
      <c r="Z227" s="125">
        <f t="shared" si="58"/>
        <v>-9.8032892615285387</v>
      </c>
      <c r="AA227" s="70">
        <f t="shared" si="70"/>
        <v>5079</v>
      </c>
      <c r="AB227" s="160">
        <f t="shared" si="59"/>
        <v>-15.743198407431985</v>
      </c>
      <c r="AC227" s="161">
        <f t="shared" si="70"/>
        <v>0</v>
      </c>
      <c r="AD227" s="160">
        <f t="shared" si="60"/>
        <v>0</v>
      </c>
      <c r="AE227" s="161">
        <f t="shared" si="70"/>
        <v>1</v>
      </c>
      <c r="AF227" s="68">
        <f t="shared" si="70"/>
        <v>6734</v>
      </c>
      <c r="AG227" s="69">
        <f t="shared" si="70"/>
        <v>0</v>
      </c>
      <c r="AH227" s="68">
        <f t="shared" si="70"/>
        <v>5510</v>
      </c>
      <c r="AI227" s="126">
        <f t="shared" si="61"/>
        <v>-15.347979720387157</v>
      </c>
      <c r="AJ227" s="68">
        <f t="shared" si="70"/>
        <v>4832</v>
      </c>
      <c r="AK227" s="126">
        <f t="shared" si="62"/>
        <v>-13.621737575974258</v>
      </c>
      <c r="AL227" s="68">
        <f t="shared" si="70"/>
        <v>4479</v>
      </c>
      <c r="AM227" s="162">
        <f t="shared" si="63"/>
        <v>-11.813349084465447</v>
      </c>
      <c r="AN227" s="68">
        <f t="shared" si="70"/>
        <v>1303</v>
      </c>
      <c r="AO227" s="59">
        <f t="shared" si="70"/>
        <v>6337</v>
      </c>
      <c r="AP227" s="60">
        <f t="shared" si="70"/>
        <v>0</v>
      </c>
      <c r="AQ227" s="59">
        <f t="shared" si="70"/>
        <v>5769</v>
      </c>
      <c r="AR227" s="127">
        <f t="shared" si="64"/>
        <v>-14.330264330264331</v>
      </c>
      <c r="AS227" s="59">
        <f t="shared" si="70"/>
        <v>4932</v>
      </c>
      <c r="AT227" s="127">
        <f t="shared" si="65"/>
        <v>-10.490018148820326</v>
      </c>
      <c r="AU227" s="59">
        <f t="shared" si="70"/>
        <v>4361</v>
      </c>
      <c r="AV227" s="127">
        <f t="shared" si="66"/>
        <v>-9.7475165562913908</v>
      </c>
      <c r="AW227" s="59">
        <f t="shared" si="70"/>
        <v>1868</v>
      </c>
    </row>
    <row r="228" spans="1:51" s="122" customFormat="1" ht="15.75" customHeight="1" thickTop="1">
      <c r="A228" s="110"/>
      <c r="B228" s="111"/>
      <c r="C228" s="72"/>
      <c r="D228" s="112"/>
      <c r="E228" s="129"/>
      <c r="F228" s="130"/>
      <c r="G228" s="129"/>
      <c r="H228" s="130"/>
      <c r="I228" s="129"/>
      <c r="J228" s="130"/>
      <c r="K228" s="129"/>
      <c r="L228" s="130"/>
      <c r="M228" s="129"/>
      <c r="N228" s="129"/>
      <c r="O228" s="130"/>
      <c r="P228" s="129"/>
      <c r="Q228" s="130"/>
      <c r="R228" s="129"/>
      <c r="S228" s="130"/>
      <c r="T228" s="129"/>
      <c r="U228" s="130"/>
      <c r="V228" s="129"/>
      <c r="W228" s="129"/>
      <c r="X228" s="131"/>
      <c r="Y228" s="129"/>
      <c r="Z228" s="130"/>
      <c r="AA228" s="129"/>
      <c r="AB228" s="130"/>
      <c r="AC228" s="129"/>
      <c r="AD228" s="130"/>
      <c r="AE228" s="129"/>
      <c r="AF228" s="129"/>
      <c r="AG228" s="130"/>
      <c r="AH228" s="129"/>
      <c r="AI228" s="130"/>
      <c r="AJ228" s="129"/>
      <c r="AK228" s="130"/>
      <c r="AL228" s="129"/>
      <c r="AM228" s="130"/>
      <c r="AN228" s="129"/>
      <c r="AO228" s="129"/>
      <c r="AP228" s="130"/>
      <c r="AQ228" s="129"/>
      <c r="AR228" s="130"/>
      <c r="AS228" s="129"/>
      <c r="AT228" s="130"/>
      <c r="AU228" s="129"/>
      <c r="AV228" s="130"/>
      <c r="AW228" s="129"/>
    </row>
    <row r="229" spans="1:51" ht="15.75" customHeight="1">
      <c r="E229" s="132" t="s">
        <v>179</v>
      </c>
      <c r="F229" s="133"/>
      <c r="N229" s="132" t="s">
        <v>155</v>
      </c>
      <c r="O229" s="133"/>
      <c r="W229" s="132" t="s">
        <v>157</v>
      </c>
      <c r="AF229" s="132" t="s">
        <v>156</v>
      </c>
      <c r="AO229" s="132" t="s">
        <v>154</v>
      </c>
      <c r="AY229" s="154"/>
    </row>
  </sheetData>
  <mergeCells count="40">
    <mergeCell ref="C226:D226"/>
    <mergeCell ref="C227:D227"/>
    <mergeCell ref="AJ3:AK3"/>
    <mergeCell ref="AL3:AM3"/>
    <mergeCell ref="C11:D11"/>
    <mergeCell ref="C37:D37"/>
    <mergeCell ref="C48:D48"/>
    <mergeCell ref="P3:Q3"/>
    <mergeCell ref="R3:S3"/>
    <mergeCell ref="T3:U3"/>
    <mergeCell ref="AF3:AG3"/>
    <mergeCell ref="AH3:AI3"/>
    <mergeCell ref="C98:D98"/>
    <mergeCell ref="C135:D135"/>
    <mergeCell ref="C152:D152"/>
    <mergeCell ref="C177:D177"/>
    <mergeCell ref="A1:AW1"/>
    <mergeCell ref="E2:M2"/>
    <mergeCell ref="N2:V2"/>
    <mergeCell ref="W2:AE2"/>
    <mergeCell ref="AF2:AN2"/>
    <mergeCell ref="AO2:AW2"/>
    <mergeCell ref="C199:D199"/>
    <mergeCell ref="C211:D211"/>
    <mergeCell ref="C217:D217"/>
    <mergeCell ref="D2:D4"/>
    <mergeCell ref="A2:C4"/>
    <mergeCell ref="AO3:AP3"/>
    <mergeCell ref="AQ3:AR3"/>
    <mergeCell ref="AS3:AT3"/>
    <mergeCell ref="AU3:AV3"/>
    <mergeCell ref="W3:X3"/>
    <mergeCell ref="Y3:Z3"/>
    <mergeCell ref="AA3:AB3"/>
    <mergeCell ref="AC3:AD3"/>
    <mergeCell ref="E3:F3"/>
    <mergeCell ref="G3:H3"/>
    <mergeCell ref="I3:J3"/>
    <mergeCell ref="K3:L3"/>
    <mergeCell ref="N3:O3"/>
  </mergeCells>
  <pageMargins left="0.19685039370078741" right="0.15748031496062992" top="0.39370078740157483" bottom="0.43307086614173229" header="0.31496062992125984" footer="0.23622047244094491"/>
  <pageSetup paperSize="9" scale="78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ตารางสรุป</vt:lpstr>
      <vt:lpstr>กราฟ</vt:lpstr>
      <vt:lpstr>data</vt:lpstr>
      <vt:lpstr>data!Print_Area</vt:lpstr>
      <vt:lpstr>กราฟ!Print_Area</vt:lpstr>
      <vt:lpstr>ตารางสรุป!Print_Area</vt:lpstr>
      <vt:lpstr>data!Print_Titles</vt:lpstr>
    </vt:vector>
  </TitlesOfParts>
  <Company>rmutt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rmutt</cp:lastModifiedBy>
  <cp:lastPrinted>2015-08-18T07:02:16Z</cp:lastPrinted>
  <dcterms:created xsi:type="dcterms:W3CDTF">2015-08-13T04:16:27Z</dcterms:created>
  <dcterms:modified xsi:type="dcterms:W3CDTF">2015-11-02T02:24:20Z</dcterms:modified>
</cp:coreProperties>
</file>