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สถิติขึ้นเว็บไซต์\2569\"/>
    </mc:Choice>
  </mc:AlternateContent>
  <bookViews>
    <workbookView xWindow="7635" yWindow="0" windowWidth="4530" windowHeight="8115"/>
  </bookViews>
  <sheets>
    <sheet name="จำนวนผู้สำเร็จ " sheetId="4" r:id="rId1"/>
    <sheet name="Sheet1" sheetId="5" r:id="rId2"/>
  </sheets>
  <definedNames>
    <definedName name="_xlnm.Print_Titles" localSheetId="0">'จำนวนผู้สำเร็จ '!$3:$5</definedName>
  </definedNames>
  <calcPr calcId="162913"/>
</workbook>
</file>

<file path=xl/calcChain.xml><?xml version="1.0" encoding="utf-8"?>
<calcChain xmlns="http://schemas.openxmlformats.org/spreadsheetml/2006/main">
  <c r="R168" i="4" l="1"/>
  <c r="P232" i="4"/>
  <c r="Q232" i="4"/>
  <c r="R232" i="4"/>
  <c r="V232" i="4"/>
  <c r="W232" i="4"/>
  <c r="X232" i="4"/>
  <c r="L232" i="4"/>
  <c r="S232" i="4" s="1"/>
  <c r="M232" i="4"/>
  <c r="T232" i="4" s="1"/>
  <c r="K232" i="4"/>
  <c r="H232" i="4"/>
  <c r="E232" i="4"/>
  <c r="K241" i="4"/>
  <c r="N232" i="4" l="1"/>
  <c r="U232" i="4" s="1"/>
  <c r="F17" i="4"/>
  <c r="G17" i="4"/>
  <c r="K242" i="4" l="1"/>
  <c r="K245" i="4"/>
  <c r="K246" i="4"/>
  <c r="K247" i="4"/>
  <c r="K248" i="4"/>
  <c r="K249" i="4"/>
  <c r="K250" i="4"/>
  <c r="E244" i="4" l="1"/>
  <c r="H244" i="4"/>
  <c r="K244" i="4"/>
  <c r="L244" i="4"/>
  <c r="M244" i="4"/>
  <c r="Q244" i="4"/>
  <c r="S244" i="4"/>
  <c r="T244" i="4"/>
  <c r="V244" i="4"/>
  <c r="W244" i="4"/>
  <c r="X244" i="4"/>
  <c r="N244" i="4" l="1"/>
  <c r="P244" i="4"/>
  <c r="R244" i="4" l="1"/>
  <c r="U244" i="4"/>
  <c r="U21" i="4"/>
  <c r="X21" i="4"/>
  <c r="W21" i="4"/>
  <c r="V21" i="4"/>
  <c r="T21" i="4"/>
  <c r="S21" i="4"/>
  <c r="D105" i="4"/>
  <c r="F105" i="4"/>
  <c r="G105" i="4"/>
  <c r="I105" i="4"/>
  <c r="J105" i="4"/>
  <c r="O105" i="4"/>
  <c r="C105" i="4"/>
  <c r="X104" i="4"/>
  <c r="W104" i="4"/>
  <c r="V104" i="4"/>
  <c r="R104" i="4"/>
  <c r="Q104" i="4"/>
  <c r="P104" i="4"/>
  <c r="M104" i="4"/>
  <c r="T104" i="4" s="1"/>
  <c r="L104" i="4"/>
  <c r="K104" i="4"/>
  <c r="H104" i="4"/>
  <c r="E104" i="4"/>
  <c r="P247" i="4"/>
  <c r="Q247" i="4"/>
  <c r="R247" i="4"/>
  <c r="V247" i="4"/>
  <c r="W247" i="4"/>
  <c r="X247" i="4"/>
  <c r="M247" i="4"/>
  <c r="L247" i="4"/>
  <c r="S247" i="4" s="1"/>
  <c r="E247" i="4"/>
  <c r="H247" i="4"/>
  <c r="E139" i="4"/>
  <c r="H139" i="4"/>
  <c r="K139" i="4"/>
  <c r="L139" i="4"/>
  <c r="M139" i="4"/>
  <c r="Q139" i="4" s="1"/>
  <c r="P139" i="4"/>
  <c r="S139" i="4"/>
  <c r="T139" i="4"/>
  <c r="U139" i="4"/>
  <c r="V139" i="4"/>
  <c r="W139" i="4"/>
  <c r="X139" i="4"/>
  <c r="O27" i="4"/>
  <c r="D26" i="4"/>
  <c r="F26" i="4"/>
  <c r="G26" i="4"/>
  <c r="I26" i="4"/>
  <c r="J26" i="4"/>
  <c r="C26" i="4"/>
  <c r="X25" i="4"/>
  <c r="X26" i="4" s="1"/>
  <c r="W25" i="4"/>
  <c r="W26" i="4" s="1"/>
  <c r="V25" i="4"/>
  <c r="V26" i="4" s="1"/>
  <c r="T25" i="4"/>
  <c r="T26" i="4" s="1"/>
  <c r="S25" i="4"/>
  <c r="S26" i="4" s="1"/>
  <c r="M25" i="4"/>
  <c r="Q25" i="4" s="1"/>
  <c r="L25" i="4"/>
  <c r="P25" i="4" s="1"/>
  <c r="P26" i="4" s="1"/>
  <c r="K25" i="4"/>
  <c r="K26" i="4" s="1"/>
  <c r="H25" i="4"/>
  <c r="H26" i="4" s="1"/>
  <c r="E25" i="4"/>
  <c r="E26" i="4" s="1"/>
  <c r="X11" i="4"/>
  <c r="W11" i="4"/>
  <c r="V11" i="4"/>
  <c r="T11" i="4"/>
  <c r="S11" i="4"/>
  <c r="M11" i="4"/>
  <c r="Q11" i="4" s="1"/>
  <c r="L11" i="4"/>
  <c r="P11" i="4" s="1"/>
  <c r="K11" i="4"/>
  <c r="H11" i="4"/>
  <c r="E11" i="4"/>
  <c r="N104" i="4" l="1"/>
  <c r="U104" i="4" s="1"/>
  <c r="N139" i="4"/>
  <c r="R139" i="4" s="1"/>
  <c r="N247" i="4"/>
  <c r="U247" i="4" s="1"/>
  <c r="T247" i="4"/>
  <c r="S104" i="4"/>
  <c r="M26" i="4"/>
  <c r="Q26" i="4"/>
  <c r="L26" i="4"/>
  <c r="N25" i="4"/>
  <c r="U25" i="4" s="1"/>
  <c r="U26" i="4" s="1"/>
  <c r="N11" i="4"/>
  <c r="R11" i="4" s="1"/>
  <c r="F208" i="4"/>
  <c r="U11" i="4" l="1"/>
  <c r="R25" i="4"/>
  <c r="R26" i="4" s="1"/>
  <c r="N26" i="4"/>
  <c r="E231" i="4"/>
  <c r="H231" i="4"/>
  <c r="K231" i="4"/>
  <c r="L231" i="4"/>
  <c r="S231" i="4" s="1"/>
  <c r="M231" i="4"/>
  <c r="T231" i="4" s="1"/>
  <c r="P231" i="4"/>
  <c r="Q231" i="4"/>
  <c r="R231" i="4"/>
  <c r="V231" i="4"/>
  <c r="W231" i="4"/>
  <c r="E196" i="4"/>
  <c r="H196" i="4"/>
  <c r="K196" i="4"/>
  <c r="L196" i="4"/>
  <c r="S196" i="4" s="1"/>
  <c r="M196" i="4"/>
  <c r="T196" i="4" s="1"/>
  <c r="P196" i="4"/>
  <c r="Q196" i="4"/>
  <c r="R196" i="4"/>
  <c r="V196" i="4"/>
  <c r="W196" i="4"/>
  <c r="X196" i="4"/>
  <c r="K159" i="4"/>
  <c r="E249" i="4"/>
  <c r="H249" i="4"/>
  <c r="L249" i="4"/>
  <c r="S249" i="4" s="1"/>
  <c r="M249" i="4"/>
  <c r="T249" i="4" s="1"/>
  <c r="P249" i="4"/>
  <c r="Q249" i="4"/>
  <c r="R249" i="4"/>
  <c r="V249" i="4"/>
  <c r="W249" i="4"/>
  <c r="X249" i="4"/>
  <c r="D251" i="4"/>
  <c r="F251" i="4"/>
  <c r="G251" i="4"/>
  <c r="I251" i="4"/>
  <c r="J251" i="4"/>
  <c r="C251" i="4"/>
  <c r="E240" i="4"/>
  <c r="H240" i="4"/>
  <c r="K240" i="4"/>
  <c r="L240" i="4"/>
  <c r="S240" i="4" s="1"/>
  <c r="M240" i="4"/>
  <c r="T240" i="4" s="1"/>
  <c r="P240" i="4"/>
  <c r="Q240" i="4"/>
  <c r="V240" i="4"/>
  <c r="W240" i="4"/>
  <c r="X240" i="4"/>
  <c r="E206" i="4"/>
  <c r="H206" i="4"/>
  <c r="K206" i="4"/>
  <c r="L206" i="4"/>
  <c r="P206" i="4" s="1"/>
  <c r="M206" i="4"/>
  <c r="Q206" i="4" s="1"/>
  <c r="S206" i="4"/>
  <c r="T206" i="4"/>
  <c r="U206" i="4"/>
  <c r="V206" i="4"/>
  <c r="W206" i="4"/>
  <c r="X206" i="4"/>
  <c r="O186" i="4"/>
  <c r="J186" i="4"/>
  <c r="I186" i="4"/>
  <c r="G186" i="4"/>
  <c r="F186" i="4"/>
  <c r="D186" i="4"/>
  <c r="C186" i="4"/>
  <c r="X185" i="4"/>
  <c r="X186" i="4" s="1"/>
  <c r="W185" i="4"/>
  <c r="W186" i="4" s="1"/>
  <c r="V185" i="4"/>
  <c r="V186" i="4" s="1"/>
  <c r="U185" i="4"/>
  <c r="U186" i="4" s="1"/>
  <c r="T185" i="4"/>
  <c r="T186" i="4" s="1"/>
  <c r="S185" i="4"/>
  <c r="S186" i="4" s="1"/>
  <c r="M185" i="4"/>
  <c r="Q185" i="4" s="1"/>
  <c r="Q186" i="4" s="1"/>
  <c r="L185" i="4"/>
  <c r="P185" i="4" s="1"/>
  <c r="P186" i="4" s="1"/>
  <c r="K185" i="4"/>
  <c r="K186" i="4" s="1"/>
  <c r="H185" i="4"/>
  <c r="H186" i="4" s="1"/>
  <c r="E185" i="4"/>
  <c r="E186" i="4" s="1"/>
  <c r="X150" i="4"/>
  <c r="W150" i="4"/>
  <c r="V150" i="4"/>
  <c r="R150" i="4"/>
  <c r="Q150" i="4"/>
  <c r="P150" i="4"/>
  <c r="M150" i="4"/>
  <c r="T150" i="4" s="1"/>
  <c r="L150" i="4"/>
  <c r="S150" i="4" s="1"/>
  <c r="K150" i="4"/>
  <c r="H150" i="4"/>
  <c r="E150" i="4"/>
  <c r="X151" i="4"/>
  <c r="W151" i="4"/>
  <c r="V151" i="4"/>
  <c r="R151" i="4"/>
  <c r="Q151" i="4"/>
  <c r="P151" i="4"/>
  <c r="M151" i="4"/>
  <c r="T151" i="4" s="1"/>
  <c r="L151" i="4"/>
  <c r="S151" i="4" s="1"/>
  <c r="K151" i="4"/>
  <c r="H151" i="4"/>
  <c r="E151" i="4"/>
  <c r="E137" i="4"/>
  <c r="H137" i="4"/>
  <c r="K137" i="4"/>
  <c r="L137" i="4"/>
  <c r="P137" i="4" s="1"/>
  <c r="M137" i="4"/>
  <c r="Q137" i="4" s="1"/>
  <c r="S137" i="4"/>
  <c r="T137" i="4"/>
  <c r="U137" i="4"/>
  <c r="V137" i="4"/>
  <c r="W137" i="4"/>
  <c r="X137" i="4"/>
  <c r="E125" i="4"/>
  <c r="H125" i="4"/>
  <c r="K125" i="4"/>
  <c r="L125" i="4"/>
  <c r="S125" i="4" s="1"/>
  <c r="M125" i="4"/>
  <c r="Q125" i="4" s="1"/>
  <c r="V125" i="4"/>
  <c r="W125" i="4"/>
  <c r="X125" i="4"/>
  <c r="E96" i="4"/>
  <c r="H96" i="4"/>
  <c r="K96" i="4"/>
  <c r="L96" i="4"/>
  <c r="M96" i="4"/>
  <c r="T96" i="4" s="1"/>
  <c r="P96" i="4"/>
  <c r="Q96" i="4"/>
  <c r="R96" i="4"/>
  <c r="V96" i="4"/>
  <c r="W96" i="4"/>
  <c r="X96" i="4"/>
  <c r="E99" i="4"/>
  <c r="H99" i="4"/>
  <c r="K99" i="4"/>
  <c r="L99" i="4"/>
  <c r="M99" i="4"/>
  <c r="T99" i="4" s="1"/>
  <c r="P99" i="4"/>
  <c r="Q99" i="4"/>
  <c r="R99" i="4"/>
  <c r="V99" i="4"/>
  <c r="W99" i="4"/>
  <c r="X99" i="4"/>
  <c r="D37" i="4"/>
  <c r="F37" i="4"/>
  <c r="G37" i="4"/>
  <c r="I37" i="4"/>
  <c r="J37" i="4"/>
  <c r="C37" i="4"/>
  <c r="F41" i="4"/>
  <c r="F45" i="4"/>
  <c r="D48" i="4"/>
  <c r="F48" i="4"/>
  <c r="G48" i="4"/>
  <c r="I48" i="4"/>
  <c r="J48" i="4"/>
  <c r="O48" i="4"/>
  <c r="C48" i="4"/>
  <c r="X47" i="4"/>
  <c r="X48" i="4" s="1"/>
  <c r="W47" i="4"/>
  <c r="W48" i="4" s="1"/>
  <c r="V47" i="4"/>
  <c r="V48" i="4" s="1"/>
  <c r="R47" i="4"/>
  <c r="R48" i="4" s="1"/>
  <c r="Q47" i="4"/>
  <c r="Q48" i="4" s="1"/>
  <c r="P47" i="4"/>
  <c r="P48" i="4" s="1"/>
  <c r="M47" i="4"/>
  <c r="T47" i="4" s="1"/>
  <c r="T48" i="4" s="1"/>
  <c r="L47" i="4"/>
  <c r="S47" i="4" s="1"/>
  <c r="S48" i="4" s="1"/>
  <c r="K47" i="4"/>
  <c r="K48" i="4" s="1"/>
  <c r="H47" i="4"/>
  <c r="H48" i="4" s="1"/>
  <c r="E47" i="4"/>
  <c r="E48" i="4" s="1"/>
  <c r="E36" i="4"/>
  <c r="E35" i="4"/>
  <c r="E34" i="4"/>
  <c r="E33" i="4"/>
  <c r="E32" i="4"/>
  <c r="K33" i="4"/>
  <c r="M33" i="4"/>
  <c r="W33" i="4" s="1"/>
  <c r="P33" i="4"/>
  <c r="Q33" i="4"/>
  <c r="R33" i="4"/>
  <c r="K34" i="4"/>
  <c r="M34" i="4"/>
  <c r="T34" i="4" s="1"/>
  <c r="P34" i="4"/>
  <c r="Q34" i="4"/>
  <c r="R34" i="4"/>
  <c r="V34" i="4"/>
  <c r="W34" i="4"/>
  <c r="X34" i="4"/>
  <c r="K35" i="4"/>
  <c r="M35" i="4"/>
  <c r="T35" i="4" s="1"/>
  <c r="P35" i="4"/>
  <c r="Q35" i="4"/>
  <c r="R35" i="4"/>
  <c r="V35" i="4"/>
  <c r="W35" i="4"/>
  <c r="X35" i="4"/>
  <c r="K36" i="4"/>
  <c r="M36" i="4"/>
  <c r="T36" i="4" s="1"/>
  <c r="P36" i="4"/>
  <c r="Q36" i="4"/>
  <c r="R36" i="4"/>
  <c r="V36" i="4"/>
  <c r="W36" i="4"/>
  <c r="X36" i="4"/>
  <c r="X32" i="4"/>
  <c r="W32" i="4"/>
  <c r="V32" i="4"/>
  <c r="R32" i="4"/>
  <c r="Q32" i="4"/>
  <c r="P32" i="4"/>
  <c r="M32" i="4"/>
  <c r="T32" i="4" s="1"/>
  <c r="L32" i="4"/>
  <c r="S32" i="4" s="1"/>
  <c r="K32" i="4"/>
  <c r="H32" i="4"/>
  <c r="N240" i="4" l="1"/>
  <c r="R240" i="4" s="1"/>
  <c r="T125" i="4"/>
  <c r="M48" i="4"/>
  <c r="U240" i="4"/>
  <c r="N196" i="4"/>
  <c r="U196" i="4" s="1"/>
  <c r="N231" i="4"/>
  <c r="N249" i="4"/>
  <c r="U249" i="4" s="1"/>
  <c r="N206" i="4"/>
  <c r="R206" i="4" s="1"/>
  <c r="R37" i="4"/>
  <c r="N96" i="4"/>
  <c r="U96" i="4" s="1"/>
  <c r="L186" i="4"/>
  <c r="N185" i="4"/>
  <c r="R185" i="4" s="1"/>
  <c r="R186" i="4" s="1"/>
  <c r="M186" i="4"/>
  <c r="Q37" i="4"/>
  <c r="P37" i="4"/>
  <c r="E37" i="4"/>
  <c r="N150" i="4"/>
  <c r="U150" i="4" s="1"/>
  <c r="N151" i="4"/>
  <c r="U151" i="4" s="1"/>
  <c r="N125" i="4"/>
  <c r="L48" i="4"/>
  <c r="N99" i="4"/>
  <c r="U99" i="4" s="1"/>
  <c r="S99" i="4"/>
  <c r="P125" i="4"/>
  <c r="S96" i="4"/>
  <c r="N137" i="4"/>
  <c r="R137" i="4" s="1"/>
  <c r="K37" i="4"/>
  <c r="W37" i="4"/>
  <c r="M37" i="4"/>
  <c r="N47" i="4"/>
  <c r="T33" i="4"/>
  <c r="T37" i="4" s="1"/>
  <c r="L33" i="4"/>
  <c r="H33" i="4"/>
  <c r="N32" i="4"/>
  <c r="U32" i="4" s="1"/>
  <c r="R125" i="4" l="1"/>
  <c r="U125" i="4"/>
  <c r="X231" i="4"/>
  <c r="U231" i="4"/>
  <c r="N186" i="4"/>
  <c r="S33" i="4"/>
  <c r="U47" i="4"/>
  <c r="U48" i="4" s="1"/>
  <c r="N48" i="4"/>
  <c r="H36" i="4"/>
  <c r="L36" i="4"/>
  <c r="H35" i="4"/>
  <c r="L35" i="4"/>
  <c r="S35" i="4" s="1"/>
  <c r="H34" i="4"/>
  <c r="H37" i="4" s="1"/>
  <c r="L34" i="4"/>
  <c r="N33" i="4"/>
  <c r="V33" i="4"/>
  <c r="V37" i="4" s="1"/>
  <c r="L37" i="4" l="1"/>
  <c r="N36" i="4"/>
  <c r="U36" i="4" s="1"/>
  <c r="S36" i="4"/>
  <c r="N34" i="4"/>
  <c r="U34" i="4" s="1"/>
  <c r="S34" i="4"/>
  <c r="X33" i="4"/>
  <c r="X37" i="4" s="1"/>
  <c r="U33" i="4"/>
  <c r="N35" i="4"/>
  <c r="S37" i="4" l="1"/>
  <c r="N37" i="4"/>
  <c r="U35" i="4"/>
  <c r="U37" i="4" s="1"/>
  <c r="E114" i="4" l="1"/>
  <c r="H114" i="4"/>
  <c r="K114" i="4"/>
  <c r="L114" i="4"/>
  <c r="M114" i="4"/>
  <c r="Q114" i="4" s="1"/>
  <c r="P114" i="4"/>
  <c r="S114" i="4"/>
  <c r="V114" i="4"/>
  <c r="W114" i="4"/>
  <c r="X114" i="4"/>
  <c r="T114" i="4" l="1"/>
  <c r="N114" i="4"/>
  <c r="R114" i="4" l="1"/>
  <c r="U114" i="4"/>
  <c r="F152" i="4"/>
  <c r="C152" i="4"/>
  <c r="M56" i="4" l="1"/>
  <c r="L56" i="4"/>
  <c r="F211" i="4"/>
  <c r="E112" i="4"/>
  <c r="H112" i="4"/>
  <c r="K112" i="4"/>
  <c r="L112" i="4"/>
  <c r="S112" i="4" s="1"/>
  <c r="M112" i="4"/>
  <c r="W112" i="4" s="1"/>
  <c r="P112" i="4"/>
  <c r="Q112" i="4"/>
  <c r="R112" i="4"/>
  <c r="V112" i="4"/>
  <c r="I275" i="4"/>
  <c r="J275" i="4"/>
  <c r="D275" i="4"/>
  <c r="F275" i="4"/>
  <c r="G275" i="4"/>
  <c r="C275" i="4"/>
  <c r="E273" i="4"/>
  <c r="H273" i="4"/>
  <c r="K273" i="4"/>
  <c r="L273" i="4"/>
  <c r="M273" i="4"/>
  <c r="Q273" i="4" s="1"/>
  <c r="V273" i="4"/>
  <c r="W273" i="4"/>
  <c r="X273" i="4"/>
  <c r="T273" i="4" l="1"/>
  <c r="N56" i="4"/>
  <c r="T112" i="4"/>
  <c r="N112" i="4"/>
  <c r="S273" i="4"/>
  <c r="N273" i="4"/>
  <c r="P273" i="4"/>
  <c r="X112" i="4" l="1"/>
  <c r="U112" i="4"/>
  <c r="R273" i="4"/>
  <c r="U273" i="4"/>
  <c r="O208" i="4" l="1"/>
  <c r="J208" i="4"/>
  <c r="I208" i="4"/>
  <c r="G208" i="4"/>
  <c r="D208" i="4"/>
  <c r="C208" i="4"/>
  <c r="E205" i="4"/>
  <c r="H205" i="4"/>
  <c r="K205" i="4"/>
  <c r="L205" i="4"/>
  <c r="P205" i="4" s="1"/>
  <c r="M205" i="4"/>
  <c r="Q205" i="4" s="1"/>
  <c r="T205" i="4"/>
  <c r="V205" i="4"/>
  <c r="W205" i="4"/>
  <c r="X205" i="4"/>
  <c r="E207" i="4"/>
  <c r="H207" i="4"/>
  <c r="K207" i="4"/>
  <c r="L207" i="4"/>
  <c r="P207" i="4" s="1"/>
  <c r="M207" i="4"/>
  <c r="S207" i="4"/>
  <c r="T207" i="4"/>
  <c r="U207" i="4"/>
  <c r="V207" i="4"/>
  <c r="X204" i="4"/>
  <c r="W204" i="4"/>
  <c r="V204" i="4"/>
  <c r="U204" i="4"/>
  <c r="T204" i="4"/>
  <c r="S204" i="4"/>
  <c r="M204" i="4"/>
  <c r="Q204" i="4" s="1"/>
  <c r="L204" i="4"/>
  <c r="P204" i="4" s="1"/>
  <c r="K204" i="4"/>
  <c r="H204" i="4"/>
  <c r="E204" i="4"/>
  <c r="P208" i="4" l="1"/>
  <c r="V208" i="4"/>
  <c r="N207" i="4"/>
  <c r="X207" i="4" s="1"/>
  <c r="X208" i="4" s="1"/>
  <c r="Q207" i="4"/>
  <c r="Q208" i="4" s="1"/>
  <c r="K208" i="4"/>
  <c r="E208" i="4"/>
  <c r="N205" i="4"/>
  <c r="T208" i="4"/>
  <c r="H208" i="4"/>
  <c r="M208" i="4"/>
  <c r="L208" i="4"/>
  <c r="W207" i="4"/>
  <c r="W208" i="4" s="1"/>
  <c r="S205" i="4"/>
  <c r="S208" i="4" s="1"/>
  <c r="N204" i="4"/>
  <c r="R204" i="4" s="1"/>
  <c r="R207" i="4" l="1"/>
  <c r="U205" i="4"/>
  <c r="U208" i="4" s="1"/>
  <c r="R205" i="4"/>
  <c r="R208" i="4" s="1"/>
  <c r="N208" i="4"/>
  <c r="E135" i="4" l="1"/>
  <c r="H135" i="4"/>
  <c r="K135" i="4"/>
  <c r="L135" i="4"/>
  <c r="S135" i="4" s="1"/>
  <c r="M135" i="4"/>
  <c r="Q135" i="4" s="1"/>
  <c r="V135" i="4"/>
  <c r="W135" i="4"/>
  <c r="X135" i="4"/>
  <c r="E113" i="4"/>
  <c r="H113" i="4"/>
  <c r="K113" i="4"/>
  <c r="L113" i="4"/>
  <c r="P113" i="4" s="1"/>
  <c r="M113" i="4"/>
  <c r="Q113" i="4" s="1"/>
  <c r="V113" i="4"/>
  <c r="W113" i="4"/>
  <c r="X113" i="4"/>
  <c r="E115" i="4"/>
  <c r="H115" i="4"/>
  <c r="K115" i="4"/>
  <c r="L115" i="4"/>
  <c r="P115" i="4" s="1"/>
  <c r="M115" i="4"/>
  <c r="Q115" i="4" s="1"/>
  <c r="V115" i="4"/>
  <c r="W115" i="4"/>
  <c r="X115" i="4"/>
  <c r="X44" i="4"/>
  <c r="W44" i="4"/>
  <c r="V44" i="4"/>
  <c r="R44" i="4"/>
  <c r="Q44" i="4"/>
  <c r="P44" i="4"/>
  <c r="M44" i="4"/>
  <c r="T44" i="4" s="1"/>
  <c r="L44" i="4"/>
  <c r="S44" i="4" s="1"/>
  <c r="K44" i="4"/>
  <c r="H44" i="4"/>
  <c r="E44" i="4"/>
  <c r="G23" i="4"/>
  <c r="G27" i="4" s="1"/>
  <c r="F23" i="4"/>
  <c r="F27" i="4" s="1"/>
  <c r="T113" i="4" l="1"/>
  <c r="T115" i="4"/>
  <c r="S115" i="4"/>
  <c r="S113" i="4"/>
  <c r="P135" i="4"/>
  <c r="N113" i="4"/>
  <c r="N135" i="4"/>
  <c r="N115" i="4"/>
  <c r="T135" i="4"/>
  <c r="N44" i="4"/>
  <c r="U44" i="4" s="1"/>
  <c r="R115" i="4" l="1"/>
  <c r="U115" i="4"/>
  <c r="U135" i="4"/>
  <c r="R135" i="4"/>
  <c r="R113" i="4"/>
  <c r="U113" i="4"/>
  <c r="E39" i="4"/>
  <c r="E40" i="4"/>
  <c r="X175" i="4" l="1"/>
  <c r="W175" i="4"/>
  <c r="V175" i="4"/>
  <c r="R175" i="4"/>
  <c r="Q175" i="4"/>
  <c r="P175" i="4"/>
  <c r="M175" i="4"/>
  <c r="T175" i="4" s="1"/>
  <c r="L175" i="4"/>
  <c r="S175" i="4" s="1"/>
  <c r="K175" i="4"/>
  <c r="H175" i="4"/>
  <c r="E175" i="4"/>
  <c r="N175" i="4" l="1"/>
  <c r="U175" i="4" s="1"/>
  <c r="O282" i="4" l="1"/>
  <c r="O283" i="4" s="1"/>
  <c r="J282" i="4"/>
  <c r="J283" i="4" s="1"/>
  <c r="J284" i="4" s="1"/>
  <c r="I282" i="4"/>
  <c r="I283" i="4" s="1"/>
  <c r="I284" i="4" s="1"/>
  <c r="G282" i="4"/>
  <c r="G283" i="4" s="1"/>
  <c r="G284" i="4" s="1"/>
  <c r="F282" i="4"/>
  <c r="F283" i="4" s="1"/>
  <c r="F284" i="4" s="1"/>
  <c r="D282" i="4"/>
  <c r="D283" i="4" s="1"/>
  <c r="D284" i="4" s="1"/>
  <c r="C282" i="4"/>
  <c r="C283" i="4" s="1"/>
  <c r="R281" i="4"/>
  <c r="R282" i="4" s="1"/>
  <c r="R283" i="4" s="1"/>
  <c r="R284" i="4" s="1"/>
  <c r="Q281" i="4"/>
  <c r="Q282" i="4" s="1"/>
  <c r="Q283" i="4" s="1"/>
  <c r="Q284" i="4" s="1"/>
  <c r="P281" i="4"/>
  <c r="P282" i="4" s="1"/>
  <c r="P283" i="4" s="1"/>
  <c r="P284" i="4" s="1"/>
  <c r="M281" i="4"/>
  <c r="T281" i="4" s="1"/>
  <c r="L281" i="4"/>
  <c r="S281" i="4" s="1"/>
  <c r="K281" i="4"/>
  <c r="K282" i="4" s="1"/>
  <c r="K283" i="4" s="1"/>
  <c r="K284" i="4" s="1"/>
  <c r="H281" i="4"/>
  <c r="H282" i="4" s="1"/>
  <c r="H283" i="4" s="1"/>
  <c r="H284" i="4" s="1"/>
  <c r="E281" i="4"/>
  <c r="E282" i="4" s="1"/>
  <c r="E283" i="4" s="1"/>
  <c r="E284" i="4" s="1"/>
  <c r="W281" i="4" l="1"/>
  <c r="W282" i="4" s="1"/>
  <c r="W283" i="4" s="1"/>
  <c r="W284" i="4" s="1"/>
  <c r="V281" i="4"/>
  <c r="V282" i="4" s="1"/>
  <c r="V283" i="4" s="1"/>
  <c r="V284" i="4" s="1"/>
  <c r="T282" i="4"/>
  <c r="T283" i="4" s="1"/>
  <c r="T284" i="4" s="1"/>
  <c r="C284" i="4"/>
  <c r="L283" i="4"/>
  <c r="S282" i="4"/>
  <c r="S283" i="4" s="1"/>
  <c r="S284" i="4" s="1"/>
  <c r="M282" i="4"/>
  <c r="N281" i="4"/>
  <c r="M283" i="4"/>
  <c r="M284" i="4" s="1"/>
  <c r="L282" i="4"/>
  <c r="U281" i="4" l="1"/>
  <c r="U282" i="4" s="1"/>
  <c r="U283" i="4" s="1"/>
  <c r="U284" i="4" s="1"/>
  <c r="X281" i="4"/>
  <c r="X282" i="4" s="1"/>
  <c r="X283" i="4" s="1"/>
  <c r="X284" i="4" s="1"/>
  <c r="N283" i="4"/>
  <c r="N284" i="4" s="1"/>
  <c r="B12" i="5" s="1"/>
  <c r="L284" i="4"/>
  <c r="N282" i="4"/>
  <c r="X164" i="4" l="1"/>
  <c r="W164" i="4"/>
  <c r="V164" i="4"/>
  <c r="U164" i="4"/>
  <c r="T164" i="4"/>
  <c r="S164" i="4"/>
  <c r="M164" i="4"/>
  <c r="Q164" i="4" s="1"/>
  <c r="L164" i="4"/>
  <c r="P164" i="4" s="1"/>
  <c r="K164" i="4"/>
  <c r="H164" i="4"/>
  <c r="E164" i="4"/>
  <c r="N164" i="4" l="1"/>
  <c r="R164" i="4" s="1"/>
  <c r="F127" i="4"/>
  <c r="F101" i="4"/>
  <c r="F117" i="4"/>
  <c r="X97" i="4"/>
  <c r="W97" i="4"/>
  <c r="V97" i="4"/>
  <c r="R97" i="4"/>
  <c r="Q97" i="4"/>
  <c r="P97" i="4"/>
  <c r="M97" i="4"/>
  <c r="T97" i="4" s="1"/>
  <c r="L97" i="4"/>
  <c r="S97" i="4" s="1"/>
  <c r="K97" i="4"/>
  <c r="H97" i="4"/>
  <c r="E97" i="4"/>
  <c r="F57" i="4"/>
  <c r="F51" i="4"/>
  <c r="X12" i="4"/>
  <c r="W12" i="4"/>
  <c r="V12" i="4"/>
  <c r="T12" i="4"/>
  <c r="S12" i="4"/>
  <c r="M12" i="4"/>
  <c r="Q12" i="4" s="1"/>
  <c r="L12" i="4"/>
  <c r="P12" i="4" s="1"/>
  <c r="K12" i="4"/>
  <c r="H12" i="4"/>
  <c r="E12" i="4"/>
  <c r="F14" i="4"/>
  <c r="X225" i="4"/>
  <c r="W225" i="4"/>
  <c r="V225" i="4"/>
  <c r="R225" i="4"/>
  <c r="Q225" i="4"/>
  <c r="P225" i="4"/>
  <c r="M225" i="4"/>
  <c r="T225" i="4" s="1"/>
  <c r="L225" i="4"/>
  <c r="S225" i="4" s="1"/>
  <c r="K225" i="4"/>
  <c r="H225" i="4"/>
  <c r="E225" i="4"/>
  <c r="D57" i="4"/>
  <c r="G57" i="4"/>
  <c r="I57" i="4"/>
  <c r="J57" i="4"/>
  <c r="C57" i="4"/>
  <c r="E10" i="4"/>
  <c r="E13" i="4"/>
  <c r="E9" i="4"/>
  <c r="F118" i="4" l="1"/>
  <c r="N97" i="4"/>
  <c r="U97" i="4" s="1"/>
  <c r="N12" i="4"/>
  <c r="R12" i="4" s="1"/>
  <c r="N225" i="4"/>
  <c r="U225" i="4" s="1"/>
  <c r="U12" i="4" l="1"/>
  <c r="E93" i="4"/>
  <c r="E94" i="4"/>
  <c r="E95" i="4"/>
  <c r="E98" i="4"/>
  <c r="E100" i="4"/>
  <c r="P275" i="4" l="1"/>
  <c r="X274" i="4" l="1"/>
  <c r="X275" i="4" s="1"/>
  <c r="W274" i="4"/>
  <c r="W275" i="4" s="1"/>
  <c r="V274" i="4"/>
  <c r="V275" i="4" s="1"/>
  <c r="X263" i="4"/>
  <c r="W263" i="4"/>
  <c r="V263" i="4"/>
  <c r="X262" i="4"/>
  <c r="W262" i="4"/>
  <c r="V262" i="4"/>
  <c r="X255" i="4"/>
  <c r="X256" i="4" s="1"/>
  <c r="X257" i="4" s="1"/>
  <c r="W255" i="4"/>
  <c r="W256" i="4" s="1"/>
  <c r="W257" i="4" s="1"/>
  <c r="V255" i="4"/>
  <c r="V256" i="4" s="1"/>
  <c r="V257" i="4" s="1"/>
  <c r="X250" i="4"/>
  <c r="W250" i="4"/>
  <c r="V250" i="4"/>
  <c r="X248" i="4"/>
  <c r="W248" i="4"/>
  <c r="V248" i="4"/>
  <c r="X246" i="4"/>
  <c r="W246" i="4"/>
  <c r="V246" i="4"/>
  <c r="X245" i="4"/>
  <c r="W245" i="4"/>
  <c r="V245" i="4"/>
  <c r="X243" i="4"/>
  <c r="W243" i="4"/>
  <c r="V243" i="4"/>
  <c r="X242" i="4"/>
  <c r="W242" i="4"/>
  <c r="V242" i="4"/>
  <c r="X241" i="4"/>
  <c r="W241" i="4"/>
  <c r="V241" i="4"/>
  <c r="X233" i="4"/>
  <c r="W233" i="4"/>
  <c r="V233" i="4"/>
  <c r="X226" i="4"/>
  <c r="W226" i="4"/>
  <c r="V226" i="4"/>
  <c r="X222" i="4"/>
  <c r="W222" i="4"/>
  <c r="V222" i="4"/>
  <c r="X221" i="4"/>
  <c r="W221" i="4"/>
  <c r="V221" i="4"/>
  <c r="X220" i="4"/>
  <c r="W220" i="4"/>
  <c r="V220" i="4"/>
  <c r="X219" i="4"/>
  <c r="W219" i="4"/>
  <c r="V219" i="4"/>
  <c r="X218" i="4"/>
  <c r="W218" i="4"/>
  <c r="V218" i="4"/>
  <c r="X217" i="4"/>
  <c r="W217" i="4"/>
  <c r="V217" i="4"/>
  <c r="X210" i="4"/>
  <c r="W210" i="4"/>
  <c r="V210" i="4"/>
  <c r="X201" i="4"/>
  <c r="W201" i="4"/>
  <c r="V201" i="4"/>
  <c r="X200" i="4"/>
  <c r="W200" i="4"/>
  <c r="V200" i="4"/>
  <c r="X199" i="4"/>
  <c r="W199" i="4"/>
  <c r="V199" i="4"/>
  <c r="X198" i="4"/>
  <c r="W198" i="4"/>
  <c r="V198" i="4"/>
  <c r="X197" i="4"/>
  <c r="W197" i="4"/>
  <c r="V197" i="4"/>
  <c r="X195" i="4"/>
  <c r="W195" i="4"/>
  <c r="V195" i="4"/>
  <c r="X188" i="4"/>
  <c r="X189" i="4" s="1"/>
  <c r="W188" i="4"/>
  <c r="W189" i="4" s="1"/>
  <c r="V188" i="4"/>
  <c r="V189" i="4" s="1"/>
  <c r="X182" i="4"/>
  <c r="W182" i="4"/>
  <c r="V182" i="4"/>
  <c r="X181" i="4"/>
  <c r="W181" i="4"/>
  <c r="V181" i="4"/>
  <c r="X180" i="4"/>
  <c r="W180" i="4"/>
  <c r="V180" i="4"/>
  <c r="X177" i="4"/>
  <c r="W177" i="4"/>
  <c r="V177" i="4"/>
  <c r="X176" i="4"/>
  <c r="W176" i="4"/>
  <c r="V176" i="4"/>
  <c r="X168" i="4"/>
  <c r="X169" i="4" s="1"/>
  <c r="W168" i="4"/>
  <c r="W169" i="4" s="1"/>
  <c r="V168" i="4"/>
  <c r="V169" i="4" s="1"/>
  <c r="X165" i="4"/>
  <c r="W165" i="4"/>
  <c r="V165" i="4"/>
  <c r="X159" i="4"/>
  <c r="X160" i="4" s="1"/>
  <c r="W159" i="4"/>
  <c r="W160" i="4" s="1"/>
  <c r="V159" i="4"/>
  <c r="V160" i="4" s="1"/>
  <c r="X156" i="4"/>
  <c r="W156" i="4"/>
  <c r="V156" i="4"/>
  <c r="X155" i="4"/>
  <c r="W155" i="4"/>
  <c r="V155" i="4"/>
  <c r="X154" i="4"/>
  <c r="W154" i="4"/>
  <c r="V154" i="4"/>
  <c r="X147" i="4"/>
  <c r="W147" i="4"/>
  <c r="V147" i="4"/>
  <c r="X144" i="4"/>
  <c r="X145" i="4" s="1"/>
  <c r="W144" i="4"/>
  <c r="W145" i="4" s="1"/>
  <c r="V144" i="4"/>
  <c r="V145" i="4" s="1"/>
  <c r="X141" i="4"/>
  <c r="W141" i="4"/>
  <c r="V141" i="4"/>
  <c r="X140" i="4"/>
  <c r="W140" i="4"/>
  <c r="V140" i="4"/>
  <c r="X138" i="4"/>
  <c r="W138" i="4"/>
  <c r="V138" i="4"/>
  <c r="X136" i="4"/>
  <c r="W136" i="4"/>
  <c r="V136" i="4"/>
  <c r="X134" i="4"/>
  <c r="W134" i="4"/>
  <c r="V134" i="4"/>
  <c r="X133" i="4"/>
  <c r="W133" i="4"/>
  <c r="V133" i="4"/>
  <c r="X126" i="4"/>
  <c r="W126" i="4"/>
  <c r="V126" i="4"/>
  <c r="X124" i="4"/>
  <c r="W124" i="4"/>
  <c r="V124" i="4"/>
  <c r="X123" i="4"/>
  <c r="W123" i="4"/>
  <c r="V123" i="4"/>
  <c r="X122" i="4"/>
  <c r="W122" i="4"/>
  <c r="V122" i="4"/>
  <c r="X121" i="4"/>
  <c r="W121" i="4"/>
  <c r="V121" i="4"/>
  <c r="X116" i="4"/>
  <c r="W116" i="4"/>
  <c r="V116" i="4"/>
  <c r="X111" i="4"/>
  <c r="W111" i="4"/>
  <c r="V111" i="4"/>
  <c r="X110" i="4"/>
  <c r="W110" i="4"/>
  <c r="V110" i="4"/>
  <c r="X109" i="4"/>
  <c r="W109" i="4"/>
  <c r="V109" i="4"/>
  <c r="X108" i="4"/>
  <c r="W108" i="4"/>
  <c r="V108" i="4"/>
  <c r="X107" i="4"/>
  <c r="W107" i="4"/>
  <c r="V107" i="4"/>
  <c r="X103" i="4"/>
  <c r="X105" i="4" s="1"/>
  <c r="W103" i="4"/>
  <c r="W105" i="4" s="1"/>
  <c r="V103" i="4"/>
  <c r="V105" i="4" s="1"/>
  <c r="X100" i="4"/>
  <c r="W100" i="4"/>
  <c r="V100" i="4"/>
  <c r="X98" i="4"/>
  <c r="W98" i="4"/>
  <c r="V98" i="4"/>
  <c r="X95" i="4"/>
  <c r="W95" i="4"/>
  <c r="V95" i="4"/>
  <c r="X94" i="4"/>
  <c r="W94" i="4"/>
  <c r="V94" i="4"/>
  <c r="X93" i="4"/>
  <c r="W93" i="4"/>
  <c r="V93" i="4"/>
  <c r="X92" i="4"/>
  <c r="W92" i="4"/>
  <c r="V92" i="4"/>
  <c r="X91" i="4"/>
  <c r="W91" i="4"/>
  <c r="V91" i="4"/>
  <c r="X90" i="4"/>
  <c r="W90" i="4"/>
  <c r="V90" i="4"/>
  <c r="X89" i="4"/>
  <c r="W89" i="4"/>
  <c r="V89" i="4"/>
  <c r="X88" i="4"/>
  <c r="W88" i="4"/>
  <c r="V88" i="4"/>
  <c r="X87" i="4"/>
  <c r="W87" i="4"/>
  <c r="V87" i="4"/>
  <c r="X86" i="4"/>
  <c r="W86" i="4"/>
  <c r="V86" i="4"/>
  <c r="X85" i="4"/>
  <c r="W85" i="4"/>
  <c r="V85" i="4"/>
  <c r="X78" i="4"/>
  <c r="W78" i="4"/>
  <c r="V78" i="4"/>
  <c r="X77" i="4"/>
  <c r="W77" i="4"/>
  <c r="V77" i="4"/>
  <c r="X76" i="4"/>
  <c r="W76" i="4"/>
  <c r="V76" i="4"/>
  <c r="X75" i="4"/>
  <c r="W75" i="4"/>
  <c r="V75" i="4"/>
  <c r="X74" i="4"/>
  <c r="W74" i="4"/>
  <c r="V74" i="4"/>
  <c r="X67" i="4"/>
  <c r="X68" i="4" s="1"/>
  <c r="W67" i="4"/>
  <c r="W68" i="4" s="1"/>
  <c r="V67" i="4"/>
  <c r="V68" i="4" s="1"/>
  <c r="X64" i="4"/>
  <c r="W64" i="4"/>
  <c r="V64" i="4"/>
  <c r="X59" i="4"/>
  <c r="X60" i="4" s="1"/>
  <c r="W59" i="4"/>
  <c r="W60" i="4" s="1"/>
  <c r="V59" i="4"/>
  <c r="V60" i="4" s="1"/>
  <c r="X56" i="4"/>
  <c r="W56" i="4"/>
  <c r="V56" i="4"/>
  <c r="X53" i="4"/>
  <c r="X54" i="4" s="1"/>
  <c r="W53" i="4"/>
  <c r="W54" i="4" s="1"/>
  <c r="V53" i="4"/>
  <c r="V54" i="4" s="1"/>
  <c r="X43" i="4"/>
  <c r="W43" i="4"/>
  <c r="V43" i="4"/>
  <c r="X50" i="4"/>
  <c r="W50" i="4"/>
  <c r="V50" i="4"/>
  <c r="X40" i="4"/>
  <c r="W40" i="4"/>
  <c r="V40" i="4"/>
  <c r="X39" i="4"/>
  <c r="W39" i="4"/>
  <c r="V39" i="4"/>
  <c r="X22" i="4"/>
  <c r="W22" i="4"/>
  <c r="V22" i="4"/>
  <c r="X16" i="4"/>
  <c r="X17" i="4" s="1"/>
  <c r="W16" i="4"/>
  <c r="W17" i="4" s="1"/>
  <c r="V16" i="4"/>
  <c r="V17" i="4" s="1"/>
  <c r="X13" i="4"/>
  <c r="W13" i="4"/>
  <c r="V13" i="4"/>
  <c r="X10" i="4"/>
  <c r="W10" i="4"/>
  <c r="V10" i="4"/>
  <c r="X9" i="4"/>
  <c r="W9" i="4"/>
  <c r="V9" i="4"/>
  <c r="X251" i="4" l="1"/>
  <c r="X252" i="4" s="1"/>
  <c r="X258" i="4" s="1"/>
  <c r="W251" i="4"/>
  <c r="W252" i="4" s="1"/>
  <c r="W258" i="4" s="1"/>
  <c r="V251" i="4"/>
  <c r="V252" i="4" s="1"/>
  <c r="V258" i="4" s="1"/>
  <c r="X223" i="4"/>
  <c r="V223" i="4"/>
  <c r="W223" i="4"/>
  <c r="V211" i="4"/>
  <c r="W45" i="4"/>
  <c r="V57" i="4"/>
  <c r="W142" i="4"/>
  <c r="X148" i="4"/>
  <c r="V152" i="4"/>
  <c r="X166" i="4"/>
  <c r="X170" i="4" s="1"/>
  <c r="X178" i="4"/>
  <c r="W264" i="4"/>
  <c r="W265" i="4" s="1"/>
  <c r="W266" i="4" s="1"/>
  <c r="W23" i="4"/>
  <c r="W27" i="4" s="1"/>
  <c r="V23" i="4"/>
  <c r="V27" i="4" s="1"/>
  <c r="X41" i="4"/>
  <c r="W51" i="4"/>
  <c r="V79" i="4"/>
  <c r="V80" i="4" s="1"/>
  <c r="V81" i="4" s="1"/>
  <c r="W127" i="4"/>
  <c r="W128" i="4" s="1"/>
  <c r="X57" i="4"/>
  <c r="W65" i="4"/>
  <c r="W69" i="4" s="1"/>
  <c r="V148" i="4"/>
  <c r="V166" i="4"/>
  <c r="V170" i="4" s="1"/>
  <c r="W211" i="4"/>
  <c r="X211" i="4"/>
  <c r="X227" i="4"/>
  <c r="V41" i="4"/>
  <c r="X79" i="4"/>
  <c r="X80" i="4" s="1"/>
  <c r="X81" i="4" s="1"/>
  <c r="W101" i="4"/>
  <c r="W157" i="4"/>
  <c r="V178" i="4"/>
  <c r="W183" i="4"/>
  <c r="W202" i="4"/>
  <c r="V227" i="4"/>
  <c r="V51" i="4"/>
  <c r="X45" i="4"/>
  <c r="W57" i="4"/>
  <c r="V65" i="4"/>
  <c r="V69" i="4" s="1"/>
  <c r="X101" i="4"/>
  <c r="V127" i="4"/>
  <c r="V128" i="4" s="1"/>
  <c r="V142" i="4"/>
  <c r="W148" i="4"/>
  <c r="X157" i="4"/>
  <c r="W166" i="4"/>
  <c r="W170" i="4" s="1"/>
  <c r="W178" i="4"/>
  <c r="X183" i="4"/>
  <c r="X202" i="4"/>
  <c r="W227" i="4"/>
  <c r="V234" i="4"/>
  <c r="V235" i="4" s="1"/>
  <c r="X264" i="4"/>
  <c r="X265" i="4" s="1"/>
  <c r="X266" i="4" s="1"/>
  <c r="X23" i="4"/>
  <c r="X27" i="4" s="1"/>
  <c r="W41" i="4"/>
  <c r="X51" i="4"/>
  <c r="V45" i="4"/>
  <c r="X65" i="4"/>
  <c r="X69" i="4" s="1"/>
  <c r="W79" i="4"/>
  <c r="W80" i="4" s="1"/>
  <c r="W81" i="4" s="1"/>
  <c r="V101" i="4"/>
  <c r="X127" i="4"/>
  <c r="X128" i="4" s="1"/>
  <c r="X142" i="4"/>
  <c r="V157" i="4"/>
  <c r="V183" i="4"/>
  <c r="V202" i="4"/>
  <c r="V264" i="4"/>
  <c r="V265" i="4" s="1"/>
  <c r="V266" i="4" s="1"/>
  <c r="V117" i="4"/>
  <c r="W117" i="4"/>
  <c r="W152" i="4"/>
  <c r="W234" i="4"/>
  <c r="W235" i="4" s="1"/>
  <c r="X117" i="4"/>
  <c r="X152" i="4"/>
  <c r="X234" i="4"/>
  <c r="X235" i="4" s="1"/>
  <c r="W14" i="4"/>
  <c r="X14" i="4"/>
  <c r="V14" i="4"/>
  <c r="V61" i="4" l="1"/>
  <c r="X61" i="4"/>
  <c r="W61" i="4"/>
  <c r="V190" i="4"/>
  <c r="X190" i="4"/>
  <c r="X191" i="4" s="1"/>
  <c r="W190" i="4"/>
  <c r="W191" i="4" s="1"/>
  <c r="V70" i="4"/>
  <c r="X70" i="4"/>
  <c r="W70" i="4"/>
  <c r="X212" i="4"/>
  <c r="X213" i="4" s="1"/>
  <c r="V212" i="4"/>
  <c r="V213" i="4" s="1"/>
  <c r="W212" i="4"/>
  <c r="W213" i="4" s="1"/>
  <c r="V228" i="4"/>
  <c r="V236" i="4" s="1"/>
  <c r="X228" i="4"/>
  <c r="X236" i="4" s="1"/>
  <c r="W228" i="4"/>
  <c r="W236" i="4" s="1"/>
  <c r="V191" i="4"/>
  <c r="V118" i="4"/>
  <c r="V129" i="4" s="1"/>
  <c r="W118" i="4"/>
  <c r="W129" i="4" s="1"/>
  <c r="V161" i="4"/>
  <c r="V171" i="4" s="1"/>
  <c r="X118" i="4"/>
  <c r="X129" i="4" s="1"/>
  <c r="W161" i="4"/>
  <c r="X18" i="4"/>
  <c r="X28" i="4" s="1"/>
  <c r="V18" i="4"/>
  <c r="W18" i="4"/>
  <c r="W28" i="4" s="1"/>
  <c r="X161" i="4" l="1"/>
  <c r="X171" i="4" s="1"/>
  <c r="W171" i="4"/>
  <c r="V28" i="4"/>
  <c r="E155" i="4"/>
  <c r="H155" i="4"/>
  <c r="K155" i="4"/>
  <c r="L155" i="4"/>
  <c r="P155" i="4" s="1"/>
  <c r="M155" i="4"/>
  <c r="Q155" i="4" s="1"/>
  <c r="S155" i="4"/>
  <c r="T155" i="4"/>
  <c r="U138" i="4"/>
  <c r="T138" i="4"/>
  <c r="S138" i="4"/>
  <c r="M138" i="4"/>
  <c r="Q138" i="4" s="1"/>
  <c r="L138" i="4"/>
  <c r="P138" i="4" s="1"/>
  <c r="K138" i="4"/>
  <c r="H138" i="4"/>
  <c r="E138" i="4"/>
  <c r="N155" i="4" l="1"/>
  <c r="R155" i="4" s="1"/>
  <c r="U155" i="4"/>
  <c r="N138" i="4"/>
  <c r="R138" i="4" s="1"/>
  <c r="E136" i="4" l="1"/>
  <c r="H136" i="4"/>
  <c r="K136" i="4"/>
  <c r="L136" i="4"/>
  <c r="M136" i="4"/>
  <c r="T136" i="4" s="1"/>
  <c r="P136" i="4"/>
  <c r="Q136" i="4"/>
  <c r="R136" i="4"/>
  <c r="D23" i="4"/>
  <c r="D27" i="4" s="1"/>
  <c r="I23" i="4"/>
  <c r="I27" i="4" s="1"/>
  <c r="J23" i="4"/>
  <c r="J27" i="4" s="1"/>
  <c r="C23" i="4"/>
  <c r="C27" i="4" s="1"/>
  <c r="E22" i="4"/>
  <c r="H22" i="4"/>
  <c r="K22" i="4"/>
  <c r="L22" i="4"/>
  <c r="P22" i="4" s="1"/>
  <c r="M22" i="4"/>
  <c r="T22" i="4" s="1"/>
  <c r="S22" i="4"/>
  <c r="O60" i="4"/>
  <c r="J60" i="4"/>
  <c r="I60" i="4"/>
  <c r="G60" i="4"/>
  <c r="F60" i="4"/>
  <c r="D60" i="4"/>
  <c r="C60" i="4"/>
  <c r="R59" i="4"/>
  <c r="R60" i="4" s="1"/>
  <c r="Q59" i="4"/>
  <c r="Q60" i="4" s="1"/>
  <c r="P59" i="4"/>
  <c r="P60" i="4" s="1"/>
  <c r="M59" i="4"/>
  <c r="T59" i="4" s="1"/>
  <c r="T60" i="4" s="1"/>
  <c r="L59" i="4"/>
  <c r="K59" i="4"/>
  <c r="K60" i="4" s="1"/>
  <c r="H59" i="4"/>
  <c r="H60" i="4" s="1"/>
  <c r="E59" i="4"/>
  <c r="E60" i="4" s="1"/>
  <c r="M60" i="4" l="1"/>
  <c r="Q22" i="4"/>
  <c r="U22" i="4" s="1"/>
  <c r="N136" i="4"/>
  <c r="U136" i="4" s="1"/>
  <c r="S136" i="4"/>
  <c r="N22" i="4"/>
  <c r="R22" i="4" s="1"/>
  <c r="L60" i="4"/>
  <c r="N59" i="4"/>
  <c r="U59" i="4" s="1"/>
  <c r="U60" i="4" s="1"/>
  <c r="S59" i="4"/>
  <c r="S60" i="4" s="1"/>
  <c r="N60" i="4" l="1"/>
  <c r="D256" i="4"/>
  <c r="F256" i="4"/>
  <c r="G256" i="4"/>
  <c r="I256" i="4"/>
  <c r="J256" i="4"/>
  <c r="O256" i="4"/>
  <c r="C256" i="4"/>
  <c r="C257" i="4" s="1"/>
  <c r="D271" i="4" l="1"/>
  <c r="F271" i="4"/>
  <c r="G271" i="4"/>
  <c r="I271" i="4"/>
  <c r="J271" i="4"/>
  <c r="C271" i="4"/>
  <c r="L271" i="4" l="1"/>
  <c r="J127" i="4"/>
  <c r="E74" i="4" l="1"/>
  <c r="E75" i="4"/>
  <c r="E76" i="4"/>
  <c r="E77" i="4"/>
  <c r="E78" i="4"/>
  <c r="H74" i="4"/>
  <c r="H75" i="4"/>
  <c r="H76" i="4"/>
  <c r="H77" i="4"/>
  <c r="H78" i="4"/>
  <c r="E50" i="4"/>
  <c r="R274" i="4" l="1"/>
  <c r="R275" i="4" s="1"/>
  <c r="Q274" i="4"/>
  <c r="Q275" i="4" s="1"/>
  <c r="P274" i="4"/>
  <c r="E274" i="4"/>
  <c r="E275" i="4" s="1"/>
  <c r="H274" i="4"/>
  <c r="H275" i="4" s="1"/>
  <c r="K274" i="4"/>
  <c r="K275" i="4" s="1"/>
  <c r="L274" i="4"/>
  <c r="M274" i="4"/>
  <c r="H246" i="4"/>
  <c r="E243" i="4"/>
  <c r="H243" i="4"/>
  <c r="K243" i="4"/>
  <c r="K251" i="4" s="1"/>
  <c r="L243" i="4"/>
  <c r="M243" i="4"/>
  <c r="T243" i="4" s="1"/>
  <c r="P243" i="4"/>
  <c r="Q243" i="4"/>
  <c r="R243" i="4"/>
  <c r="R103" i="4"/>
  <c r="R105" i="4" s="1"/>
  <c r="Q103" i="4"/>
  <c r="Q105" i="4" s="1"/>
  <c r="P103" i="4"/>
  <c r="P105" i="4" s="1"/>
  <c r="M103" i="4"/>
  <c r="L103" i="4"/>
  <c r="K103" i="4"/>
  <c r="K105" i="4" s="1"/>
  <c r="H103" i="4"/>
  <c r="H105" i="4" s="1"/>
  <c r="E103" i="4"/>
  <c r="E105" i="4" s="1"/>
  <c r="P50" i="4"/>
  <c r="D65" i="4"/>
  <c r="C65" i="4"/>
  <c r="G65" i="4"/>
  <c r="I65" i="4"/>
  <c r="J65" i="4"/>
  <c r="F65" i="4"/>
  <c r="D51" i="4"/>
  <c r="G51" i="4"/>
  <c r="I51" i="4"/>
  <c r="J51" i="4"/>
  <c r="C51" i="4"/>
  <c r="H50" i="4"/>
  <c r="K50" i="4"/>
  <c r="L50" i="4"/>
  <c r="S50" i="4" s="1"/>
  <c r="M50" i="4"/>
  <c r="T50" i="4" s="1"/>
  <c r="T23" i="4"/>
  <c r="T27" i="4" s="1"/>
  <c r="S23" i="4"/>
  <c r="S27" i="4" s="1"/>
  <c r="M21" i="4"/>
  <c r="Q21" i="4" s="1"/>
  <c r="L21" i="4"/>
  <c r="P21" i="4" s="1"/>
  <c r="K21" i="4"/>
  <c r="H21" i="4"/>
  <c r="H23" i="4" s="1"/>
  <c r="H27" i="4" s="1"/>
  <c r="E21" i="4"/>
  <c r="S103" i="4" l="1"/>
  <c r="S105" i="4" s="1"/>
  <c r="L105" i="4"/>
  <c r="T103" i="4"/>
  <c r="T105" i="4" s="1"/>
  <c r="M105" i="4"/>
  <c r="S274" i="4"/>
  <c r="S275" i="4" s="1"/>
  <c r="L275" i="4"/>
  <c r="T274" i="4"/>
  <c r="T275" i="4" s="1"/>
  <c r="M275" i="4"/>
  <c r="E23" i="4"/>
  <c r="E27" i="4" s="1"/>
  <c r="K23" i="4"/>
  <c r="K27" i="4" s="1"/>
  <c r="Q23" i="4"/>
  <c r="Q27" i="4" s="1"/>
  <c r="M23" i="4"/>
  <c r="M27" i="4" s="1"/>
  <c r="L23" i="4"/>
  <c r="L27" i="4" s="1"/>
  <c r="N243" i="4"/>
  <c r="U243" i="4" s="1"/>
  <c r="N274" i="4"/>
  <c r="S243" i="4"/>
  <c r="N103" i="4"/>
  <c r="N50" i="4"/>
  <c r="Q50" i="4"/>
  <c r="N21" i="4"/>
  <c r="R21" i="4" s="1"/>
  <c r="U103" i="4" l="1"/>
  <c r="U105" i="4" s="1"/>
  <c r="N105" i="4"/>
  <c r="U274" i="4"/>
  <c r="U275" i="4" s="1"/>
  <c r="N275" i="4"/>
  <c r="U23" i="4"/>
  <c r="U27" i="4" s="1"/>
  <c r="P23" i="4"/>
  <c r="P27" i="4" s="1"/>
  <c r="N23" i="4"/>
  <c r="N27" i="4" s="1"/>
  <c r="R50" i="4"/>
  <c r="U50" i="4"/>
  <c r="R23" i="4" l="1"/>
  <c r="R27" i="4" s="1"/>
  <c r="F178" i="4"/>
  <c r="F227" i="4"/>
  <c r="D264" i="4"/>
  <c r="C264" i="4"/>
  <c r="G264" i="4"/>
  <c r="F264" i="4"/>
  <c r="R220" i="4"/>
  <c r="Q220" i="4"/>
  <c r="P220" i="4"/>
  <c r="M220" i="4"/>
  <c r="T220" i="4" s="1"/>
  <c r="L220" i="4"/>
  <c r="S220" i="4" s="1"/>
  <c r="K220" i="4"/>
  <c r="H220" i="4"/>
  <c r="E220" i="4"/>
  <c r="R197" i="4"/>
  <c r="Q197" i="4"/>
  <c r="P197" i="4"/>
  <c r="M197" i="4"/>
  <c r="T197" i="4" s="1"/>
  <c r="L197" i="4"/>
  <c r="S197" i="4" s="1"/>
  <c r="K197" i="4"/>
  <c r="H197" i="4"/>
  <c r="E197" i="4"/>
  <c r="D178" i="4"/>
  <c r="G178" i="4"/>
  <c r="I178" i="4"/>
  <c r="J178" i="4"/>
  <c r="C178" i="4"/>
  <c r="L178" i="4" l="1"/>
  <c r="N220" i="4"/>
  <c r="U220" i="4" s="1"/>
  <c r="N197" i="4"/>
  <c r="U197" i="4" s="1"/>
  <c r="U165" i="4"/>
  <c r="T165" i="4"/>
  <c r="S165" i="4"/>
  <c r="M165" i="4"/>
  <c r="Q165" i="4" s="1"/>
  <c r="L165" i="4"/>
  <c r="K165" i="4"/>
  <c r="H165" i="4"/>
  <c r="E165" i="4"/>
  <c r="O166" i="4"/>
  <c r="D166" i="4"/>
  <c r="F166" i="4"/>
  <c r="G166" i="4"/>
  <c r="I166" i="4"/>
  <c r="J166" i="4"/>
  <c r="C166" i="4"/>
  <c r="R109" i="4"/>
  <c r="Q109" i="4"/>
  <c r="P109" i="4"/>
  <c r="M109" i="4"/>
  <c r="T109" i="4" s="1"/>
  <c r="L109" i="4"/>
  <c r="S109" i="4" s="1"/>
  <c r="K109" i="4"/>
  <c r="H109" i="4"/>
  <c r="E109" i="4"/>
  <c r="R100" i="4"/>
  <c r="Q100" i="4"/>
  <c r="P100" i="4"/>
  <c r="M100" i="4"/>
  <c r="T100" i="4" s="1"/>
  <c r="L100" i="4"/>
  <c r="S100" i="4" s="1"/>
  <c r="K100" i="4"/>
  <c r="H100" i="4"/>
  <c r="R98" i="4"/>
  <c r="Q98" i="4"/>
  <c r="P98" i="4"/>
  <c r="M98" i="4"/>
  <c r="T98" i="4" s="1"/>
  <c r="L98" i="4"/>
  <c r="S98" i="4" s="1"/>
  <c r="K98" i="4"/>
  <c r="H98" i="4"/>
  <c r="C101" i="4"/>
  <c r="R93" i="4"/>
  <c r="Q93" i="4"/>
  <c r="P93" i="4"/>
  <c r="M93" i="4"/>
  <c r="T93" i="4" s="1"/>
  <c r="L93" i="4"/>
  <c r="S93" i="4" s="1"/>
  <c r="K93" i="4"/>
  <c r="H93" i="4"/>
  <c r="R89" i="4"/>
  <c r="Q89" i="4"/>
  <c r="P89" i="4"/>
  <c r="M89" i="4"/>
  <c r="T89" i="4" s="1"/>
  <c r="L89" i="4"/>
  <c r="S89" i="4" s="1"/>
  <c r="K89" i="4"/>
  <c r="H89" i="4"/>
  <c r="E89" i="4"/>
  <c r="R87" i="4"/>
  <c r="Q87" i="4"/>
  <c r="P87" i="4"/>
  <c r="M87" i="4"/>
  <c r="T87" i="4" s="1"/>
  <c r="L87" i="4"/>
  <c r="S87" i="4" s="1"/>
  <c r="K87" i="4"/>
  <c r="H87" i="4"/>
  <c r="E87" i="4"/>
  <c r="O57" i="4"/>
  <c r="R56" i="4"/>
  <c r="R57" i="4" s="1"/>
  <c r="Q56" i="4"/>
  <c r="Q57" i="4" s="1"/>
  <c r="P56" i="4"/>
  <c r="P57" i="4" s="1"/>
  <c r="T56" i="4"/>
  <c r="T57" i="4" s="1"/>
  <c r="S56" i="4"/>
  <c r="S57" i="4" s="1"/>
  <c r="K56" i="4"/>
  <c r="K57" i="4" s="1"/>
  <c r="H56" i="4"/>
  <c r="H57" i="4" s="1"/>
  <c r="E56" i="4"/>
  <c r="E57" i="4" s="1"/>
  <c r="N165" i="4" l="1"/>
  <c r="R165" i="4" s="1"/>
  <c r="P165" i="4"/>
  <c r="N109" i="4"/>
  <c r="U109" i="4" s="1"/>
  <c r="N100" i="4"/>
  <c r="U100" i="4" s="1"/>
  <c r="N98" i="4"/>
  <c r="U98" i="4" s="1"/>
  <c r="N89" i="4"/>
  <c r="U89" i="4" s="1"/>
  <c r="N93" i="4"/>
  <c r="U93" i="4" s="1"/>
  <c r="N87" i="4"/>
  <c r="U87" i="4" s="1"/>
  <c r="M57" i="4"/>
  <c r="L57" i="4"/>
  <c r="U56" i="4"/>
  <c r="U57" i="4" s="1"/>
  <c r="N57" i="4" l="1"/>
  <c r="U10" i="4" l="1"/>
  <c r="T10" i="4"/>
  <c r="S10" i="4"/>
  <c r="M10" i="4"/>
  <c r="Q10" i="4" s="1"/>
  <c r="L10" i="4"/>
  <c r="P10" i="4" s="1"/>
  <c r="K10" i="4"/>
  <c r="H10" i="4"/>
  <c r="L226" i="4"/>
  <c r="M226" i="4"/>
  <c r="L181" i="4"/>
  <c r="M181" i="4"/>
  <c r="L182" i="4"/>
  <c r="M182" i="4"/>
  <c r="M180" i="4"/>
  <c r="L180" i="4"/>
  <c r="L121" i="4"/>
  <c r="M121" i="4"/>
  <c r="L122" i="4"/>
  <c r="M122" i="4"/>
  <c r="L123" i="4"/>
  <c r="M123" i="4"/>
  <c r="L124" i="4"/>
  <c r="M124" i="4"/>
  <c r="L126" i="4"/>
  <c r="M126" i="4"/>
  <c r="L116" i="4"/>
  <c r="M116" i="4"/>
  <c r="M111" i="4"/>
  <c r="L111" i="4"/>
  <c r="M110" i="4"/>
  <c r="L110" i="4"/>
  <c r="M108" i="4"/>
  <c r="L108" i="4"/>
  <c r="M107" i="4"/>
  <c r="L107" i="4"/>
  <c r="M95" i="4"/>
  <c r="L95" i="4"/>
  <c r="M94" i="4"/>
  <c r="L94" i="4"/>
  <c r="M92" i="4"/>
  <c r="L92" i="4"/>
  <c r="M91" i="4"/>
  <c r="L91" i="4"/>
  <c r="M90" i="4"/>
  <c r="L90" i="4"/>
  <c r="M88" i="4"/>
  <c r="L88" i="4"/>
  <c r="M86" i="4"/>
  <c r="L86" i="4"/>
  <c r="M85" i="4"/>
  <c r="L85" i="4"/>
  <c r="M40" i="4"/>
  <c r="L40" i="4"/>
  <c r="M39" i="4"/>
  <c r="L39" i="4"/>
  <c r="M16" i="4"/>
  <c r="L16" i="4"/>
  <c r="M13" i="4"/>
  <c r="L13" i="4"/>
  <c r="M9" i="4"/>
  <c r="L9" i="4"/>
  <c r="N126" i="4" l="1"/>
  <c r="N124" i="4"/>
  <c r="N123" i="4"/>
  <c r="N121" i="4"/>
  <c r="N181" i="4"/>
  <c r="N182" i="4"/>
  <c r="N122" i="4"/>
  <c r="N116" i="4"/>
  <c r="N226" i="4"/>
  <c r="N10" i="4"/>
  <c r="R10" i="4" s="1"/>
  <c r="O169" i="4" l="1"/>
  <c r="J169" i="4"/>
  <c r="J170" i="4" s="1"/>
  <c r="I169" i="4"/>
  <c r="I170" i="4" s="1"/>
  <c r="G169" i="4"/>
  <c r="G170" i="4" s="1"/>
  <c r="F169" i="4"/>
  <c r="F170" i="4" s="1"/>
  <c r="D169" i="4"/>
  <c r="D170" i="4" s="1"/>
  <c r="C169" i="4"/>
  <c r="C170" i="4" s="1"/>
  <c r="R169" i="4"/>
  <c r="Q168" i="4"/>
  <c r="Q169" i="4" s="1"/>
  <c r="P168" i="4"/>
  <c r="P169" i="4" s="1"/>
  <c r="M168" i="4"/>
  <c r="T168" i="4" s="1"/>
  <c r="T169" i="4" s="1"/>
  <c r="L168" i="4"/>
  <c r="S168" i="4" s="1"/>
  <c r="S169" i="4" s="1"/>
  <c r="K168" i="4"/>
  <c r="K169" i="4" s="1"/>
  <c r="H168" i="4"/>
  <c r="H169" i="4" s="1"/>
  <c r="E168" i="4"/>
  <c r="E169" i="4" s="1"/>
  <c r="R124" i="4"/>
  <c r="Q124" i="4"/>
  <c r="P124" i="4"/>
  <c r="T124" i="4"/>
  <c r="S124" i="4"/>
  <c r="K124" i="4"/>
  <c r="H124" i="4"/>
  <c r="E124" i="4"/>
  <c r="H159" i="4"/>
  <c r="F54" i="4"/>
  <c r="F61" i="4" s="1"/>
  <c r="G54" i="4"/>
  <c r="M169" i="4" l="1"/>
  <c r="L169" i="4"/>
  <c r="N168" i="4"/>
  <c r="U168" i="4" s="1"/>
  <c r="U169" i="4" s="1"/>
  <c r="U124" i="4"/>
  <c r="N169" i="4" l="1"/>
  <c r="J117" i="4"/>
  <c r="I117" i="4"/>
  <c r="Q13" i="4" l="1"/>
  <c r="P13" i="4"/>
  <c r="T13" i="4"/>
  <c r="S13" i="4"/>
  <c r="K13" i="4"/>
  <c r="H13" i="4"/>
  <c r="O17" i="4"/>
  <c r="J17" i="4"/>
  <c r="I17" i="4"/>
  <c r="D17" i="4"/>
  <c r="C17" i="4"/>
  <c r="M17" i="4" l="1"/>
  <c r="N13" i="4"/>
  <c r="R13" i="4" s="1"/>
  <c r="U13" i="4"/>
  <c r="L17" i="4"/>
  <c r="T16" i="4"/>
  <c r="T17" i="4" s="1"/>
  <c r="S16" i="4"/>
  <c r="S17" i="4" s="1"/>
  <c r="Q16" i="4"/>
  <c r="U16" i="4" s="1"/>
  <c r="P16" i="4"/>
  <c r="P17" i="4" s="1"/>
  <c r="K16" i="4"/>
  <c r="K17" i="4" s="1"/>
  <c r="H16" i="4"/>
  <c r="H17" i="4" s="1"/>
  <c r="E16" i="4"/>
  <c r="E17" i="4" s="1"/>
  <c r="N17" i="4" l="1"/>
  <c r="U17" i="4"/>
  <c r="Q17" i="4"/>
  <c r="N16" i="4"/>
  <c r="R16" i="4" s="1"/>
  <c r="R17" i="4" s="1"/>
  <c r="R221" i="4" l="1"/>
  <c r="Q221" i="4"/>
  <c r="P221" i="4"/>
  <c r="M221" i="4"/>
  <c r="T221" i="4" s="1"/>
  <c r="L221" i="4"/>
  <c r="S221" i="4" s="1"/>
  <c r="K221" i="4"/>
  <c r="H221" i="4"/>
  <c r="E221" i="4"/>
  <c r="N221" i="4" l="1"/>
  <c r="U221" i="4" s="1"/>
  <c r="M270" i="4" l="1"/>
  <c r="W270" i="4" s="1"/>
  <c r="W271" i="4" s="1"/>
  <c r="W276" i="4" s="1"/>
  <c r="W277" i="4" s="1"/>
  <c r="W285" i="4" s="1"/>
  <c r="L270" i="4"/>
  <c r="V270" i="4" s="1"/>
  <c r="V271" i="4" s="1"/>
  <c r="V276" i="4" s="1"/>
  <c r="V277" i="4" s="1"/>
  <c r="V285" i="4" s="1"/>
  <c r="H263" i="4"/>
  <c r="R181" i="4"/>
  <c r="Q181" i="4"/>
  <c r="P181" i="4"/>
  <c r="T181" i="4"/>
  <c r="S181" i="4"/>
  <c r="K181" i="4"/>
  <c r="H181" i="4"/>
  <c r="E181" i="4"/>
  <c r="G152" i="4"/>
  <c r="N270" i="4" l="1"/>
  <c r="X270" i="4" s="1"/>
  <c r="X271" i="4" s="1"/>
  <c r="X276" i="4" s="1"/>
  <c r="X277" i="4" s="1"/>
  <c r="X285" i="4" s="1"/>
  <c r="U181" i="4"/>
  <c r="F68" i="4" l="1"/>
  <c r="F69" i="4" s="1"/>
  <c r="F70" i="4" s="1"/>
  <c r="G68" i="4"/>
  <c r="G69" i="4" s="1"/>
  <c r="I68" i="4"/>
  <c r="I69" i="4" s="1"/>
  <c r="J68" i="4"/>
  <c r="J69" i="4" s="1"/>
  <c r="D68" i="4"/>
  <c r="D69" i="4" s="1"/>
  <c r="C68" i="4"/>
  <c r="C69" i="4" s="1"/>
  <c r="R67" i="4"/>
  <c r="R68" i="4" s="1"/>
  <c r="Q67" i="4"/>
  <c r="Q68" i="4" s="1"/>
  <c r="P67" i="4"/>
  <c r="P68" i="4" s="1"/>
  <c r="M67" i="4"/>
  <c r="T67" i="4" s="1"/>
  <c r="T68" i="4" s="1"/>
  <c r="L67" i="4"/>
  <c r="S67" i="4" s="1"/>
  <c r="S68" i="4" s="1"/>
  <c r="K67" i="4"/>
  <c r="K68" i="4" s="1"/>
  <c r="H67" i="4"/>
  <c r="H68" i="4" s="1"/>
  <c r="E67" i="4"/>
  <c r="E68" i="4" s="1"/>
  <c r="M68" i="4" l="1"/>
  <c r="L68" i="4"/>
  <c r="N67" i="4"/>
  <c r="U67" i="4" l="1"/>
  <c r="U68" i="4" s="1"/>
  <c r="N68" i="4"/>
  <c r="O41" i="4" l="1"/>
  <c r="O51" i="4"/>
  <c r="O45" i="4"/>
  <c r="O54" i="4"/>
  <c r="O65" i="4"/>
  <c r="O79" i="4"/>
  <c r="O80" i="4" s="1"/>
  <c r="O81" i="4" s="1"/>
  <c r="O101" i="4"/>
  <c r="O117" i="4"/>
  <c r="O127" i="4"/>
  <c r="O128" i="4" s="1"/>
  <c r="O145" i="4"/>
  <c r="O160" i="4"/>
  <c r="O178" i="4"/>
  <c r="O183" i="4"/>
  <c r="O189" i="4"/>
  <c r="O190" i="4" s="1"/>
  <c r="O202" i="4"/>
  <c r="O211" i="4"/>
  <c r="O223" i="4"/>
  <c r="O227" i="4"/>
  <c r="O234" i="4"/>
  <c r="O235" i="4" s="1"/>
  <c r="O264" i="4"/>
  <c r="O265" i="4" s="1"/>
  <c r="O271" i="4"/>
  <c r="P271" i="4" s="1"/>
  <c r="P276" i="4" s="1"/>
  <c r="P277" i="4" s="1"/>
  <c r="O61" i="4" l="1"/>
  <c r="O212" i="4"/>
  <c r="O213" i="4" s="1"/>
  <c r="O70" i="4"/>
  <c r="O28" i="4"/>
  <c r="O277" i="4"/>
  <c r="O118" i="4"/>
  <c r="O129" i="4" s="1"/>
  <c r="O228" i="4"/>
  <c r="O236" i="4" s="1"/>
  <c r="O191" i="4"/>
  <c r="S210" i="4"/>
  <c r="T210" i="4"/>
  <c r="U210" i="4"/>
  <c r="L210" i="4"/>
  <c r="P210" i="4" s="1"/>
  <c r="M210" i="4"/>
  <c r="Q210" i="4" s="1"/>
  <c r="K210" i="4"/>
  <c r="H210" i="4"/>
  <c r="E210" i="4"/>
  <c r="N210" i="4" l="1"/>
  <c r="R210" i="4" s="1"/>
  <c r="M263" i="4" l="1"/>
  <c r="L263" i="4"/>
  <c r="M262" i="4"/>
  <c r="L262" i="4"/>
  <c r="M255" i="4"/>
  <c r="M256" i="4" s="1"/>
  <c r="L255" i="4"/>
  <c r="L256" i="4" s="1"/>
  <c r="M250" i="4"/>
  <c r="L250" i="4"/>
  <c r="M248" i="4"/>
  <c r="L248" i="4"/>
  <c r="M246" i="4"/>
  <c r="L246" i="4"/>
  <c r="M245" i="4"/>
  <c r="L245" i="4"/>
  <c r="M242" i="4"/>
  <c r="L242" i="4"/>
  <c r="M241" i="4"/>
  <c r="L241" i="4"/>
  <c r="M233" i="4"/>
  <c r="L233" i="4"/>
  <c r="M222" i="4"/>
  <c r="L222" i="4"/>
  <c r="M219" i="4"/>
  <c r="L219" i="4"/>
  <c r="M218" i="4"/>
  <c r="L218" i="4"/>
  <c r="M217" i="4"/>
  <c r="L217" i="4"/>
  <c r="M201" i="4"/>
  <c r="L201" i="4"/>
  <c r="M200" i="4"/>
  <c r="L200" i="4"/>
  <c r="M199" i="4"/>
  <c r="L199" i="4"/>
  <c r="M198" i="4"/>
  <c r="L198" i="4"/>
  <c r="M195" i="4"/>
  <c r="L195" i="4"/>
  <c r="M188" i="4"/>
  <c r="L188" i="4"/>
  <c r="M177" i="4"/>
  <c r="L177" i="4"/>
  <c r="M176" i="4"/>
  <c r="L176" i="4"/>
  <c r="M159" i="4"/>
  <c r="L159" i="4"/>
  <c r="M144" i="4"/>
  <c r="L144" i="4"/>
  <c r="M147" i="4"/>
  <c r="L147" i="4"/>
  <c r="M156" i="4"/>
  <c r="L156" i="4"/>
  <c r="M154" i="4"/>
  <c r="L154" i="4"/>
  <c r="M141" i="4"/>
  <c r="L141" i="4"/>
  <c r="M140" i="4"/>
  <c r="L140" i="4"/>
  <c r="M134" i="4"/>
  <c r="L134" i="4"/>
  <c r="M133" i="4"/>
  <c r="L133" i="4"/>
  <c r="M78" i="4"/>
  <c r="L78" i="4"/>
  <c r="M77" i="4"/>
  <c r="L77" i="4"/>
  <c r="M76" i="4"/>
  <c r="L76" i="4"/>
  <c r="M75" i="4"/>
  <c r="L75" i="4"/>
  <c r="M74" i="4"/>
  <c r="L74" i="4"/>
  <c r="M64" i="4"/>
  <c r="L64" i="4"/>
  <c r="M53" i="4"/>
  <c r="L53" i="4"/>
  <c r="M43" i="4"/>
  <c r="L43" i="4"/>
  <c r="M251" i="4" l="1"/>
  <c r="L251" i="4"/>
  <c r="M166" i="4"/>
  <c r="M170" i="4" s="1"/>
  <c r="L166" i="4"/>
  <c r="L170" i="4" s="1"/>
  <c r="N76" i="4"/>
  <c r="N53" i="4"/>
  <c r="N199" i="4"/>
  <c r="N262" i="4"/>
  <c r="N219" i="4"/>
  <c r="N40" i="4"/>
  <c r="N108" i="4"/>
  <c r="N218" i="4"/>
  <c r="N217" i="4"/>
  <c r="N88" i="4"/>
  <c r="N166" i="4"/>
  <c r="N170" i="4" s="1"/>
  <c r="N263" i="4"/>
  <c r="N255" i="4"/>
  <c r="N256" i="4" s="1"/>
  <c r="N246" i="4"/>
  <c r="N245" i="4"/>
  <c r="N241" i="4"/>
  <c r="N250" i="4"/>
  <c r="N248" i="4"/>
  <c r="N242" i="4"/>
  <c r="N233" i="4"/>
  <c r="N222" i="4"/>
  <c r="N195" i="4"/>
  <c r="N198" i="4"/>
  <c r="N201" i="4"/>
  <c r="N200" i="4"/>
  <c r="N188" i="4"/>
  <c r="N180" i="4"/>
  <c r="N176" i="4"/>
  <c r="N177" i="4"/>
  <c r="N159" i="4"/>
  <c r="N144" i="4"/>
  <c r="N147" i="4"/>
  <c r="N156" i="4"/>
  <c r="N154" i="4"/>
  <c r="N140" i="4"/>
  <c r="N141" i="4"/>
  <c r="N134" i="4"/>
  <c r="N133" i="4"/>
  <c r="N110" i="4"/>
  <c r="N107" i="4"/>
  <c r="N111" i="4"/>
  <c r="N95" i="4"/>
  <c r="N90" i="4"/>
  <c r="N94" i="4"/>
  <c r="N92" i="4"/>
  <c r="N91" i="4"/>
  <c r="N86" i="4"/>
  <c r="N85" i="4"/>
  <c r="N74" i="4"/>
  <c r="N78" i="4"/>
  <c r="N77" i="4"/>
  <c r="N75" i="4"/>
  <c r="N64" i="4"/>
  <c r="N43" i="4"/>
  <c r="N39" i="4"/>
  <c r="N251" i="4" l="1"/>
  <c r="K107" i="4" l="1"/>
  <c r="H9" i="4" l="1"/>
  <c r="K9" i="4"/>
  <c r="P9" i="4"/>
  <c r="Q9" i="4"/>
  <c r="S9" i="4"/>
  <c r="T9" i="4"/>
  <c r="U9" i="4"/>
  <c r="C14" i="4"/>
  <c r="C18" i="4" s="1"/>
  <c r="C28" i="4" s="1"/>
  <c r="D14" i="4"/>
  <c r="D18" i="4" s="1"/>
  <c r="D28" i="4" s="1"/>
  <c r="F18" i="4"/>
  <c r="F28" i="4" s="1"/>
  <c r="G14" i="4"/>
  <c r="G18" i="4" s="1"/>
  <c r="G28" i="4" s="1"/>
  <c r="I14" i="4"/>
  <c r="I18" i="4" s="1"/>
  <c r="I28" i="4" s="1"/>
  <c r="J14" i="4"/>
  <c r="J18" i="4" s="1"/>
  <c r="J28" i="4" s="1"/>
  <c r="H39" i="4"/>
  <c r="K39" i="4"/>
  <c r="T39" i="4"/>
  <c r="P39" i="4"/>
  <c r="Q39" i="4"/>
  <c r="R39" i="4" s="1"/>
  <c r="H40" i="4"/>
  <c r="K40" i="4"/>
  <c r="P40" i="4"/>
  <c r="Q40" i="4"/>
  <c r="R40" i="4" s="1"/>
  <c r="S40" i="4"/>
  <c r="C41" i="4"/>
  <c r="D41" i="4"/>
  <c r="G41" i="4"/>
  <c r="I41" i="4"/>
  <c r="J41" i="4"/>
  <c r="E51" i="4"/>
  <c r="H51" i="4"/>
  <c r="K51" i="4"/>
  <c r="S51" i="4"/>
  <c r="P51" i="4"/>
  <c r="Q51" i="4"/>
  <c r="R51" i="4"/>
  <c r="E43" i="4"/>
  <c r="H43" i="4"/>
  <c r="K43" i="4"/>
  <c r="P43" i="4"/>
  <c r="Q43" i="4"/>
  <c r="R43" i="4"/>
  <c r="T43" i="4"/>
  <c r="C45" i="4"/>
  <c r="D45" i="4"/>
  <c r="G45" i="4"/>
  <c r="I45" i="4"/>
  <c r="J45" i="4"/>
  <c r="E53" i="4"/>
  <c r="E54" i="4" s="1"/>
  <c r="H53" i="4"/>
  <c r="H54" i="4" s="1"/>
  <c r="K53" i="4"/>
  <c r="K54" i="4" s="1"/>
  <c r="U53" i="4"/>
  <c r="U54" i="4" s="1"/>
  <c r="P53" i="4"/>
  <c r="P54" i="4" s="1"/>
  <c r="Q53" i="4"/>
  <c r="Q54" i="4" s="1"/>
  <c r="R53" i="4"/>
  <c r="R54" i="4" s="1"/>
  <c r="S53" i="4"/>
  <c r="S54" i="4" s="1"/>
  <c r="C54" i="4"/>
  <c r="D54" i="4"/>
  <c r="I54" i="4"/>
  <c r="J54" i="4"/>
  <c r="E64" i="4"/>
  <c r="E65" i="4" s="1"/>
  <c r="E69" i="4" s="1"/>
  <c r="H64" i="4"/>
  <c r="H65" i="4" s="1"/>
  <c r="H69" i="4" s="1"/>
  <c r="K64" i="4"/>
  <c r="K65" i="4" s="1"/>
  <c r="K69" i="4" s="1"/>
  <c r="T64" i="4"/>
  <c r="T65" i="4" s="1"/>
  <c r="P64" i="4"/>
  <c r="Q64" i="4"/>
  <c r="R64" i="4"/>
  <c r="K74" i="4"/>
  <c r="U74" i="4"/>
  <c r="P74" i="4"/>
  <c r="Q74" i="4"/>
  <c r="R74" i="4"/>
  <c r="S74" i="4"/>
  <c r="K75" i="4"/>
  <c r="P75" i="4"/>
  <c r="Q75" i="4"/>
  <c r="R75" i="4"/>
  <c r="T75" i="4"/>
  <c r="K76" i="4"/>
  <c r="S76" i="4"/>
  <c r="P76" i="4"/>
  <c r="Q76" i="4"/>
  <c r="R76" i="4"/>
  <c r="K77" i="4"/>
  <c r="P77" i="4"/>
  <c r="Q77" i="4"/>
  <c r="R77" i="4"/>
  <c r="T77" i="4"/>
  <c r="K78" i="4"/>
  <c r="S78" i="4"/>
  <c r="P78" i="4"/>
  <c r="Q78" i="4"/>
  <c r="R78" i="4"/>
  <c r="C79" i="4"/>
  <c r="D79" i="4"/>
  <c r="F79" i="4"/>
  <c r="F80" i="4" s="1"/>
  <c r="F81" i="4" s="1"/>
  <c r="G79" i="4"/>
  <c r="G80" i="4" s="1"/>
  <c r="G81" i="4" s="1"/>
  <c r="I79" i="4"/>
  <c r="I80" i="4" s="1"/>
  <c r="I81" i="4" s="1"/>
  <c r="J79" i="4"/>
  <c r="J80" i="4" s="1"/>
  <c r="J81" i="4" s="1"/>
  <c r="E85" i="4"/>
  <c r="H85" i="4"/>
  <c r="K85" i="4"/>
  <c r="P85" i="4"/>
  <c r="Q85" i="4"/>
  <c r="R85" i="4"/>
  <c r="T85" i="4"/>
  <c r="E86" i="4"/>
  <c r="H86" i="4"/>
  <c r="K86" i="4"/>
  <c r="T86" i="4"/>
  <c r="P86" i="4"/>
  <c r="Q86" i="4"/>
  <c r="R86" i="4"/>
  <c r="E88" i="4"/>
  <c r="H88" i="4"/>
  <c r="K88" i="4"/>
  <c r="T88" i="4"/>
  <c r="P88" i="4"/>
  <c r="Q88" i="4"/>
  <c r="R88" i="4"/>
  <c r="E90" i="4"/>
  <c r="H90" i="4"/>
  <c r="K90" i="4"/>
  <c r="S90" i="4"/>
  <c r="T90" i="4"/>
  <c r="P90" i="4"/>
  <c r="Q90" i="4"/>
  <c r="R90" i="4"/>
  <c r="E91" i="4"/>
  <c r="H91" i="4"/>
  <c r="K91" i="4"/>
  <c r="T91" i="4"/>
  <c r="P91" i="4"/>
  <c r="Q91" i="4"/>
  <c r="R91" i="4"/>
  <c r="E92" i="4"/>
  <c r="H92" i="4"/>
  <c r="K92" i="4"/>
  <c r="T92" i="4"/>
  <c r="P92" i="4"/>
  <c r="Q92" i="4"/>
  <c r="R92" i="4"/>
  <c r="H94" i="4"/>
  <c r="K94" i="4"/>
  <c r="P94" i="4"/>
  <c r="Q94" i="4"/>
  <c r="R94" i="4"/>
  <c r="T94" i="4"/>
  <c r="H95" i="4"/>
  <c r="K95" i="4"/>
  <c r="P95" i="4"/>
  <c r="Q95" i="4"/>
  <c r="R95" i="4"/>
  <c r="T95" i="4"/>
  <c r="D101" i="4"/>
  <c r="G101" i="4"/>
  <c r="I101" i="4"/>
  <c r="I118" i="4" s="1"/>
  <c r="J101" i="4"/>
  <c r="J118" i="4" s="1"/>
  <c r="E107" i="4"/>
  <c r="H107" i="4"/>
  <c r="T107" i="4"/>
  <c r="P107" i="4"/>
  <c r="Q107" i="4"/>
  <c r="R107" i="4"/>
  <c r="E108" i="4"/>
  <c r="H108" i="4"/>
  <c r="K108" i="4"/>
  <c r="U108" i="4"/>
  <c r="T108" i="4"/>
  <c r="P108" i="4"/>
  <c r="Q108" i="4"/>
  <c r="R108" i="4"/>
  <c r="E110" i="4"/>
  <c r="H110" i="4"/>
  <c r="K110" i="4"/>
  <c r="T110" i="4"/>
  <c r="P110" i="4"/>
  <c r="Q110" i="4"/>
  <c r="R110" i="4"/>
  <c r="E111" i="4"/>
  <c r="H111" i="4"/>
  <c r="K111" i="4"/>
  <c r="S111" i="4"/>
  <c r="P111" i="4"/>
  <c r="Q111" i="4"/>
  <c r="R111" i="4"/>
  <c r="T111" i="4"/>
  <c r="E116" i="4"/>
  <c r="H116" i="4"/>
  <c r="K116" i="4"/>
  <c r="S116" i="4"/>
  <c r="P116" i="4"/>
  <c r="Q116" i="4"/>
  <c r="R116" i="4"/>
  <c r="C117" i="4"/>
  <c r="C118" i="4" s="1"/>
  <c r="D117" i="4"/>
  <c r="G117" i="4"/>
  <c r="E121" i="4"/>
  <c r="H121" i="4"/>
  <c r="K121" i="4"/>
  <c r="T121" i="4"/>
  <c r="P121" i="4"/>
  <c r="Q121" i="4"/>
  <c r="R121" i="4"/>
  <c r="E122" i="4"/>
  <c r="H122" i="4"/>
  <c r="K122" i="4"/>
  <c r="P122" i="4"/>
  <c r="Q122" i="4"/>
  <c r="R122" i="4"/>
  <c r="T122" i="4"/>
  <c r="E123" i="4"/>
  <c r="H123" i="4"/>
  <c r="K123" i="4"/>
  <c r="S123" i="4"/>
  <c r="P123" i="4"/>
  <c r="Q123" i="4"/>
  <c r="R123" i="4"/>
  <c r="E126" i="4"/>
  <c r="H126" i="4"/>
  <c r="K126" i="4"/>
  <c r="T126" i="4"/>
  <c r="P126" i="4"/>
  <c r="Q126" i="4"/>
  <c r="R126" i="4"/>
  <c r="C127" i="4"/>
  <c r="D127" i="4"/>
  <c r="F128" i="4"/>
  <c r="F129" i="4" s="1"/>
  <c r="G127" i="4"/>
  <c r="G128" i="4" s="1"/>
  <c r="I127" i="4"/>
  <c r="I128" i="4" s="1"/>
  <c r="J128" i="4"/>
  <c r="E133" i="4"/>
  <c r="H133" i="4"/>
  <c r="K133" i="4"/>
  <c r="P133" i="4"/>
  <c r="Q133" i="4"/>
  <c r="R133" i="4"/>
  <c r="T133" i="4"/>
  <c r="E134" i="4"/>
  <c r="H134" i="4"/>
  <c r="K134" i="4"/>
  <c r="Q134" i="4"/>
  <c r="P134" i="4"/>
  <c r="S134" i="4"/>
  <c r="T134" i="4"/>
  <c r="U134" i="4"/>
  <c r="E140" i="4"/>
  <c r="H140" i="4"/>
  <c r="K140" i="4"/>
  <c r="P140" i="4"/>
  <c r="Q140" i="4"/>
  <c r="R140" i="4"/>
  <c r="T140" i="4"/>
  <c r="E141" i="4"/>
  <c r="H141" i="4"/>
  <c r="K141" i="4"/>
  <c r="P141" i="4"/>
  <c r="Q141" i="4"/>
  <c r="R141" i="4"/>
  <c r="T141" i="4"/>
  <c r="C142" i="4"/>
  <c r="D142" i="4"/>
  <c r="F142" i="4"/>
  <c r="G142" i="4"/>
  <c r="I142" i="4"/>
  <c r="J142" i="4"/>
  <c r="E154" i="4"/>
  <c r="H154" i="4"/>
  <c r="K154" i="4"/>
  <c r="Q154" i="4"/>
  <c r="S154" i="4"/>
  <c r="T154" i="4"/>
  <c r="U154" i="4"/>
  <c r="E156" i="4"/>
  <c r="H156" i="4"/>
  <c r="K156" i="4"/>
  <c r="P156" i="4"/>
  <c r="Q156" i="4"/>
  <c r="R156" i="4"/>
  <c r="T156" i="4"/>
  <c r="C157" i="4"/>
  <c r="D157" i="4"/>
  <c r="F157" i="4"/>
  <c r="G157" i="4"/>
  <c r="I157" i="4"/>
  <c r="J157" i="4"/>
  <c r="E147" i="4"/>
  <c r="H147" i="4"/>
  <c r="K147" i="4"/>
  <c r="P147" i="4"/>
  <c r="Q147" i="4"/>
  <c r="R147" i="4"/>
  <c r="T147" i="4"/>
  <c r="C148" i="4"/>
  <c r="D148" i="4"/>
  <c r="F148" i="4"/>
  <c r="G148" i="4"/>
  <c r="I148" i="4"/>
  <c r="J148" i="4"/>
  <c r="D152" i="4"/>
  <c r="I152" i="4"/>
  <c r="J152" i="4"/>
  <c r="E144" i="4"/>
  <c r="E145" i="4" s="1"/>
  <c r="H144" i="4"/>
  <c r="H145" i="4" s="1"/>
  <c r="K144" i="4"/>
  <c r="K145" i="4" s="1"/>
  <c r="S144" i="4"/>
  <c r="S145" i="4" s="1"/>
  <c r="T144" i="4"/>
  <c r="T145" i="4" s="1"/>
  <c r="P144" i="4"/>
  <c r="P145" i="4" s="1"/>
  <c r="Q144" i="4"/>
  <c r="Q145" i="4" s="1"/>
  <c r="R144" i="4"/>
  <c r="R145" i="4" s="1"/>
  <c r="C145" i="4"/>
  <c r="D145" i="4"/>
  <c r="F145" i="4"/>
  <c r="G145" i="4"/>
  <c r="I145" i="4"/>
  <c r="J145" i="4"/>
  <c r="E159" i="4"/>
  <c r="E160" i="4" s="1"/>
  <c r="H160" i="4"/>
  <c r="K160" i="4"/>
  <c r="T159" i="4"/>
  <c r="T160" i="4" s="1"/>
  <c r="P159" i="4"/>
  <c r="P160" i="4" s="1"/>
  <c r="Q159" i="4"/>
  <c r="Q160" i="4" s="1"/>
  <c r="R159" i="4"/>
  <c r="R160" i="4" s="1"/>
  <c r="C160" i="4"/>
  <c r="D160" i="4"/>
  <c r="F160" i="4"/>
  <c r="G160" i="4"/>
  <c r="I160" i="4"/>
  <c r="J160" i="4"/>
  <c r="E166" i="4"/>
  <c r="E170" i="4" s="1"/>
  <c r="H166" i="4"/>
  <c r="H170" i="4" s="1"/>
  <c r="K166" i="4"/>
  <c r="K170" i="4" s="1"/>
  <c r="E176" i="4"/>
  <c r="H176" i="4"/>
  <c r="K176" i="4"/>
  <c r="P176" i="4"/>
  <c r="Q176" i="4"/>
  <c r="R176" i="4"/>
  <c r="T176" i="4"/>
  <c r="E177" i="4"/>
  <c r="H177" i="4"/>
  <c r="K177" i="4"/>
  <c r="T177" i="4"/>
  <c r="P177" i="4"/>
  <c r="Q177" i="4"/>
  <c r="R177" i="4"/>
  <c r="E180" i="4"/>
  <c r="H180" i="4"/>
  <c r="K180" i="4"/>
  <c r="T180" i="4"/>
  <c r="P180" i="4"/>
  <c r="Q180" i="4"/>
  <c r="R180" i="4"/>
  <c r="E182" i="4"/>
  <c r="H182" i="4"/>
  <c r="K182" i="4"/>
  <c r="T182" i="4"/>
  <c r="P182" i="4"/>
  <c r="Q182" i="4"/>
  <c r="R182" i="4"/>
  <c r="C183" i="4"/>
  <c r="D183" i="4"/>
  <c r="F183" i="4"/>
  <c r="G183" i="4"/>
  <c r="I183" i="4"/>
  <c r="J183" i="4"/>
  <c r="E188" i="4"/>
  <c r="E189" i="4" s="1"/>
  <c r="H188" i="4"/>
  <c r="H189" i="4" s="1"/>
  <c r="K188" i="4"/>
  <c r="K189" i="4" s="1"/>
  <c r="Q188" i="4"/>
  <c r="Q189" i="4" s="1"/>
  <c r="S188" i="4"/>
  <c r="S189" i="4" s="1"/>
  <c r="T188" i="4"/>
  <c r="T189" i="4" s="1"/>
  <c r="U188" i="4"/>
  <c r="U189" i="4" s="1"/>
  <c r="C189" i="4"/>
  <c r="D189" i="4"/>
  <c r="F189" i="4"/>
  <c r="G189" i="4"/>
  <c r="I189" i="4"/>
  <c r="J189" i="4"/>
  <c r="E195" i="4"/>
  <c r="H195" i="4"/>
  <c r="K195" i="4"/>
  <c r="Q195" i="4"/>
  <c r="S195" i="4"/>
  <c r="T195" i="4"/>
  <c r="U195" i="4"/>
  <c r="E198" i="4"/>
  <c r="H198" i="4"/>
  <c r="K198" i="4"/>
  <c r="P198" i="4"/>
  <c r="Q198" i="4"/>
  <c r="S198" i="4"/>
  <c r="T198" i="4"/>
  <c r="U198" i="4"/>
  <c r="E199" i="4"/>
  <c r="H199" i="4"/>
  <c r="K199" i="4"/>
  <c r="P199" i="4"/>
  <c r="Q199" i="4"/>
  <c r="R199" i="4"/>
  <c r="T199" i="4"/>
  <c r="E200" i="4"/>
  <c r="H200" i="4"/>
  <c r="K200" i="4"/>
  <c r="S200" i="4"/>
  <c r="T200" i="4"/>
  <c r="P200" i="4"/>
  <c r="Q200" i="4"/>
  <c r="R200" i="4"/>
  <c r="E201" i="4"/>
  <c r="H201" i="4"/>
  <c r="K201" i="4"/>
  <c r="T201" i="4"/>
  <c r="P201" i="4"/>
  <c r="Q201" i="4"/>
  <c r="R201" i="4"/>
  <c r="C202" i="4"/>
  <c r="D202" i="4"/>
  <c r="F202" i="4"/>
  <c r="F212" i="4" s="1"/>
  <c r="G202" i="4"/>
  <c r="I202" i="4"/>
  <c r="J202" i="4"/>
  <c r="C211" i="4"/>
  <c r="D211" i="4"/>
  <c r="G211" i="4"/>
  <c r="I211" i="4"/>
  <c r="J211" i="4"/>
  <c r="E217" i="4"/>
  <c r="H217" i="4"/>
  <c r="K217" i="4"/>
  <c r="P217" i="4"/>
  <c r="Q217" i="4"/>
  <c r="R217" i="4"/>
  <c r="T217" i="4"/>
  <c r="E218" i="4"/>
  <c r="H218" i="4"/>
  <c r="K218" i="4"/>
  <c r="S218" i="4"/>
  <c r="T218" i="4"/>
  <c r="P218" i="4"/>
  <c r="Q218" i="4"/>
  <c r="R218" i="4"/>
  <c r="E219" i="4"/>
  <c r="H219" i="4"/>
  <c r="K219" i="4"/>
  <c r="P219" i="4"/>
  <c r="Q219" i="4"/>
  <c r="R219" i="4"/>
  <c r="T219" i="4"/>
  <c r="E222" i="4"/>
  <c r="H222" i="4"/>
  <c r="K222" i="4"/>
  <c r="P222" i="4"/>
  <c r="Q222" i="4"/>
  <c r="R222" i="4"/>
  <c r="T222" i="4"/>
  <c r="C223" i="4"/>
  <c r="D223" i="4"/>
  <c r="F223" i="4"/>
  <c r="G223" i="4"/>
  <c r="I223" i="4"/>
  <c r="J223" i="4"/>
  <c r="E226" i="4"/>
  <c r="H226" i="4"/>
  <c r="K226" i="4"/>
  <c r="S226" i="4"/>
  <c r="P226" i="4"/>
  <c r="Q226" i="4"/>
  <c r="R226" i="4"/>
  <c r="C227" i="4"/>
  <c r="D227" i="4"/>
  <c r="G227" i="4"/>
  <c r="I227" i="4"/>
  <c r="J227" i="4"/>
  <c r="E233" i="4"/>
  <c r="H233" i="4"/>
  <c r="K233" i="4"/>
  <c r="T233" i="4"/>
  <c r="P233" i="4"/>
  <c r="Q233" i="4"/>
  <c r="R233" i="4"/>
  <c r="C234" i="4"/>
  <c r="D234" i="4"/>
  <c r="F234" i="4"/>
  <c r="F235" i="4" s="1"/>
  <c r="G234" i="4"/>
  <c r="G235" i="4" s="1"/>
  <c r="I234" i="4"/>
  <c r="I235" i="4" s="1"/>
  <c r="J234" i="4"/>
  <c r="J235" i="4" s="1"/>
  <c r="E241" i="4"/>
  <c r="H241" i="4"/>
  <c r="P241" i="4"/>
  <c r="Q241" i="4"/>
  <c r="R241" i="4"/>
  <c r="T241" i="4"/>
  <c r="E242" i="4"/>
  <c r="H242" i="4"/>
  <c r="S242" i="4"/>
  <c r="T242" i="4"/>
  <c r="P242" i="4"/>
  <c r="Q242" i="4"/>
  <c r="R242" i="4"/>
  <c r="E245" i="4"/>
  <c r="H245" i="4"/>
  <c r="T245" i="4"/>
  <c r="P245" i="4"/>
  <c r="Q245" i="4"/>
  <c r="R245" i="4"/>
  <c r="E246" i="4"/>
  <c r="T246" i="4"/>
  <c r="P246" i="4"/>
  <c r="Q246" i="4"/>
  <c r="R246" i="4"/>
  <c r="E248" i="4"/>
  <c r="H248" i="4"/>
  <c r="U248" i="4"/>
  <c r="P248" i="4"/>
  <c r="Q248" i="4"/>
  <c r="R248" i="4"/>
  <c r="T248" i="4"/>
  <c r="E250" i="4"/>
  <c r="H250" i="4"/>
  <c r="S250" i="4"/>
  <c r="T250" i="4"/>
  <c r="P250" i="4"/>
  <c r="Q250" i="4"/>
  <c r="R250" i="4"/>
  <c r="C252" i="4"/>
  <c r="C258" i="4" s="1"/>
  <c r="D252" i="4"/>
  <c r="F252" i="4"/>
  <c r="G252" i="4"/>
  <c r="I252" i="4"/>
  <c r="J252" i="4"/>
  <c r="E255" i="4"/>
  <c r="E256" i="4" s="1"/>
  <c r="H255" i="4"/>
  <c r="H256" i="4" s="1"/>
  <c r="K255" i="4"/>
  <c r="K256" i="4" s="1"/>
  <c r="U255" i="4"/>
  <c r="U256" i="4" s="1"/>
  <c r="P255" i="4"/>
  <c r="P256" i="4" s="1"/>
  <c r="Q255" i="4"/>
  <c r="Q256" i="4" s="1"/>
  <c r="R255" i="4"/>
  <c r="R256" i="4" s="1"/>
  <c r="T255" i="4"/>
  <c r="T256" i="4" s="1"/>
  <c r="D257" i="4"/>
  <c r="F257" i="4"/>
  <c r="G257" i="4"/>
  <c r="I257" i="4"/>
  <c r="J257" i="4"/>
  <c r="E262" i="4"/>
  <c r="H262" i="4"/>
  <c r="K262" i="4"/>
  <c r="T262" i="4"/>
  <c r="P262" i="4"/>
  <c r="Q262" i="4"/>
  <c r="R262" i="4"/>
  <c r="E263" i="4"/>
  <c r="K263" i="4"/>
  <c r="P263" i="4"/>
  <c r="Q263" i="4"/>
  <c r="R263" i="4"/>
  <c r="T263" i="4"/>
  <c r="F265" i="4"/>
  <c r="F266" i="4" s="1"/>
  <c r="I264" i="4"/>
  <c r="I265" i="4" s="1"/>
  <c r="I266" i="4" s="1"/>
  <c r="J264" i="4"/>
  <c r="J265" i="4" s="1"/>
  <c r="J266" i="4" s="1"/>
  <c r="E270" i="4"/>
  <c r="E271" i="4" s="1"/>
  <c r="H270" i="4"/>
  <c r="H271" i="4" s="1"/>
  <c r="K270" i="4"/>
  <c r="K271" i="4" s="1"/>
  <c r="T270" i="4"/>
  <c r="T271" i="4" s="1"/>
  <c r="P270" i="4"/>
  <c r="Q270" i="4"/>
  <c r="R270" i="4"/>
  <c r="D276" i="4"/>
  <c r="G61" i="4" l="1"/>
  <c r="J61" i="4"/>
  <c r="D61" i="4"/>
  <c r="I61" i="4"/>
  <c r="C61" i="4"/>
  <c r="C70" i="4" s="1"/>
  <c r="F190" i="4"/>
  <c r="F191" i="4" s="1"/>
  <c r="D70" i="4"/>
  <c r="G190" i="4"/>
  <c r="G191" i="4" s="1"/>
  <c r="J190" i="4"/>
  <c r="J191" i="4" s="1"/>
  <c r="D190" i="4"/>
  <c r="C190" i="4"/>
  <c r="I190" i="4"/>
  <c r="I191" i="4" s="1"/>
  <c r="E251" i="4"/>
  <c r="E252" i="4" s="1"/>
  <c r="K252" i="4"/>
  <c r="Q251" i="4"/>
  <c r="Q252" i="4" s="1"/>
  <c r="T251" i="4"/>
  <c r="T252" i="4" s="1"/>
  <c r="R251" i="4"/>
  <c r="R252" i="4" s="1"/>
  <c r="P251" i="4"/>
  <c r="P252" i="4" s="1"/>
  <c r="H251" i="4"/>
  <c r="H252" i="4" s="1"/>
  <c r="G70" i="4"/>
  <c r="G212" i="4"/>
  <c r="J70" i="4"/>
  <c r="I70" i="4"/>
  <c r="D212" i="4"/>
  <c r="D213" i="4" s="1"/>
  <c r="I212" i="4"/>
  <c r="I213" i="4" s="1"/>
  <c r="C212" i="4"/>
  <c r="J212" i="4"/>
  <c r="J213" i="4" s="1"/>
  <c r="G118" i="4"/>
  <c r="G129" i="4" s="1"/>
  <c r="H129" i="4" s="1"/>
  <c r="H101" i="4"/>
  <c r="D118" i="4"/>
  <c r="M18" i="4"/>
  <c r="L18" i="4"/>
  <c r="C161" i="4"/>
  <c r="C171" i="4" s="1"/>
  <c r="Q183" i="4"/>
  <c r="T178" i="4"/>
  <c r="R178" i="4"/>
  <c r="Q178" i="4"/>
  <c r="P178" i="4"/>
  <c r="E178" i="4"/>
  <c r="K178" i="4"/>
  <c r="H178" i="4"/>
  <c r="T166" i="4"/>
  <c r="T170" i="4" s="1"/>
  <c r="P166" i="4"/>
  <c r="P170" i="4" s="1"/>
  <c r="U166" i="4"/>
  <c r="U170" i="4" s="1"/>
  <c r="S166" i="4"/>
  <c r="S170" i="4" s="1"/>
  <c r="L117" i="4"/>
  <c r="M117" i="4"/>
  <c r="M183" i="4"/>
  <c r="L101" i="4"/>
  <c r="M227" i="4"/>
  <c r="L227" i="4"/>
  <c r="L183" i="4"/>
  <c r="M127" i="4"/>
  <c r="L127" i="4"/>
  <c r="K117" i="4"/>
  <c r="L152" i="4"/>
  <c r="F161" i="4"/>
  <c r="H152" i="4"/>
  <c r="K183" i="4"/>
  <c r="M211" i="4"/>
  <c r="M51" i="4"/>
  <c r="M189" i="4"/>
  <c r="F228" i="4"/>
  <c r="F236" i="4" s="1"/>
  <c r="M54" i="4"/>
  <c r="M45" i="4"/>
  <c r="L189" i="4"/>
  <c r="L54" i="4"/>
  <c r="L51" i="4"/>
  <c r="G276" i="4"/>
  <c r="M271" i="4"/>
  <c r="N271" i="4" s="1"/>
  <c r="D265" i="4"/>
  <c r="D266" i="4" s="1"/>
  <c r="M264" i="4"/>
  <c r="C265" i="4"/>
  <c r="L264" i="4"/>
  <c r="M257" i="4"/>
  <c r="H257" i="4"/>
  <c r="L257" i="4"/>
  <c r="E257" i="4"/>
  <c r="L252" i="4"/>
  <c r="M252" i="4"/>
  <c r="L234" i="4"/>
  <c r="D235" i="4"/>
  <c r="M235" i="4" s="1"/>
  <c r="M234" i="4"/>
  <c r="C235" i="4"/>
  <c r="L235" i="4" s="1"/>
  <c r="M223" i="4"/>
  <c r="L223" i="4"/>
  <c r="D228" i="4"/>
  <c r="L211" i="4"/>
  <c r="M202" i="4"/>
  <c r="F213" i="4"/>
  <c r="L202" i="4"/>
  <c r="E183" i="4"/>
  <c r="M178" i="4"/>
  <c r="N178" i="4" s="1"/>
  <c r="L160" i="4"/>
  <c r="M160" i="4"/>
  <c r="M145" i="4"/>
  <c r="L145" i="4"/>
  <c r="M152" i="4"/>
  <c r="M148" i="4"/>
  <c r="L148" i="4"/>
  <c r="E148" i="4"/>
  <c r="M157" i="4"/>
  <c r="L157" i="4"/>
  <c r="M142" i="4"/>
  <c r="L142" i="4"/>
  <c r="D128" i="4"/>
  <c r="M128" i="4" s="1"/>
  <c r="C128" i="4"/>
  <c r="L128" i="4" s="1"/>
  <c r="M101" i="4"/>
  <c r="D80" i="4"/>
  <c r="M79" i="4"/>
  <c r="C80" i="4"/>
  <c r="L79" i="4"/>
  <c r="M65" i="4"/>
  <c r="M69" i="4" s="1"/>
  <c r="L65" i="4"/>
  <c r="L69" i="4" s="1"/>
  <c r="L45" i="4"/>
  <c r="L41" i="4"/>
  <c r="M41" i="4"/>
  <c r="L14" i="4"/>
  <c r="M14" i="4"/>
  <c r="S14" i="4"/>
  <c r="S18" i="4" s="1"/>
  <c r="R257" i="4"/>
  <c r="G228" i="4"/>
  <c r="G236" i="4" s="1"/>
  <c r="P257" i="4"/>
  <c r="H202" i="4"/>
  <c r="U92" i="4"/>
  <c r="Q65" i="4"/>
  <c r="Q69" i="4" s="1"/>
  <c r="H45" i="4"/>
  <c r="C276" i="4"/>
  <c r="C277" i="4" s="1"/>
  <c r="C228" i="4"/>
  <c r="R188" i="4"/>
  <c r="R189" i="4" s="1"/>
  <c r="T45" i="4"/>
  <c r="N9" i="4"/>
  <c r="Q257" i="4"/>
  <c r="U246" i="4"/>
  <c r="U241" i="4"/>
  <c r="K264" i="4"/>
  <c r="K265" i="4" s="1"/>
  <c r="K266" i="4" s="1"/>
  <c r="U233" i="4"/>
  <c r="R183" i="4"/>
  <c r="P148" i="4"/>
  <c r="R134" i="4"/>
  <c r="U111" i="4"/>
  <c r="J129" i="4"/>
  <c r="U94" i="4"/>
  <c r="U86" i="4"/>
  <c r="P65" i="4"/>
  <c r="P69" i="4" s="1"/>
  <c r="U262" i="4"/>
  <c r="H157" i="4"/>
  <c r="D277" i="4"/>
  <c r="T264" i="4"/>
  <c r="T265" i="4" s="1"/>
  <c r="T266" i="4" s="1"/>
  <c r="E264" i="4"/>
  <c r="E265" i="4" s="1"/>
  <c r="E266" i="4" s="1"/>
  <c r="P264" i="4"/>
  <c r="P265" i="4" s="1"/>
  <c r="P266" i="4" s="1"/>
  <c r="H264" i="4"/>
  <c r="H265" i="4" s="1"/>
  <c r="H266" i="4" s="1"/>
  <c r="U226" i="4"/>
  <c r="U218" i="4"/>
  <c r="H223" i="4"/>
  <c r="Q223" i="4"/>
  <c r="K223" i="4"/>
  <c r="U211" i="4"/>
  <c r="S94" i="4"/>
  <c r="H14" i="4"/>
  <c r="H18" i="4" s="1"/>
  <c r="H28" i="4" s="1"/>
  <c r="Q234" i="4"/>
  <c r="Q235" i="4" s="1"/>
  <c r="P152" i="4"/>
  <c r="Q271" i="4"/>
  <c r="Q276" i="4" s="1"/>
  <c r="U263" i="4"/>
  <c r="R264" i="4"/>
  <c r="R265" i="4" s="1"/>
  <c r="R266" i="4" s="1"/>
  <c r="S255" i="4"/>
  <c r="S256" i="4" s="1"/>
  <c r="S246" i="4"/>
  <c r="K227" i="4"/>
  <c r="P227" i="4"/>
  <c r="P188" i="4"/>
  <c r="P189" i="4" s="1"/>
  <c r="J276" i="4"/>
  <c r="J277" i="4" s="1"/>
  <c r="F276" i="4"/>
  <c r="R271" i="4"/>
  <c r="R276" i="4" s="1"/>
  <c r="R277" i="4" s="1"/>
  <c r="H234" i="4"/>
  <c r="H235" i="4" s="1"/>
  <c r="E234" i="4"/>
  <c r="E235" i="4" s="1"/>
  <c r="T226" i="4"/>
  <c r="T227" i="4" s="1"/>
  <c r="U144" i="4"/>
  <c r="U145" i="4" s="1"/>
  <c r="T157" i="4"/>
  <c r="T123" i="4"/>
  <c r="U123" i="4"/>
  <c r="T116" i="4"/>
  <c r="T117" i="4" s="1"/>
  <c r="U116" i="4"/>
  <c r="U110" i="4"/>
  <c r="U43" i="4"/>
  <c r="K45" i="4"/>
  <c r="U159" i="4"/>
  <c r="U160" i="4" s="1"/>
  <c r="G161" i="4"/>
  <c r="G171" i="4" s="1"/>
  <c r="K148" i="4"/>
  <c r="Q127" i="4"/>
  <c r="Q128" i="4" s="1"/>
  <c r="S110" i="4"/>
  <c r="Q101" i="4"/>
  <c r="K79" i="4"/>
  <c r="K80" i="4" s="1"/>
  <c r="K81" i="4" s="1"/>
  <c r="R65" i="4"/>
  <c r="R69" i="4" s="1"/>
  <c r="U64" i="4"/>
  <c r="U65" i="4" s="1"/>
  <c r="U69" i="4" s="1"/>
  <c r="P45" i="4"/>
  <c r="R195" i="4"/>
  <c r="P195" i="4"/>
  <c r="I276" i="4"/>
  <c r="I277" i="4" s="1"/>
  <c r="U270" i="4"/>
  <c r="G265" i="4"/>
  <c r="G266" i="4" s="1"/>
  <c r="T223" i="4"/>
  <c r="E211" i="4"/>
  <c r="T211" i="4"/>
  <c r="R117" i="4"/>
  <c r="E223" i="4"/>
  <c r="S262" i="4"/>
  <c r="T202" i="4"/>
  <c r="H211" i="4"/>
  <c r="U182" i="4"/>
  <c r="S182" i="4"/>
  <c r="U257" i="4"/>
  <c r="T257" i="4"/>
  <c r="K257" i="4"/>
  <c r="U250" i="4"/>
  <c r="U245" i="4"/>
  <c r="U242" i="4"/>
  <c r="R234" i="4"/>
  <c r="R235" i="4" s="1"/>
  <c r="J228" i="4"/>
  <c r="J236" i="4" s="1"/>
  <c r="H227" i="4"/>
  <c r="E227" i="4"/>
  <c r="R198" i="4"/>
  <c r="K202" i="4"/>
  <c r="U177" i="4"/>
  <c r="U176" i="4"/>
  <c r="S176" i="4"/>
  <c r="R148" i="4"/>
  <c r="U156" i="4"/>
  <c r="S156" i="4"/>
  <c r="E157" i="4"/>
  <c r="K142" i="4"/>
  <c r="U122" i="4"/>
  <c r="S122" i="4"/>
  <c r="E127" i="4"/>
  <c r="E128" i="4" s="1"/>
  <c r="U107" i="4"/>
  <c r="U91" i="4"/>
  <c r="K41" i="4"/>
  <c r="U39" i="4"/>
  <c r="S39" i="4"/>
  <c r="R227" i="4"/>
  <c r="E152" i="4"/>
  <c r="T152" i="4"/>
  <c r="H127" i="4"/>
  <c r="H128" i="4" s="1"/>
  <c r="U95" i="4"/>
  <c r="S95" i="4"/>
  <c r="U88" i="4"/>
  <c r="S88" i="4"/>
  <c r="P101" i="4"/>
  <c r="E101" i="4"/>
  <c r="Q79" i="4"/>
  <c r="Q80" i="4" s="1"/>
  <c r="Q81" i="4" s="1"/>
  <c r="U51" i="4"/>
  <c r="T51" i="4"/>
  <c r="Q264" i="4"/>
  <c r="Q265" i="4" s="1"/>
  <c r="Q266" i="4" s="1"/>
  <c r="P234" i="4"/>
  <c r="P235" i="4" s="1"/>
  <c r="K234" i="4"/>
  <c r="K235" i="4" s="1"/>
  <c r="P223" i="4"/>
  <c r="R223" i="4"/>
  <c r="U180" i="4"/>
  <c r="Q148" i="4"/>
  <c r="T142" i="4"/>
  <c r="H142" i="4"/>
  <c r="U126" i="4"/>
  <c r="R127" i="4"/>
  <c r="R128" i="4" s="1"/>
  <c r="K127" i="4"/>
  <c r="K128" i="4" s="1"/>
  <c r="Q117" i="4"/>
  <c r="P79" i="4"/>
  <c r="P80" i="4" s="1"/>
  <c r="P81" i="4" s="1"/>
  <c r="H79" i="4"/>
  <c r="H80" i="4" s="1"/>
  <c r="H81" i="4" s="1"/>
  <c r="E45" i="4"/>
  <c r="E61" i="4" s="1"/>
  <c r="J161" i="4"/>
  <c r="E142" i="4"/>
  <c r="U121" i="4"/>
  <c r="P117" i="4"/>
  <c r="H117" i="4"/>
  <c r="U76" i="4"/>
  <c r="R79" i="4"/>
  <c r="R80" i="4" s="1"/>
  <c r="R81" i="4" s="1"/>
  <c r="E79" i="4"/>
  <c r="E80" i="4" s="1"/>
  <c r="E81" i="4" s="1"/>
  <c r="H183" i="4"/>
  <c r="P183" i="4"/>
  <c r="S159" i="4"/>
  <c r="S160" i="4" s="1"/>
  <c r="K157" i="4"/>
  <c r="U133" i="4"/>
  <c r="P127" i="4"/>
  <c r="P128" i="4" s="1"/>
  <c r="S107" i="4"/>
  <c r="E117" i="4"/>
  <c r="S91" i="4"/>
  <c r="U85" i="4"/>
  <c r="S85" i="4"/>
  <c r="U78" i="4"/>
  <c r="T40" i="4"/>
  <c r="T41" i="4" s="1"/>
  <c r="U40" i="4"/>
  <c r="K14" i="4"/>
  <c r="K18" i="4" s="1"/>
  <c r="K28" i="4" s="1"/>
  <c r="U14" i="4"/>
  <c r="U18" i="4" s="1"/>
  <c r="K101" i="4"/>
  <c r="R101" i="4"/>
  <c r="U77" i="4"/>
  <c r="U75" i="4"/>
  <c r="R45" i="4"/>
  <c r="R61" i="4" s="1"/>
  <c r="S43" i="4"/>
  <c r="T69" i="4"/>
  <c r="Q45" i="4"/>
  <c r="P14" i="4"/>
  <c r="P18" i="4" s="1"/>
  <c r="P28" i="4" s="1"/>
  <c r="E14" i="4"/>
  <c r="E18" i="4" s="1"/>
  <c r="E28" i="4" s="1"/>
  <c r="T234" i="4"/>
  <c r="T235" i="4" s="1"/>
  <c r="Q211" i="4"/>
  <c r="S270" i="4"/>
  <c r="S271" i="4" s="1"/>
  <c r="S276" i="4" s="1"/>
  <c r="S233" i="4"/>
  <c r="I228" i="4"/>
  <c r="I236" i="4" s="1"/>
  <c r="U219" i="4"/>
  <c r="S219" i="4"/>
  <c r="U200" i="4"/>
  <c r="T183" i="4"/>
  <c r="Q157" i="4"/>
  <c r="U217" i="4"/>
  <c r="S217" i="4"/>
  <c r="S211" i="4"/>
  <c r="Q202" i="4"/>
  <c r="Q227" i="4"/>
  <c r="U201" i="4"/>
  <c r="S201" i="4"/>
  <c r="U199" i="4"/>
  <c r="S199" i="4"/>
  <c r="S263" i="4"/>
  <c r="S248" i="4"/>
  <c r="S245" i="4"/>
  <c r="S241" i="4"/>
  <c r="U222" i="4"/>
  <c r="S222" i="4"/>
  <c r="K211" i="4"/>
  <c r="E202" i="4"/>
  <c r="Q152" i="4"/>
  <c r="S177" i="4"/>
  <c r="I161" i="4"/>
  <c r="T148" i="4"/>
  <c r="P154" i="4"/>
  <c r="R154" i="4"/>
  <c r="U147" i="4"/>
  <c r="S147" i="4"/>
  <c r="U141" i="4"/>
  <c r="S141" i="4"/>
  <c r="U140" i="4"/>
  <c r="S140" i="4"/>
  <c r="K152" i="4"/>
  <c r="S180" i="4"/>
  <c r="H148" i="4"/>
  <c r="D161" i="4"/>
  <c r="D171" i="4" s="1"/>
  <c r="Q142" i="4"/>
  <c r="T101" i="4"/>
  <c r="S126" i="4"/>
  <c r="S121" i="4"/>
  <c r="S108" i="4"/>
  <c r="S86" i="4"/>
  <c r="U90" i="4"/>
  <c r="R41" i="4"/>
  <c r="S133" i="4"/>
  <c r="S92" i="4"/>
  <c r="T78" i="4"/>
  <c r="T76" i="4"/>
  <c r="T74" i="4"/>
  <c r="S64" i="4"/>
  <c r="S65" i="4" s="1"/>
  <c r="T53" i="4"/>
  <c r="T54" i="4" s="1"/>
  <c r="E41" i="4"/>
  <c r="H41" i="4"/>
  <c r="Q14" i="4"/>
  <c r="Q18" i="4" s="1"/>
  <c r="Q28" i="4" s="1"/>
  <c r="T14" i="4"/>
  <c r="T18" i="4" s="1"/>
  <c r="Q41" i="4"/>
  <c r="S77" i="4"/>
  <c r="S75" i="4"/>
  <c r="P41" i="4"/>
  <c r="K61" i="4" l="1"/>
  <c r="P61" i="4"/>
  <c r="Q61" i="4"/>
  <c r="H61" i="4"/>
  <c r="L61" i="4"/>
  <c r="M61" i="4"/>
  <c r="T61" i="4"/>
  <c r="E190" i="4"/>
  <c r="E191" i="4" s="1"/>
  <c r="H70" i="4"/>
  <c r="K190" i="4"/>
  <c r="K191" i="4" s="1"/>
  <c r="T190" i="4"/>
  <c r="T191" i="4" s="1"/>
  <c r="S251" i="4"/>
  <c r="S252" i="4" s="1"/>
  <c r="U251" i="4"/>
  <c r="P190" i="4"/>
  <c r="P191" i="4" s="1"/>
  <c r="H190" i="4"/>
  <c r="H191" i="4" s="1"/>
  <c r="Q190" i="4"/>
  <c r="Q191" i="4" s="1"/>
  <c r="M190" i="4"/>
  <c r="L190" i="4"/>
  <c r="R190" i="4"/>
  <c r="R191" i="4" s="1"/>
  <c r="E70" i="4"/>
  <c r="K70" i="4"/>
  <c r="R70" i="4"/>
  <c r="P70" i="4"/>
  <c r="Q70" i="4"/>
  <c r="T70" i="4"/>
  <c r="M70" i="4"/>
  <c r="L70" i="4"/>
  <c r="E212" i="4"/>
  <c r="E213" i="4" s="1"/>
  <c r="L212" i="4"/>
  <c r="M212" i="4"/>
  <c r="K212" i="4"/>
  <c r="K213" i="4" s="1"/>
  <c r="T212" i="4"/>
  <c r="T213" i="4" s="1"/>
  <c r="H212" i="4"/>
  <c r="H213" i="4" s="1"/>
  <c r="Q212" i="4"/>
  <c r="Q213" i="4" s="1"/>
  <c r="H118" i="4"/>
  <c r="U271" i="4"/>
  <c r="U276" i="4" s="1"/>
  <c r="U277" i="4" s="1"/>
  <c r="K118" i="4"/>
  <c r="K129" i="4" s="1"/>
  <c r="T118" i="4"/>
  <c r="M118" i="4"/>
  <c r="E118" i="4"/>
  <c r="E129" i="4" s="1"/>
  <c r="S117" i="4"/>
  <c r="L118" i="4"/>
  <c r="Q277" i="4"/>
  <c r="N18" i="4"/>
  <c r="S178" i="4"/>
  <c r="U178" i="4"/>
  <c r="Q166" i="4"/>
  <c r="Q170" i="4" s="1"/>
  <c r="R166" i="4"/>
  <c r="R170" i="4" s="1"/>
  <c r="N117" i="4"/>
  <c r="N127" i="4"/>
  <c r="M228" i="4"/>
  <c r="L228" i="4"/>
  <c r="N128" i="4"/>
  <c r="N183" i="4"/>
  <c r="S127" i="4"/>
  <c r="S128" i="4" s="1"/>
  <c r="I129" i="4"/>
  <c r="T28" i="4"/>
  <c r="U28" i="4"/>
  <c r="S28" i="4"/>
  <c r="F171" i="4"/>
  <c r="H161" i="4"/>
  <c r="H171" i="4" s="1"/>
  <c r="L265" i="4"/>
  <c r="L266" i="4" s="1"/>
  <c r="C266" i="4"/>
  <c r="R9" i="4"/>
  <c r="H228" i="4"/>
  <c r="H236" i="4" s="1"/>
  <c r="N211" i="4"/>
  <c r="N51" i="4"/>
  <c r="N189" i="4"/>
  <c r="S45" i="4"/>
  <c r="N65" i="4"/>
  <c r="N69" i="4" s="1"/>
  <c r="H276" i="4"/>
  <c r="H277" i="4" s="1"/>
  <c r="T127" i="4"/>
  <c r="T128" i="4" s="1"/>
  <c r="P258" i="4"/>
  <c r="Q258" i="4"/>
  <c r="H258" i="4"/>
  <c r="N54" i="4"/>
  <c r="D236" i="4"/>
  <c r="M236" i="4" s="1"/>
  <c r="F258" i="4"/>
  <c r="U152" i="4"/>
  <c r="N145" i="4"/>
  <c r="K276" i="4"/>
  <c r="K277" i="4" s="1"/>
  <c r="E258" i="4"/>
  <c r="E276" i="4"/>
  <c r="E277" i="4" s="1"/>
  <c r="G258" i="4"/>
  <c r="N45" i="4"/>
  <c r="N160" i="4"/>
  <c r="N152" i="4"/>
  <c r="N14" i="4"/>
  <c r="R152" i="4"/>
  <c r="R258" i="4"/>
  <c r="N202" i="4"/>
  <c r="S257" i="4"/>
  <c r="J258" i="4"/>
  <c r="N148" i="4"/>
  <c r="N257" i="4"/>
  <c r="G277" i="4"/>
  <c r="M277" i="4" s="1"/>
  <c r="M276" i="4"/>
  <c r="F277" i="4"/>
  <c r="L277" i="4" s="1"/>
  <c r="L276" i="4"/>
  <c r="N264" i="4"/>
  <c r="M265" i="4"/>
  <c r="U264" i="4"/>
  <c r="U265" i="4" s="1"/>
  <c r="U266" i="4" s="1"/>
  <c r="D258" i="4"/>
  <c r="K258" i="4"/>
  <c r="N252" i="4"/>
  <c r="N235" i="4"/>
  <c r="N234" i="4"/>
  <c r="N227" i="4"/>
  <c r="Q228" i="4"/>
  <c r="Q236" i="4" s="1"/>
  <c r="N223" i="4"/>
  <c r="C236" i="4"/>
  <c r="L236" i="4" s="1"/>
  <c r="G213" i="4"/>
  <c r="M213" i="4" s="1"/>
  <c r="C213" i="4"/>
  <c r="L213" i="4" s="1"/>
  <c r="D191" i="4"/>
  <c r="M191" i="4" s="1"/>
  <c r="C191" i="4"/>
  <c r="L191" i="4" s="1"/>
  <c r="N157" i="4"/>
  <c r="N142" i="4"/>
  <c r="M161" i="4"/>
  <c r="L161" i="4"/>
  <c r="E161" i="4"/>
  <c r="E171" i="4" s="1"/>
  <c r="R118" i="4"/>
  <c r="R129" i="4" s="1"/>
  <c r="N101" i="4"/>
  <c r="D129" i="4"/>
  <c r="M129" i="4" s="1"/>
  <c r="C129" i="4"/>
  <c r="N79" i="4"/>
  <c r="D81" i="4"/>
  <c r="M81" i="4" s="1"/>
  <c r="M80" i="4"/>
  <c r="C81" i="4"/>
  <c r="L81" i="4" s="1"/>
  <c r="L80" i="4"/>
  <c r="U45" i="4"/>
  <c r="N41" i="4"/>
  <c r="T276" i="4"/>
  <c r="T277" i="4" s="1"/>
  <c r="U227" i="4"/>
  <c r="S183" i="4"/>
  <c r="S152" i="4"/>
  <c r="S69" i="4"/>
  <c r="R142" i="4"/>
  <c r="I258" i="4"/>
  <c r="K228" i="4"/>
  <c r="K236" i="4" s="1"/>
  <c r="R202" i="4"/>
  <c r="U202" i="4"/>
  <c r="U212" i="4" s="1"/>
  <c r="U234" i="4"/>
  <c r="U235" i="4" s="1"/>
  <c r="R228" i="4"/>
  <c r="R236" i="4" s="1"/>
  <c r="U183" i="4"/>
  <c r="U190" i="4" s="1"/>
  <c r="I171" i="4"/>
  <c r="Q161" i="4"/>
  <c r="S148" i="4"/>
  <c r="U142" i="4"/>
  <c r="U127" i="4"/>
  <c r="U128" i="4" s="1"/>
  <c r="P118" i="4"/>
  <c r="P129" i="4" s="1"/>
  <c r="T228" i="4"/>
  <c r="T236" i="4" s="1"/>
  <c r="T161" i="4"/>
  <c r="S264" i="4"/>
  <c r="S265" i="4" s="1"/>
  <c r="S266" i="4" s="1"/>
  <c r="U79" i="4"/>
  <c r="U80" i="4" s="1"/>
  <c r="U81" i="4" s="1"/>
  <c r="S41" i="4"/>
  <c r="U117" i="4"/>
  <c r="U252" i="4"/>
  <c r="T258" i="4"/>
  <c r="P202" i="4"/>
  <c r="U41" i="4"/>
  <c r="J171" i="4"/>
  <c r="Q118" i="4"/>
  <c r="Q129" i="4" s="1"/>
  <c r="P228" i="4"/>
  <c r="P236" i="4" s="1"/>
  <c r="E228" i="4"/>
  <c r="E236" i="4" s="1"/>
  <c r="S142" i="4"/>
  <c r="S202" i="4"/>
  <c r="S212" i="4" s="1"/>
  <c r="K161" i="4"/>
  <c r="S227" i="4"/>
  <c r="S234" i="4"/>
  <c r="S235" i="4" s="1"/>
  <c r="S157" i="4"/>
  <c r="U148" i="4"/>
  <c r="S277" i="4"/>
  <c r="S101" i="4"/>
  <c r="S79" i="4"/>
  <c r="S80" i="4" s="1"/>
  <c r="S81" i="4" s="1"/>
  <c r="T79" i="4"/>
  <c r="T80" i="4" s="1"/>
  <c r="T81" i="4" s="1"/>
  <c r="P142" i="4"/>
  <c r="U101" i="4"/>
  <c r="R211" i="4"/>
  <c r="U223" i="4"/>
  <c r="P157" i="4"/>
  <c r="P211" i="4"/>
  <c r="S223" i="4"/>
  <c r="U61" i="4" l="1"/>
  <c r="N61" i="4"/>
  <c r="S61" i="4"/>
  <c r="S190" i="4"/>
  <c r="S191" i="4" s="1"/>
  <c r="S70" i="4"/>
  <c r="N190" i="4"/>
  <c r="U70" i="4"/>
  <c r="N212" i="4"/>
  <c r="R212" i="4"/>
  <c r="R213" i="4" s="1"/>
  <c r="S213" i="4"/>
  <c r="P212" i="4"/>
  <c r="P213" i="4" s="1"/>
  <c r="U213" i="4"/>
  <c r="H285" i="4"/>
  <c r="F285" i="4"/>
  <c r="G285" i="4"/>
  <c r="J285" i="4"/>
  <c r="I285" i="4"/>
  <c r="R14" i="4"/>
  <c r="R18" i="4" s="1"/>
  <c r="R28" i="4" s="1"/>
  <c r="N118" i="4"/>
  <c r="U118" i="4"/>
  <c r="U129" i="4" s="1"/>
  <c r="S118" i="4"/>
  <c r="S129" i="4" s="1"/>
  <c r="E285" i="4"/>
  <c r="U191" i="4"/>
  <c r="L129" i="4"/>
  <c r="N129" i="4" s="1"/>
  <c r="B4" i="5" s="1"/>
  <c r="L28" i="4"/>
  <c r="C285" i="4"/>
  <c r="T129" i="4"/>
  <c r="M28" i="4"/>
  <c r="N265" i="4"/>
  <c r="N266" i="4" s="1"/>
  <c r="B10" i="5" s="1"/>
  <c r="M266" i="4"/>
  <c r="U157" i="4"/>
  <c r="S258" i="4"/>
  <c r="N276" i="4"/>
  <c r="M258" i="4"/>
  <c r="N277" i="4"/>
  <c r="B11" i="5" s="1"/>
  <c r="L258" i="4"/>
  <c r="N236" i="4"/>
  <c r="B8" i="5" s="1"/>
  <c r="N228" i="4"/>
  <c r="N213" i="4"/>
  <c r="B7" i="5" s="1"/>
  <c r="N191" i="4"/>
  <c r="B6" i="5" s="1"/>
  <c r="R157" i="4"/>
  <c r="M171" i="4"/>
  <c r="L171" i="4"/>
  <c r="N161" i="4"/>
  <c r="N81" i="4"/>
  <c r="B3" i="5" s="1"/>
  <c r="N80" i="4"/>
  <c r="U228" i="4"/>
  <c r="U236" i="4" s="1"/>
  <c r="U258" i="4"/>
  <c r="S228" i="4"/>
  <c r="S236" i="4" s="1"/>
  <c r="K171" i="4"/>
  <c r="K285" i="4" s="1"/>
  <c r="Q171" i="4"/>
  <c r="Q285" i="4" s="1"/>
  <c r="T171" i="4"/>
  <c r="S161" i="4"/>
  <c r="P161" i="4"/>
  <c r="L285" i="4" l="1"/>
  <c r="T285" i="4"/>
  <c r="N70" i="4"/>
  <c r="B2" i="5" s="1"/>
  <c r="N28" i="4"/>
  <c r="B1" i="5" s="1"/>
  <c r="D285" i="4"/>
  <c r="M285" i="4" s="1"/>
  <c r="N258" i="4"/>
  <c r="B9" i="5" s="1"/>
  <c r="N171" i="4"/>
  <c r="B5" i="5" s="1"/>
  <c r="S171" i="4"/>
  <c r="S285" i="4" s="1"/>
  <c r="U161" i="4"/>
  <c r="U171" i="4" s="1"/>
  <c r="U285" i="4" s="1"/>
  <c r="R161" i="4"/>
  <c r="R171" i="4" s="1"/>
  <c r="R285" i="4" s="1"/>
  <c r="P171" i="4"/>
  <c r="P285" i="4" s="1"/>
  <c r="B13" i="5" l="1"/>
  <c r="N285" i="4"/>
</calcChain>
</file>

<file path=xl/sharedStrings.xml><?xml version="1.0" encoding="utf-8"?>
<sst xmlns="http://schemas.openxmlformats.org/spreadsheetml/2006/main" count="327" uniqueCount="163">
  <si>
    <t>รวมทั้งหมด</t>
  </si>
  <si>
    <t>รวมทั้งคณะ</t>
  </si>
  <si>
    <t>รวมภาคปกติ</t>
  </si>
  <si>
    <t>รวมในหลักสูตร</t>
  </si>
  <si>
    <t>การแพทย์แผนไทยประยุกต์บัณฑิต</t>
  </si>
  <si>
    <t>ภาคปกติ</t>
  </si>
  <si>
    <t>วิทยาลัยการแพทย์แผนไทย</t>
  </si>
  <si>
    <t>สถาปัตยกรรมภายใน</t>
  </si>
  <si>
    <t>สถาปัตยกรรม</t>
  </si>
  <si>
    <t>คณะสถาปัตยกรรมศาสตร์</t>
  </si>
  <si>
    <t>เทคโนโลยีสารสนเทศ</t>
  </si>
  <si>
    <t>วิทยาการคอมพิวเตอร์</t>
  </si>
  <si>
    <t>คณะวิทยาศาสตร์และเทคโนโลยี</t>
  </si>
  <si>
    <t>เทคโนโลยีมัลติมีเดีย</t>
  </si>
  <si>
    <t>เทคโนโลยีการโทรทัศน์และวิทยุกระจายเสียง</t>
  </si>
  <si>
    <t>เทคโนโลยีการถ่ายภาพและภาพยนตร์</t>
  </si>
  <si>
    <t>เทคโนโลยีการโฆษณาและประชาสัมพันธ์</t>
  </si>
  <si>
    <t>คณะเทคโนโลยีสื่อสารมวลชน</t>
  </si>
  <si>
    <t>นาฎศิลป์ไทยศึกษา</t>
  </si>
  <si>
    <t>ดนตรีคีตศิลป์สากลศึกษา</t>
  </si>
  <si>
    <t>ดนตรีคีตศิลป์ไทยศึกษา</t>
  </si>
  <si>
    <t>ออกแบบภายใน</t>
  </si>
  <si>
    <t>ออกแบบผลิตภัณฑ์</t>
  </si>
  <si>
    <t>ออกแบบนิเทศศิลป์</t>
  </si>
  <si>
    <t>ศิลปะไทย</t>
  </si>
  <si>
    <t>จิตรกรรม</t>
  </si>
  <si>
    <t>คณะศิลปกรรมศาสตร์</t>
  </si>
  <si>
    <t>การศึกษาปฐมวัย</t>
  </si>
  <si>
    <t>อาหารและโภชนาการ</t>
  </si>
  <si>
    <t>คณะเทคโนโลยีคหกรรมศาสตร์</t>
  </si>
  <si>
    <t>คอมพิวเตอร์ธุรกิจ</t>
  </si>
  <si>
    <t>การเงิน</t>
  </si>
  <si>
    <t>การบริหารธุรกิจระหว่างประเทศ</t>
  </si>
  <si>
    <t>รวมในภาคปกติ</t>
  </si>
  <si>
    <t>บัญชีบัณฑิต</t>
  </si>
  <si>
    <t>คณะบริหารธุรกิจ</t>
  </si>
  <si>
    <t>วิศวกรรมอุตสาหการ</t>
  </si>
  <si>
    <t>วิศวกรรมโยธา</t>
  </si>
  <si>
    <t>วิศวกรรมเครื่องกล</t>
  </si>
  <si>
    <t>วิศวกรรมคอมพิวเตอร์</t>
  </si>
  <si>
    <t>วิศวกรรมอาหาร</t>
  </si>
  <si>
    <t>วิศวกรรมสิ่งแวดล้อม</t>
  </si>
  <si>
    <t>วิศวกรรมไฟฟ้า</t>
  </si>
  <si>
    <t>วิศวกรรมเคมี</t>
  </si>
  <si>
    <t>คณะวิศวกรรมศาสตร์</t>
  </si>
  <si>
    <t>สัตวศาสตร์</t>
  </si>
  <si>
    <t>วิทยาศาสตร์และเทคโนโลยีการอาหาร</t>
  </si>
  <si>
    <t>ประมง</t>
  </si>
  <si>
    <t>เทคโนโลยีภูมิทัศน์</t>
  </si>
  <si>
    <t>การผลิตพืช</t>
  </si>
  <si>
    <t>คณะเทคโนโลยีการเกษตร</t>
  </si>
  <si>
    <t>เทคโนโลยีและสื่อสารการศึกษา</t>
  </si>
  <si>
    <t>วิศวกรรมเมคคาทรอนิกส์</t>
  </si>
  <si>
    <t xml:space="preserve">วิศวกรรมไฟฟ้า </t>
  </si>
  <si>
    <t>คณะครุศาสตร์อุตสาหกรรม</t>
  </si>
  <si>
    <t>ภาษาอังกฤษเพื่อการสื่อสาร</t>
  </si>
  <si>
    <t>การท่องเที่ยว</t>
  </si>
  <si>
    <t>คณะ ศิลปศาสตร์</t>
  </si>
  <si>
    <t>รวม</t>
  </si>
  <si>
    <t>หญิง</t>
  </si>
  <si>
    <t>ชาย</t>
  </si>
  <si>
    <t>คณะ/หน่วยงานเทียบเท่า</t>
  </si>
  <si>
    <t xml:space="preserve">ผู้สำเร็จการศึกษา </t>
  </si>
  <si>
    <t>ภาคการศึกษาที่ 2</t>
  </si>
  <si>
    <t>ภาคการศึกษาฤดูร้อน</t>
  </si>
  <si>
    <t>ภาคการศึกษาที่ 1</t>
  </si>
  <si>
    <t xml:space="preserve">ผู้สำเร็จการศึกษา  </t>
  </si>
  <si>
    <t>ภาคพิเศษ</t>
  </si>
  <si>
    <t>รวมภาคพิเศษ</t>
  </si>
  <si>
    <t>รวมในภาคพิเศษ</t>
  </si>
  <si>
    <t>คณะศิลปศาสตร์</t>
  </si>
  <si>
    <t>เทคโนโลยีการพิมพ์ดิจิทัลและบรรจุภัณฑ์</t>
  </si>
  <si>
    <t>เทคโนโลยีสื่อดิจิทัล</t>
  </si>
  <si>
    <t>ระดับปริญญาตรี - หลักสูตรศิลปศาสตรบัณฑิต (วุฒิ ปวส. เทียบโอน)</t>
  </si>
  <si>
    <t>การจัดการการโรงแรม</t>
  </si>
  <si>
    <t>เทคโนโลยีการผลิต</t>
  </si>
  <si>
    <t>วิศวกรรมชลประทานและการจัดการน้ำ</t>
  </si>
  <si>
    <t>นวัตกรรมการออกแบบผลิตภัณฑ์ร่วมสมัย</t>
  </si>
  <si>
    <t>ระดับปริญญาตรี - หลักสูตรศิลปศาสตรบัณฑิต (วุฒิ ปวช./ม.6)</t>
  </si>
  <si>
    <t>ระดับปริญญาตรี  - หลักสูตรบริหารธุรกิจบัณฑิต (วุฒิ ปวช./ม.6)</t>
  </si>
  <si>
    <t>ระดับปริญญาตรี  - หลักสูตรบริหารธุรกิจบัณฑิต (วุฒิ ปวส. เทียบโอน)</t>
  </si>
  <si>
    <t>ระดับปริญญาตรี - หลักสูตรเศรษฐศาสตรบัณฑิต  (วุฒิ ปวช./ม.6)</t>
  </si>
  <si>
    <t>ระดับปริญญาตรี - หลักสูตรบัญชีบัณฑิต  (วุฒิ ปวส. เทียบโอน)</t>
  </si>
  <si>
    <t>ระดับปริญญาตรี - หลักสูตรบริหารธุรกิจบัณฑิต (วุฒิ ปวช./ม.6)</t>
  </si>
  <si>
    <t>ระดับปริญญาตรี - หลักสูตรศึกษาศาสตรบัณฑิต (วุฒิ ปวช./ม.6 ได้รับใบประกอบวิชาชีพครู)</t>
  </si>
  <si>
    <t>ระดับปริญญาตรี - หลักสูตรอุตสาหกรรมศาสตรบัณฑิต (วุฒิ ปวช./ม.6)</t>
  </si>
  <si>
    <t>ระดับปริญญาตรี - หลักสูตรศึกษาศาสตรบัณฑิต (วุฒิ ปวช./ม.6)</t>
  </si>
  <si>
    <t>ระดับปริญญาตรี - วิศวกรรมศาสตรบัณฑิต (วุฒิ ปวช./ม.6)</t>
  </si>
  <si>
    <t>ระดับปริญญาตรี - หลักสูตรวิทยาศาสตรบัณฑิต (วุฒิ ปวช./ม.6)</t>
  </si>
  <si>
    <t>ระดับปริญญาตรี - หลักสูตรวิศวกรรมศาสตรบัณฑิต  (วุฒิ ปวช./ม.6)</t>
  </si>
  <si>
    <t>ระดับปริญญาตรี - หลักสูตรวิศวกรรมศาสตรบัณฑิต  (วุฒิ ปวส. เทียบโอน)</t>
  </si>
  <si>
    <t xml:space="preserve">ระดับปริญญาตรี - หลักสูตรวิศวกรรมศาสตรบัณฑิต  (วุฒิ ปวส. เทียบโอน) </t>
  </si>
  <si>
    <t>ระดับปริญญาตรี - หลักสูตรบัญชีบัณฑิต   (วุฒิ ปวช./ม.6)</t>
  </si>
  <si>
    <t>ระดับปริญญาตรี - หลักสูตรคหกรรมศาสตรบัณฑิต   (วุฒิ ปวช./ม.6)</t>
  </si>
  <si>
    <t>ระดับปริญญาตรี - หลักสูตรคหกรรมศาสตรบัณฑิต  (วุฒิ ปวส. เทียบโอน)</t>
  </si>
  <si>
    <t>ระดับปริญญาตรี - หลักสูตรศิลปบัณฑิต  (วุฒิ ปวช./ม.6)</t>
  </si>
  <si>
    <t>ระดับปริญญาตรี - หลักสูตรศึกษาศาสตรบัณฑิต  (วุฒิ ปวช./ม.6 ได้รับใบประกอบวิชาชีพครู)</t>
  </si>
  <si>
    <t>ระดับปริญญาตรี - หลักสูตรเทคโนโลยีบัณฑิต  (วุฒิ ปวช./ม.6)</t>
  </si>
  <si>
    <t>ระดับปริญญาตรี - หลักสูตรเทคโนโลยีบัณฑิต (วุฒิ ปวส. เทียบโอน)</t>
  </si>
  <si>
    <t>ระดับปริญญาตรี - หลักสูตรวิทยาศาสตรบัณฑิต  (วุฒิ ปวช./ม.6)</t>
  </si>
  <si>
    <t>ระดับปริญญาตรี - หลักสูตรสถาปัตยกรรมศาสตรบัณฑิต   (วุฒิ ปวช./ม.6)</t>
  </si>
  <si>
    <t>ระดับปริญญาตรี - หลักสูตรการแพทย์แผนไทยประยุกต์บัณฑิต (วุฒิ ม.6)</t>
  </si>
  <si>
    <t>ระดับปริญญาตรี - หลักสูตรวิทยาศาสตรบัณฑิต (วุฒิ ม.6)</t>
  </si>
  <si>
    <t>ระดับปริญญาตรี - หลักสูตรวิศวกรรมศาสตรบัณฑิต  (วุฒิ ปวส. ต่อเนื่อง)</t>
  </si>
  <si>
    <t>วิศวกรรมระบบราง</t>
  </si>
  <si>
    <t>ศิลปประดิษฐ์ในงานคหกรรมศาสตร์</t>
  </si>
  <si>
    <t>ชีววิทยาประยุกต์</t>
  </si>
  <si>
    <t>สถิติประยุกต์</t>
  </si>
  <si>
    <t>สุขภาพและความงาม</t>
  </si>
  <si>
    <t>ระดับปริญญาตรี - หลักสูตรวิศวกรรมศาสตรบัณฑิต (วุฒิ ปวส. เทียบโอน)</t>
  </si>
  <si>
    <t>การจัดการโลจิสติกส์และซัพพลายเชน</t>
  </si>
  <si>
    <t>คณะการแพทย์บูรณาการ</t>
  </si>
  <si>
    <t>ด้านสังคม</t>
  </si>
  <si>
    <t>ด้านวิทยาศาสต์สุขภาพ</t>
  </si>
  <si>
    <t>ด้านวิทยาศาสตร์</t>
  </si>
  <si>
    <t>อุตสาหกรรมการบริการการบิน</t>
  </si>
  <si>
    <t>วิศวกรรมอิเล็กทรอนิกส์อากาศยาน</t>
  </si>
  <si>
    <t>คณะพยาบาลศาสตร์</t>
  </si>
  <si>
    <t>ระดับปริญญาตรี - หลักสูตรพยาบาลศาสตรบัณฑิต (ม.6)</t>
  </si>
  <si>
    <t>พยาบาลศาสตรบัณฑิต</t>
  </si>
  <si>
    <t>การออกแบบแฟชั่นและนวัตกรรมเครื่องแต่งกาย</t>
  </si>
  <si>
    <t>ระดับปริญญาตรี - หลักสูตรครุศาสตร์อุตสาหกรรมบัณฑิต (วุฒิ ปวช./ม.6 ได้รับใบประกอบวิชาชีพครู)</t>
  </si>
  <si>
    <t>ระดับปริญญาตรี - หลักสูตรอุตสาหกรรมศาสตรบัณฑิต  (วุฒิ ปวส. ต่อเนื่อง)</t>
  </si>
  <si>
    <t>เทคโนโลยีดิจิทัลเพื่อการศึกษา</t>
  </si>
  <si>
    <t>วิศวกรรมนวัตกรรมสิ่งทอ</t>
  </si>
  <si>
    <t>วิศวกรรมอิเล็กทรอนิกส์และโทรคมนาคม</t>
  </si>
  <si>
    <t>การจัดการ-นวัตกรรมการจัดการธุรกิจ</t>
  </si>
  <si>
    <t>ระดับปริญญาตรี - หลักสูตรศึกษาศาสตรบัณฑิต  (วุฒิ ปวช./ม.6)</t>
  </si>
  <si>
    <t>นวัตกรรมผลิตภัณฑ์สุขภาพ</t>
  </si>
  <si>
    <t>ผลผลิต</t>
  </si>
  <si>
    <t>รวมผู้สำเร็จการศึกษาทั้งหมด</t>
  </si>
  <si>
    <t>วิศวกรรมวัสดุ-วิศวกรรมพอลิเมอร์</t>
  </si>
  <si>
    <t>วิศวกรรมอุตสาหการ-วิศวกรรมการผลิต</t>
  </si>
  <si>
    <t>วิศวกรรมเครื่องกล-วิศวกรรมระบบราง</t>
  </si>
  <si>
    <t>วิศวกรรมวัสดุ-วิศวกรรมอุตสาหกรรมพลาสติก</t>
  </si>
  <si>
    <t>วิศวกรรมอุตสาหการ-วิศวกรรมอุตสาหการและโลจิสติกส์</t>
  </si>
  <si>
    <t>วิศวกรรมอุตสาหการ-วิศวกรรมระบบการผลิตอัตโนมัติ</t>
  </si>
  <si>
    <t>ระดับปริญญาตรี - หลักสูตรบริหารธุรกิจบัณฑิต  (หลักสูตรนานาชาติ)   (วุฒิ ปวช./ม.6)</t>
  </si>
  <si>
    <t>การจัดการ-การจัดการทรัพยากรมนุษย์</t>
  </si>
  <si>
    <t>การตลาด-การตลาด</t>
  </si>
  <si>
    <t>เศรษฐศาสตร์-เศรษฐ์ศาสตร์ธุรกิจ</t>
  </si>
  <si>
    <t>ระดับปริญญาตรี - หลักสูตรครุศาสตร์อุตสาหกรรมบัณฑิต (วุฒิ ปวช./ม.6)</t>
  </si>
  <si>
    <t>วิศวกรรมอิเล็กทรอนิกส์และระบบอัตโนมัติ</t>
  </si>
  <si>
    <t>นวัตกรรมการเรียนรู้และเทคโนโลยีสารสนเทศ</t>
  </si>
  <si>
    <t>วิศวกรรมเกษตรอุตสาหกรรม</t>
  </si>
  <si>
    <t>การตลาด-การจัดการนิทรรศการ และการตลาดเชิงกิจกรรม</t>
  </si>
  <si>
    <t>ศิลปศึกษา</t>
  </si>
  <si>
    <t>การวิเคราะห์และจัดการข้อมูลขนาดใหญ่</t>
  </si>
  <si>
    <t>วิทยาศาสตร์และการจัดการเทคโนโลยีอาหาร</t>
  </si>
  <si>
    <t>ทัศนศิลป์</t>
  </si>
  <si>
    <t>การตลาด-การค้าปลีก</t>
  </si>
  <si>
    <t>พลศึกษา</t>
  </si>
  <si>
    <t>เทคโนโลยีบริหารงานก่อสร้าง</t>
  </si>
  <si>
    <t>คณิตศาสตร์ประยุกต์</t>
  </si>
  <si>
    <t>เคมีประยุกต์</t>
  </si>
  <si>
    <t>เทคโนโลยีสารสนเทศและการสื่อสารดิจิทัล</t>
  </si>
  <si>
    <t>ฟิสิกส์ประยุกต์-	เทคโนโลยีเครื่องมือวัด</t>
  </si>
  <si>
    <t>ฟิสิกส์ประยุกต์-	นวัตกรรมวัสดุและนาโนเทคโนโลยี</t>
  </si>
  <si>
    <t>วิศวกรรมยานยนต์ไฟฟ้า</t>
  </si>
  <si>
    <t>นวัตกรรมศิลปประดิษฐ์สร้างสรรค์</t>
  </si>
  <si>
    <t>รายงานจำนวนนักศึกษาที่สำเร็จการศึกษาระดับปริญญาตรี  ปีการศึกษา 2568  จำแนกตามคณะ/สาขาวิชา ระดับการศึกษา และเพศ</t>
  </si>
  <si>
    <t>ข้อมูล ณ วันที่ 16 กันยายน 2569  สำนักส่งเสริมวิชาการและงานทะเบียน มหาวิทยาลัยเทคโนโลยีราชมงคลธัญบุรี</t>
  </si>
  <si>
    <t>ระดับปริญญาตรี - หลักสูตรบริหารธุรกิจบัณฑิต (วุฒิ ปวส. เทียบโอน)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</si>
</sst>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฿&quot;* #,##0.00_-;\-&quot;฿&quot;* #,##0.00_-;_-&quot;฿&quot;* &quot;-&quot;??_-;_-@_-"/>
    <numFmt numFmtId="164" formatCode="_(&quot;$&quot;* #,##0.00_);_(&quot;$&quot;* \(#,##0.00\);_(&quot;$&quot;* &quot;-&quot;??_);_(@_)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  <font>
      <b/>
      <sz val="16"/>
      <color rgb="FFFF0000"/>
      <name val="TH SarabunPSK"/>
      <family val="2"/>
    </font>
    <font>
      <b/>
      <u/>
      <sz val="16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indexed="8"/>
      <name val="Tahoma"/>
      <family val="2"/>
    </font>
    <font>
      <sz val="16"/>
      <color indexed="8"/>
      <name val="TH SarabunPSK"/>
      <family val="2"/>
    </font>
    <font>
      <b/>
      <sz val="13"/>
      <color theme="3"/>
      <name val="Calibri"/>
      <family val="2"/>
      <charset val="222"/>
      <scheme val="minor"/>
    </font>
    <font>
      <b/>
      <sz val="14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8" fillId="0" borderId="19" applyNumberFormat="0" applyFill="0" applyAlignment="0" applyProtection="0"/>
  </cellStyleXfs>
  <cellXfs count="15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0" applyFont="1" applyFill="1"/>
    <xf numFmtId="0" fontId="6" fillId="0" borderId="0" xfId="0" applyFont="1" applyFill="1"/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3" fontId="8" fillId="0" borderId="1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3" fontId="4" fillId="0" borderId="9" xfId="0" applyNumberFormat="1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3" fontId="6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3" fontId="8" fillId="0" borderId="1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3" fontId="12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vertical="center"/>
    </xf>
    <xf numFmtId="164" fontId="3" fillId="0" borderId="2" xfId="1" applyNumberFormat="1" applyFont="1" applyFill="1" applyBorder="1" applyAlignment="1">
      <alignment vertical="center"/>
    </xf>
    <xf numFmtId="3" fontId="3" fillId="0" borderId="1" xfId="1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3" fontId="4" fillId="0" borderId="0" xfId="0" applyNumberFormat="1" applyFont="1" applyFill="1" applyAlignment="1">
      <alignment horizontal="left" vertical="center"/>
    </xf>
    <xf numFmtId="3" fontId="4" fillId="0" borderId="0" xfId="0" applyNumberFormat="1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3" fontId="7" fillId="0" borderId="0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3" fontId="6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17" fillId="0" borderId="16" xfId="2" applyFont="1" applyFill="1" applyBorder="1" applyAlignment="1"/>
    <xf numFmtId="0" fontId="17" fillId="0" borderId="8" xfId="2" applyFont="1" applyFill="1" applyBorder="1" applyAlignment="1"/>
    <xf numFmtId="0" fontId="6" fillId="0" borderId="8" xfId="0" applyFont="1" applyFill="1" applyBorder="1" applyAlignment="1">
      <alignment horizontal="right" vertical="center"/>
    </xf>
    <xf numFmtId="0" fontId="17" fillId="0" borderId="17" xfId="2" applyFont="1" applyFill="1" applyBorder="1" applyAlignment="1"/>
    <xf numFmtId="0" fontId="17" fillId="0" borderId="18" xfId="2" applyFont="1" applyFill="1" applyBorder="1" applyAlignment="1"/>
    <xf numFmtId="0" fontId="8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3" fontId="6" fillId="0" borderId="1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/>
    </xf>
    <xf numFmtId="3" fontId="6" fillId="0" borderId="0" xfId="0" applyNumberFormat="1" applyFont="1" applyFill="1"/>
    <xf numFmtId="3" fontId="6" fillId="0" borderId="9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17" fillId="0" borderId="2" xfId="2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8" fillId="0" borderId="19" xfId="3" applyFill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3" fontId="5" fillId="3" borderId="11" xfId="0" applyNumberFormat="1" applyFont="1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3" fontId="5" fillId="3" borderId="12" xfId="0" applyNumberFormat="1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3" fontId="19" fillId="3" borderId="8" xfId="0" applyNumberFormat="1" applyFont="1" applyFill="1" applyBorder="1" applyAlignment="1">
      <alignment horizontal="center"/>
    </xf>
    <xf numFmtId="3" fontId="15" fillId="3" borderId="3" xfId="0" applyNumberFormat="1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3" fontId="15" fillId="3" borderId="8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3" fontId="15" fillId="3" borderId="15" xfId="0" applyNumberFormat="1" applyFont="1" applyFill="1" applyBorder="1" applyAlignment="1">
      <alignment horizontal="center" vertical="center"/>
    </xf>
    <xf numFmtId="3" fontId="19" fillId="3" borderId="0" xfId="0" applyNumberFormat="1" applyFont="1" applyFill="1" applyBorder="1" applyAlignment="1">
      <alignment horizontal="center"/>
    </xf>
    <xf numFmtId="3" fontId="15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center" vertical="center"/>
    </xf>
    <xf numFmtId="3" fontId="12" fillId="3" borderId="0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right"/>
    </xf>
    <xf numFmtId="0" fontId="3" fillId="4" borderId="3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center" vertical="center"/>
    </xf>
    <xf numFmtId="3" fontId="12" fillId="4" borderId="0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right" vertical="center"/>
    </xf>
    <xf numFmtId="3" fontId="6" fillId="4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12" fillId="3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3" fontId="12" fillId="4" borderId="1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12" fillId="3" borderId="1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right" vertical="center"/>
    </xf>
    <xf numFmtId="3" fontId="6" fillId="5" borderId="1" xfId="0" applyNumberFormat="1" applyFont="1" applyFill="1" applyBorder="1" applyAlignment="1">
      <alignment horizontal="center" vertical="center"/>
    </xf>
    <xf numFmtId="3" fontId="6" fillId="5" borderId="3" xfId="0" applyNumberFormat="1" applyFont="1" applyFill="1" applyBorder="1" applyAlignment="1">
      <alignment horizontal="center" vertical="center"/>
    </xf>
    <xf numFmtId="3" fontId="12" fillId="5" borderId="1" xfId="0" applyNumberFormat="1" applyFont="1" applyFill="1" applyBorder="1" applyAlignment="1">
      <alignment horizontal="center"/>
    </xf>
  </cellXfs>
  <cellStyles count="4">
    <cellStyle name="Currency" xfId="1" builtinId="4"/>
    <cellStyle name="Heading 2" xfId="3" builtinId="17"/>
    <cellStyle name="Normal" xfId="0" builtinId="0"/>
    <cellStyle name="Normal_Sheet1" xfId="2"/>
  </cellStyles>
  <dxfs count="0"/>
  <tableStyles count="0" defaultTableStyle="TableStyleMedium9" defaultPivotStyle="PivotStyleLight16"/>
  <colors>
    <mruColors>
      <color rgb="FFCC6600"/>
      <color rgb="FF993300"/>
      <color rgb="FFFF6600"/>
      <color rgb="FFCCFFFF"/>
      <color rgb="FFFF3300"/>
      <color rgb="FFFF66FF"/>
      <color rgb="FFA50021"/>
      <color rgb="FFFFFF99"/>
      <color rgb="FFCC00CC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/>
            </a:pPr>
            <a:r>
              <a:rPr lang="th-TH" sz="2000" b="1">
                <a:latin typeface="TH SarabunPSK" panose="020B0500040200020003" pitchFamily="34" charset="-34"/>
                <a:cs typeface="TH SarabunPSK" panose="020B0500040200020003" pitchFamily="34" charset="-34"/>
              </a:rPr>
              <a:t>ผู้สำเร็จการศึกษา</a:t>
            </a:r>
            <a:r>
              <a:rPr lang="th-TH" sz="20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ปีการศึกษา 256</a:t>
            </a:r>
            <a:r>
              <a:rPr lang="en-US" sz="20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endParaRPr lang="en-US" sz="20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7954802541147061E-2"/>
          <c:y val="0.13304785531945493"/>
          <c:w val="0.84409039491770588"/>
          <c:h val="0.78431524826519972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FFFF99"/>
              </a:solidFill>
            </c:spPr>
            <c:extLst>
              <c:ext xmlns:c16="http://schemas.microsoft.com/office/drawing/2014/chart" uri="{C3380CC4-5D6E-409C-BE32-E72D297353CC}">
                <c16:uniqueId val="{00000001-80F5-47C6-AE3B-817B5D051A1A}"/>
              </c:ext>
            </c:extLst>
          </c:dPt>
          <c:dPt>
            <c:idx val="1"/>
            <c:bubble3D val="0"/>
            <c:spPr>
              <a:solidFill>
                <a:srgbClr val="CC00CC"/>
              </a:solidFill>
            </c:spPr>
            <c:extLst>
              <c:ext xmlns:c16="http://schemas.microsoft.com/office/drawing/2014/chart" uri="{C3380CC4-5D6E-409C-BE32-E72D297353CC}">
                <c16:uniqueId val="{00000003-80F5-47C6-AE3B-817B5D051A1A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5-80F5-47C6-AE3B-817B5D051A1A}"/>
              </c:ext>
            </c:extLst>
          </c:dPt>
          <c:dPt>
            <c:idx val="3"/>
            <c:bubble3D val="0"/>
            <c:spPr>
              <a:solidFill>
                <a:srgbClr val="A50021"/>
              </a:solidFill>
            </c:spPr>
            <c:extLst>
              <c:ext xmlns:c16="http://schemas.microsoft.com/office/drawing/2014/chart" uri="{C3380CC4-5D6E-409C-BE32-E72D297353CC}">
                <c16:uniqueId val="{00000007-80F5-47C6-AE3B-817B5D051A1A}"/>
              </c:ext>
            </c:extLst>
          </c:dPt>
          <c:dPt>
            <c:idx val="4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80F5-47C6-AE3B-817B5D051A1A}"/>
              </c:ext>
            </c:extLst>
          </c:dPt>
          <c:dPt>
            <c:idx val="5"/>
            <c:bubble3D val="0"/>
            <c:spPr>
              <a:solidFill>
                <a:srgbClr val="FF66FF"/>
              </a:solidFill>
            </c:spPr>
            <c:extLst>
              <c:ext xmlns:c16="http://schemas.microsoft.com/office/drawing/2014/chart" uri="{C3380CC4-5D6E-409C-BE32-E72D297353CC}">
                <c16:uniqueId val="{0000000B-80F5-47C6-AE3B-817B5D051A1A}"/>
              </c:ext>
            </c:extLst>
          </c:dPt>
          <c:dPt>
            <c:idx val="6"/>
            <c:bubble3D val="0"/>
            <c:spPr>
              <a:solidFill>
                <a:srgbClr val="FF6600"/>
              </a:solidFill>
            </c:spPr>
            <c:extLst>
              <c:ext xmlns:c16="http://schemas.microsoft.com/office/drawing/2014/chart" uri="{C3380CC4-5D6E-409C-BE32-E72D297353CC}">
                <c16:uniqueId val="{0000000D-80F5-47C6-AE3B-817B5D051A1A}"/>
              </c:ext>
            </c:extLst>
          </c:dPt>
          <c:dPt>
            <c:idx val="7"/>
            <c:bubble3D val="0"/>
            <c:spPr>
              <a:solidFill>
                <a:schemeClr val="bg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80F5-47C6-AE3B-817B5D051A1A}"/>
              </c:ext>
            </c:extLst>
          </c:dPt>
          <c:dPt>
            <c:idx val="8"/>
            <c:bubble3D val="0"/>
            <c:spPr>
              <a:solidFill>
                <a:srgbClr val="993300"/>
              </a:solidFill>
            </c:spPr>
            <c:extLst>
              <c:ext xmlns:c16="http://schemas.microsoft.com/office/drawing/2014/chart" uri="{C3380CC4-5D6E-409C-BE32-E72D297353CC}">
                <c16:uniqueId val="{00000011-80F5-47C6-AE3B-817B5D051A1A}"/>
              </c:ext>
            </c:extLst>
          </c:dPt>
          <c:dPt>
            <c:idx val="9"/>
            <c:bubble3D val="0"/>
            <c:spPr>
              <a:solidFill>
                <a:srgbClr val="CC6600"/>
              </a:solidFill>
            </c:spPr>
            <c:extLst>
              <c:ext xmlns:c16="http://schemas.microsoft.com/office/drawing/2014/chart" uri="{C3380CC4-5D6E-409C-BE32-E72D297353CC}">
                <c16:uniqueId val="{00000013-80F5-47C6-AE3B-817B5D051A1A}"/>
              </c:ext>
            </c:extLst>
          </c:dPt>
          <c:dPt>
            <c:idx val="1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5-80F5-47C6-AE3B-817B5D051A1A}"/>
              </c:ext>
            </c:extLst>
          </c:dPt>
          <c:dPt>
            <c:idx val="11"/>
            <c:bubble3D val="0"/>
            <c:spPr>
              <a:solidFill>
                <a:schemeClr val="bg1">
                  <a:lumMod val="9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7-80F5-47C6-AE3B-817B5D051A1A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pPr>
                      <a:defRPr sz="1400">
                        <a:solidFill>
                          <a:sysClr val="windowText" lastClr="000000"/>
                        </a:solidFill>
                        <a:latin typeface="TH SarabunPSK" panose="020B0500040200020003" pitchFamily="34" charset="-34"/>
                        <a:cs typeface="TH SarabunPSK" panose="020B0500040200020003" pitchFamily="34" charset="-34"/>
                      </a:defRPr>
                    </a:pPr>
                    <a:r>
                      <a:rPr lang="th-TH">
                        <a:solidFill>
                          <a:sysClr val="windowText" lastClr="000000"/>
                        </a:solidFill>
                      </a:rPr>
                      <a:t>คณะศิลปศาสตร์
จำนวน 533 ราย</a:t>
                    </a:r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F5-47C6-AE3B-817B5D051A1A}"/>
                </c:ext>
              </c:extLst>
            </c:dLbl>
            <c:dLbl>
              <c:idx val="1"/>
              <c:layout>
                <c:manualLayout>
                  <c:x val="-0.13435797869839505"/>
                  <c:y val="5.7639020019199953E-2"/>
                </c:manualLayout>
              </c:layout>
              <c:tx>
                <c:rich>
                  <a:bodyPr/>
                  <a:lstStyle/>
                  <a:p>
                    <a:r>
                      <a:rPr lang="th-TH">
                        <a:solidFill>
                          <a:schemeClr val="bg1"/>
                        </a:solidFill>
                      </a:rPr>
                      <a:t>คณะครุศาสตร์อุตสาหกรรม
จำนวน 385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F5-47C6-AE3B-817B5D051A1A}"/>
                </c:ext>
              </c:extLst>
            </c:dLbl>
            <c:dLbl>
              <c:idx val="2"/>
              <c:layout>
                <c:manualLayout>
                  <c:x val="-1.6497985170188818E-2"/>
                  <c:y val="1.1755057995529263E-2"/>
                </c:manualLayout>
              </c:layout>
              <c:tx>
                <c:rich>
                  <a:bodyPr/>
                  <a:lstStyle/>
                  <a:p>
                    <a:r>
                      <a:rPr lang="th-TH"/>
                      <a:t>คณะเทคโนโลยีการเกษตร
จำนวน 154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F5-47C6-AE3B-817B5D051A1A}"/>
                </c:ext>
              </c:extLst>
            </c:dLbl>
            <c:dLbl>
              <c:idx val="3"/>
              <c:layout>
                <c:manualLayout>
                  <c:x val="-0.1981859410430839"/>
                  <c:y val="-0.19085006969111398"/>
                </c:manualLayout>
              </c:layout>
              <c:tx>
                <c:rich>
                  <a:bodyPr/>
                  <a:lstStyle/>
                  <a:p>
                    <a:r>
                      <a:rPr lang="th-TH" sz="1400">
                        <a:solidFill>
                          <a:schemeClr val="bg1"/>
                        </a:solidFill>
                        <a:latin typeface="TH SarabunPSK" panose="020B0500040200020003" pitchFamily="34" charset="-34"/>
                        <a:cs typeface="TH SarabunPSK" panose="020B0500040200020003" pitchFamily="34" charset="-34"/>
                      </a:rPr>
                      <a:t>คณะวิศวกรรมศาสตร์
จำนวน 1,148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F5-47C6-AE3B-817B5D051A1A}"/>
                </c:ext>
              </c:extLst>
            </c:dLbl>
            <c:dLbl>
              <c:idx val="4"/>
              <c:layout>
                <c:manualLayout>
                  <c:x val="0.15663399217954899"/>
                  <c:y val="-0.25530885710703155"/>
                </c:manualLayout>
              </c:layout>
              <c:tx>
                <c:rich>
                  <a:bodyPr/>
                  <a:lstStyle/>
                  <a:p>
                    <a:r>
                      <a:rPr lang="th-TH">
                        <a:solidFill>
                          <a:schemeClr val="bg1"/>
                        </a:solidFill>
                      </a:rPr>
                      <a:t>คณะบริหารธุรกิจ
จำนวน 1,374ราย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F5-47C6-AE3B-817B5D051A1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th-TH">
                        <a:solidFill>
                          <a:schemeClr val="bg1"/>
                        </a:solidFill>
                      </a:rPr>
                      <a:t>คณะเทคโนโลยีคหกรรมศาสตร์
จำนวน 428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0F5-47C6-AE3B-817B5D051A1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th-TH"/>
                      <a:t>คณะศิลปกรรมศาสตร์
จำนวน 287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0F5-47C6-AE3B-817B5D051A1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th-TH"/>
                      <a:t>คณะเทคโนโลยีสื่อสารมวลชน
จำนวน 424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0F5-47C6-AE3B-817B5D051A1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r>
                      <a:rPr lang="th-TH"/>
                      <a:t>คณะวิทยาศาสตร์และเทคโนโลยี
จำนวน 288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0F5-47C6-AE3B-817B5D051A1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r>
                      <a:rPr lang="th-TH"/>
                      <a:t>คณะสถาปัตยกรรมศาสตร์
จำนรวน 141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0F5-47C6-AE3B-817B5D051A1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r>
                      <a:rPr lang="th-TH"/>
                      <a:t>วิทยาลัยการแพทย์แผนไทย
จำนวน 97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0F5-47C6-AE3B-817B5D051A1A}"/>
                </c:ext>
              </c:extLst>
            </c:dLbl>
            <c:dLbl>
              <c:idx val="11"/>
              <c:layout>
                <c:manualLayout>
                  <c:x val="0.13222632226322265"/>
                  <c:y val="2.1634703196347024E-2"/>
                </c:manualLayout>
              </c:layout>
              <c:tx>
                <c:rich>
                  <a:bodyPr/>
                  <a:lstStyle/>
                  <a:p>
                    <a:r>
                      <a:rPr lang="th-TH"/>
                      <a:t>คณะพยาบาลศาสตร์
จำนวน 87 ราย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083640836408365"/>
                      <c:h val="0.1469153273649012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7-80F5-47C6-AE3B-817B5D051A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>
                    <a:latin typeface="TH SarabunPSK" panose="020B0500040200020003" pitchFamily="34" charset="-34"/>
                    <a:cs typeface="TH SarabunPSK" panose="020B0500040200020003" pitchFamily="34" charset="-34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Sheet1!$A$1:$A$12</c:f>
              <c:strCache>
                <c:ptCount val="12"/>
                <c:pt idx="0">
                  <c:v>คณะศิลปศาสตร์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วิทยาลัยการแพทย์แผนไทย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Sheet1!$B$1:$B$12</c:f>
              <c:numCache>
                <c:formatCode>#,##0</c:formatCode>
                <c:ptCount val="12"/>
                <c:pt idx="0">
                  <c:v>533</c:v>
                </c:pt>
                <c:pt idx="1">
                  <c:v>385</c:v>
                </c:pt>
                <c:pt idx="2">
                  <c:v>154</c:v>
                </c:pt>
                <c:pt idx="3">
                  <c:v>1148</c:v>
                </c:pt>
                <c:pt idx="4">
                  <c:v>1374</c:v>
                </c:pt>
                <c:pt idx="5">
                  <c:v>428</c:v>
                </c:pt>
                <c:pt idx="6">
                  <c:v>287</c:v>
                </c:pt>
                <c:pt idx="7">
                  <c:v>424</c:v>
                </c:pt>
                <c:pt idx="8">
                  <c:v>288</c:v>
                </c:pt>
                <c:pt idx="9">
                  <c:v>141</c:v>
                </c:pt>
                <c:pt idx="10">
                  <c:v>97</c:v>
                </c:pt>
                <c:pt idx="11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80F5-47C6-AE3B-817B5D051A1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1</xdr:row>
      <xdr:rowOff>19050</xdr:rowOff>
    </xdr:from>
    <xdr:to>
      <xdr:col>18</xdr:col>
      <xdr:colOff>571500</xdr:colOff>
      <xdr:row>24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7"/>
  <sheetViews>
    <sheetView tabSelected="1" zoomScaleNormal="100" workbookViewId="0">
      <pane xSplit="2" ySplit="5" topLeftCell="C270" activePane="bottomRight" state="frozen"/>
      <selection pane="topRight" activeCell="C1" sqref="C1"/>
      <selection pane="bottomLeft" activeCell="A6" sqref="A6"/>
      <selection pane="bottomRight" activeCell="R287" sqref="R287"/>
    </sheetView>
  </sheetViews>
  <sheetFormatPr defaultColWidth="9" defaultRowHeight="21"/>
  <cols>
    <col min="1" max="1" width="3" style="51" customWidth="1"/>
    <col min="2" max="2" width="93.28515625" style="52" bestFit="1" customWidth="1"/>
    <col min="3" max="5" width="6.140625" style="53" customWidth="1"/>
    <col min="6" max="7" width="6.140625" style="54" customWidth="1"/>
    <col min="8" max="8" width="6.140625" style="53" customWidth="1"/>
    <col min="9" max="10" width="6.140625" style="54" customWidth="1"/>
    <col min="11" max="11" width="6.5703125" style="53" customWidth="1"/>
    <col min="12" max="13" width="6.140625" style="54" customWidth="1"/>
    <col min="14" max="14" width="6.140625" style="53" customWidth="1"/>
    <col min="15" max="15" width="4.42578125" style="55" hidden="1" customWidth="1"/>
    <col min="16" max="17" width="6.140625" style="54" customWidth="1"/>
    <col min="18" max="18" width="6.140625" style="59" customWidth="1"/>
    <col min="19" max="24" width="6.140625" style="54" customWidth="1"/>
    <col min="25" max="34" width="9" style="3" customWidth="1"/>
    <col min="35" max="16384" width="9" style="3"/>
  </cols>
  <sheetData>
    <row r="1" spans="1:24" ht="25.5" customHeight="1" thickBot="1">
      <c r="A1" s="96" t="s">
        <v>160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</row>
    <row r="2" spans="1:24" ht="9" customHeight="1" thickTop="1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74"/>
      <c r="W2" s="74"/>
      <c r="X2" s="74"/>
    </row>
    <row r="3" spans="1:24" s="4" customFormat="1" ht="25.5" customHeight="1">
      <c r="A3" s="97" t="s">
        <v>61</v>
      </c>
      <c r="B3" s="98"/>
      <c r="C3" s="99" t="s">
        <v>62</v>
      </c>
      <c r="D3" s="100"/>
      <c r="E3" s="101"/>
      <c r="F3" s="99" t="s">
        <v>62</v>
      </c>
      <c r="G3" s="100"/>
      <c r="H3" s="101"/>
      <c r="I3" s="99" t="s">
        <v>66</v>
      </c>
      <c r="J3" s="100"/>
      <c r="K3" s="101"/>
      <c r="L3" s="102" t="s">
        <v>130</v>
      </c>
      <c r="M3" s="103"/>
      <c r="N3" s="104"/>
      <c r="O3" s="105"/>
      <c r="P3" s="106" t="s">
        <v>129</v>
      </c>
      <c r="Q3" s="107"/>
      <c r="R3" s="107"/>
      <c r="S3" s="107"/>
      <c r="T3" s="107"/>
      <c r="U3" s="107"/>
      <c r="V3" s="107"/>
      <c r="W3" s="107"/>
      <c r="X3" s="108"/>
    </row>
    <row r="4" spans="1:24" ht="25.5" customHeight="1">
      <c r="A4" s="109"/>
      <c r="B4" s="110"/>
      <c r="C4" s="111" t="s">
        <v>65</v>
      </c>
      <c r="D4" s="112"/>
      <c r="E4" s="113"/>
      <c r="F4" s="111" t="s">
        <v>63</v>
      </c>
      <c r="G4" s="112"/>
      <c r="H4" s="113"/>
      <c r="I4" s="111" t="s">
        <v>64</v>
      </c>
      <c r="J4" s="112"/>
      <c r="K4" s="113"/>
      <c r="L4" s="114"/>
      <c r="M4" s="115"/>
      <c r="N4" s="116"/>
      <c r="O4" s="117"/>
      <c r="P4" s="118" t="s">
        <v>112</v>
      </c>
      <c r="Q4" s="119"/>
      <c r="R4" s="120"/>
      <c r="S4" s="118" t="s">
        <v>114</v>
      </c>
      <c r="T4" s="119"/>
      <c r="U4" s="120"/>
      <c r="V4" s="121" t="s">
        <v>113</v>
      </c>
      <c r="W4" s="122"/>
      <c r="X4" s="123"/>
    </row>
    <row r="5" spans="1:24" ht="25.5" customHeight="1">
      <c r="A5" s="124"/>
      <c r="B5" s="125"/>
      <c r="C5" s="126" t="s">
        <v>60</v>
      </c>
      <c r="D5" s="126" t="s">
        <v>59</v>
      </c>
      <c r="E5" s="126" t="s">
        <v>58</v>
      </c>
      <c r="F5" s="126" t="s">
        <v>60</v>
      </c>
      <c r="G5" s="126" t="s">
        <v>59</v>
      </c>
      <c r="H5" s="126" t="s">
        <v>58</v>
      </c>
      <c r="I5" s="126" t="s">
        <v>60</v>
      </c>
      <c r="J5" s="126" t="s">
        <v>59</v>
      </c>
      <c r="K5" s="126" t="s">
        <v>58</v>
      </c>
      <c r="L5" s="126" t="s">
        <v>60</v>
      </c>
      <c r="M5" s="126" t="s">
        <v>59</v>
      </c>
      <c r="N5" s="126" t="s">
        <v>58</v>
      </c>
      <c r="O5" s="127"/>
      <c r="P5" s="126" t="s">
        <v>60</v>
      </c>
      <c r="Q5" s="126" t="s">
        <v>59</v>
      </c>
      <c r="R5" s="126" t="s">
        <v>58</v>
      </c>
      <c r="S5" s="126" t="s">
        <v>60</v>
      </c>
      <c r="T5" s="126" t="s">
        <v>59</v>
      </c>
      <c r="U5" s="126" t="s">
        <v>58</v>
      </c>
      <c r="V5" s="128" t="s">
        <v>60</v>
      </c>
      <c r="W5" s="128" t="s">
        <v>59</v>
      </c>
      <c r="X5" s="128" t="s">
        <v>58</v>
      </c>
    </row>
    <row r="6" spans="1:24" ht="25.5" customHeight="1">
      <c r="A6" s="5" t="s">
        <v>57</v>
      </c>
      <c r="B6" s="6"/>
      <c r="C6" s="7"/>
      <c r="D6" s="7"/>
      <c r="E6" s="7"/>
      <c r="F6" s="8"/>
      <c r="G6" s="8"/>
      <c r="H6" s="7"/>
      <c r="I6" s="8"/>
      <c r="J6" s="8"/>
      <c r="K6" s="7"/>
      <c r="L6" s="8"/>
      <c r="M6" s="8"/>
      <c r="N6" s="7"/>
      <c r="O6" s="9"/>
      <c r="P6" s="10"/>
      <c r="Q6" s="10"/>
      <c r="R6" s="10"/>
      <c r="S6" s="10"/>
      <c r="T6" s="10"/>
      <c r="U6" s="10"/>
      <c r="V6" s="10"/>
      <c r="W6" s="10"/>
      <c r="X6" s="10"/>
    </row>
    <row r="7" spans="1:24" ht="25.5" customHeight="1">
      <c r="A7" s="5"/>
      <c r="B7" s="12" t="s">
        <v>5</v>
      </c>
      <c r="C7" s="13"/>
      <c r="D7" s="13"/>
      <c r="E7" s="13"/>
      <c r="F7" s="14"/>
      <c r="G7" s="14"/>
      <c r="H7" s="13"/>
      <c r="I7" s="14"/>
      <c r="J7" s="14"/>
      <c r="K7" s="13"/>
      <c r="L7" s="14"/>
      <c r="M7" s="14"/>
      <c r="N7" s="13"/>
      <c r="O7" s="9"/>
      <c r="P7" s="10"/>
      <c r="Q7" s="10"/>
      <c r="R7" s="10"/>
      <c r="S7" s="10"/>
      <c r="T7" s="10"/>
      <c r="U7" s="10"/>
      <c r="V7" s="10"/>
      <c r="W7" s="10"/>
      <c r="X7" s="10"/>
    </row>
    <row r="8" spans="1:24" ht="25.5" customHeight="1">
      <c r="A8" s="15"/>
      <c r="B8" s="6" t="s">
        <v>78</v>
      </c>
      <c r="C8" s="7"/>
      <c r="D8" s="7"/>
      <c r="E8" s="7"/>
      <c r="F8" s="8"/>
      <c r="G8" s="8"/>
      <c r="H8" s="7"/>
      <c r="I8" s="8"/>
      <c r="J8" s="8"/>
      <c r="K8" s="7"/>
      <c r="L8" s="8"/>
      <c r="M8" s="8"/>
      <c r="N8" s="7"/>
      <c r="O8" s="9"/>
      <c r="P8" s="10"/>
      <c r="Q8" s="10"/>
      <c r="R8" s="10"/>
      <c r="S8" s="10"/>
      <c r="T8" s="10"/>
      <c r="U8" s="10"/>
      <c r="V8" s="10"/>
      <c r="W8" s="10"/>
      <c r="X8" s="10"/>
    </row>
    <row r="9" spans="1:24" ht="25.5" customHeight="1">
      <c r="A9" s="16"/>
      <c r="B9" s="17" t="s">
        <v>74</v>
      </c>
      <c r="C9" s="18">
        <v>0</v>
      </c>
      <c r="D9" s="18">
        <v>6</v>
      </c>
      <c r="E9" s="18">
        <f>SUM(C9:D9)</f>
        <v>6</v>
      </c>
      <c r="F9" s="18">
        <v>17</v>
      </c>
      <c r="G9" s="18">
        <v>93</v>
      </c>
      <c r="H9" s="18">
        <f>F9+G9</f>
        <v>110</v>
      </c>
      <c r="I9" s="18">
        <v>1</v>
      </c>
      <c r="J9" s="18">
        <v>5</v>
      </c>
      <c r="K9" s="18">
        <f>I9+J9</f>
        <v>6</v>
      </c>
      <c r="L9" s="90">
        <f t="shared" ref="L9:M14" si="0">C9+F9+I9</f>
        <v>18</v>
      </c>
      <c r="M9" s="90">
        <f t="shared" si="0"/>
        <v>104</v>
      </c>
      <c r="N9" s="90">
        <f>L9+M9</f>
        <v>122</v>
      </c>
      <c r="O9" s="19">
        <v>1</v>
      </c>
      <c r="P9" s="18">
        <f>IF(O9=1,L9,"0")</f>
        <v>18</v>
      </c>
      <c r="Q9" s="18">
        <f>IF(O9=1,M9,"0")</f>
        <v>104</v>
      </c>
      <c r="R9" s="18">
        <f>IF(O9=1,N9,"0")</f>
        <v>122</v>
      </c>
      <c r="S9" s="20" t="str">
        <f>IF(O9=2,L9,"0")</f>
        <v>0</v>
      </c>
      <c r="T9" s="18" t="str">
        <f>IF(O9=2,M9,"0")</f>
        <v>0</v>
      </c>
      <c r="U9" s="18" t="str">
        <f>IF(O9=2,N9,"0")</f>
        <v>0</v>
      </c>
      <c r="V9" s="18" t="str">
        <f>IF(O9=3,L9,"0")</f>
        <v>0</v>
      </c>
      <c r="W9" s="18" t="str">
        <f>IF(O9=3,M9,"0")</f>
        <v>0</v>
      </c>
      <c r="X9" s="18" t="str">
        <f>IF(O9=3,N9,"0")</f>
        <v>0</v>
      </c>
    </row>
    <row r="10" spans="1:24" ht="25.5" customHeight="1">
      <c r="A10" s="16"/>
      <c r="B10" s="17" t="s">
        <v>56</v>
      </c>
      <c r="C10" s="18">
        <v>1</v>
      </c>
      <c r="D10" s="18">
        <v>0</v>
      </c>
      <c r="E10" s="18">
        <f t="shared" ref="E10:E13" si="1">SUM(C10:D10)</f>
        <v>1</v>
      </c>
      <c r="F10" s="18">
        <v>29</v>
      </c>
      <c r="G10" s="18">
        <v>79</v>
      </c>
      <c r="H10" s="18">
        <f>F10+G10</f>
        <v>108</v>
      </c>
      <c r="I10" s="18">
        <v>0</v>
      </c>
      <c r="J10" s="18">
        <v>2</v>
      </c>
      <c r="K10" s="18">
        <f>I10+J10</f>
        <v>2</v>
      </c>
      <c r="L10" s="90">
        <f t="shared" si="0"/>
        <v>30</v>
      </c>
      <c r="M10" s="90">
        <f t="shared" si="0"/>
        <v>81</v>
      </c>
      <c r="N10" s="90">
        <f>L10+M10</f>
        <v>111</v>
      </c>
      <c r="O10" s="19">
        <v>1</v>
      </c>
      <c r="P10" s="18">
        <f>IF(O10=1,L10,"0")</f>
        <v>30</v>
      </c>
      <c r="Q10" s="18">
        <f>IF(O10=1,M10,"0")</f>
        <v>81</v>
      </c>
      <c r="R10" s="18">
        <f>IF(O10=1,N10,"0")</f>
        <v>111</v>
      </c>
      <c r="S10" s="20" t="str">
        <f>IF(O10=2,L10,"0")</f>
        <v>0</v>
      </c>
      <c r="T10" s="18" t="str">
        <f>IF(O10=2,M10,"0")</f>
        <v>0</v>
      </c>
      <c r="U10" s="18" t="str">
        <f>IF(O10=2,N10,"0")</f>
        <v>0</v>
      </c>
      <c r="V10" s="18" t="str">
        <f t="shared" ref="V10:V13" si="2">IF(O10=3,L10,"0")</f>
        <v>0</v>
      </c>
      <c r="W10" s="18" t="str">
        <f t="shared" ref="W10:W13" si="3">IF(O10=3,M10,"0")</f>
        <v>0</v>
      </c>
      <c r="X10" s="18" t="str">
        <f t="shared" ref="X10:X13" si="4">IF(O10=3,N10,"0")</f>
        <v>0</v>
      </c>
    </row>
    <row r="11" spans="1:24" ht="25.5" customHeight="1">
      <c r="A11" s="16"/>
      <c r="B11" s="17" t="s">
        <v>151</v>
      </c>
      <c r="C11" s="18">
        <v>0</v>
      </c>
      <c r="D11" s="18">
        <v>0</v>
      </c>
      <c r="E11" s="18">
        <f t="shared" ref="E11" si="5">SUM(C11:D11)</f>
        <v>0</v>
      </c>
      <c r="F11" s="18">
        <v>39</v>
      </c>
      <c r="G11" s="18">
        <v>5</v>
      </c>
      <c r="H11" s="18">
        <f>F11+G11</f>
        <v>44</v>
      </c>
      <c r="I11" s="18">
        <v>1</v>
      </c>
      <c r="J11" s="18">
        <v>1</v>
      </c>
      <c r="K11" s="18">
        <f>I11+J11</f>
        <v>2</v>
      </c>
      <c r="L11" s="90">
        <f t="shared" ref="L11" si="6">C11+F11+I11</f>
        <v>40</v>
      </c>
      <c r="M11" s="90">
        <f t="shared" ref="M11" si="7">D11+G11+J11</f>
        <v>6</v>
      </c>
      <c r="N11" s="90">
        <f t="shared" ref="N11" si="8">L11+M11</f>
        <v>46</v>
      </c>
      <c r="O11" s="19">
        <v>1</v>
      </c>
      <c r="P11" s="18">
        <f>IF(O11=1,L11,"0")</f>
        <v>40</v>
      </c>
      <c r="Q11" s="18">
        <f>IF(O11=1,M11,"0")</f>
        <v>6</v>
      </c>
      <c r="R11" s="18">
        <f>IF(O11=1,N11,"0")</f>
        <v>46</v>
      </c>
      <c r="S11" s="20" t="str">
        <f>IF(O11=2,L11,"0")</f>
        <v>0</v>
      </c>
      <c r="T11" s="18" t="str">
        <f>IF(O11=2,M11,"0")</f>
        <v>0</v>
      </c>
      <c r="U11" s="18" t="str">
        <f>IF(Q11=2,N11,"0")</f>
        <v>0</v>
      </c>
      <c r="V11" s="18" t="str">
        <f t="shared" ref="V11" si="9">IF(O11=3,L11,"0")</f>
        <v>0</v>
      </c>
      <c r="W11" s="18" t="str">
        <f t="shared" ref="W11" si="10">IF(O11=3,M11,"0")</f>
        <v>0</v>
      </c>
      <c r="X11" s="18" t="str">
        <f t="shared" ref="X11" si="11">IF(O11=3,N11,"0")</f>
        <v>0</v>
      </c>
    </row>
    <row r="12" spans="1:24" ht="25.5" customHeight="1">
      <c r="A12" s="16"/>
      <c r="B12" s="17" t="s">
        <v>55</v>
      </c>
      <c r="C12" s="10">
        <v>2</v>
      </c>
      <c r="D12" s="10">
        <v>1</v>
      </c>
      <c r="E12" s="18">
        <f t="shared" ref="E12" si="12">SUM(C12:D12)</f>
        <v>3</v>
      </c>
      <c r="F12" s="10">
        <v>31</v>
      </c>
      <c r="G12" s="10">
        <v>82</v>
      </c>
      <c r="H12" s="10">
        <f>F12+G12</f>
        <v>113</v>
      </c>
      <c r="I12" s="10">
        <v>0</v>
      </c>
      <c r="J12" s="10">
        <v>1</v>
      </c>
      <c r="K12" s="10">
        <f>I12+J12</f>
        <v>1</v>
      </c>
      <c r="L12" s="90">
        <f t="shared" ref="L12" si="13">C12+F12+I12</f>
        <v>33</v>
      </c>
      <c r="M12" s="90">
        <f t="shared" ref="M12" si="14">D12+G12+J12</f>
        <v>84</v>
      </c>
      <c r="N12" s="86">
        <f t="shared" ref="N12" si="15">L12+M12</f>
        <v>117</v>
      </c>
      <c r="O12" s="19">
        <v>1</v>
      </c>
      <c r="P12" s="10">
        <f>IF(O12=1,L12,"0")</f>
        <v>33</v>
      </c>
      <c r="Q12" s="10">
        <f>IF(O12=1,M12,"0")</f>
        <v>84</v>
      </c>
      <c r="R12" s="10">
        <f>IF(O12=1,N12,"0")</f>
        <v>117</v>
      </c>
      <c r="S12" s="10" t="str">
        <f>IF(O12=2,L12,"0")</f>
        <v>0</v>
      </c>
      <c r="T12" s="10" t="str">
        <f>IF(O12=2,M12,"0")</f>
        <v>0</v>
      </c>
      <c r="U12" s="10" t="str">
        <f>IF(Q12=2,N12,"0")</f>
        <v>0</v>
      </c>
      <c r="V12" s="18" t="str">
        <f t="shared" ref="V12" si="16">IF(O12=3,L12,"0")</f>
        <v>0</v>
      </c>
      <c r="W12" s="18" t="str">
        <f t="shared" ref="W12" si="17">IF(O12=3,M12,"0")</f>
        <v>0</v>
      </c>
      <c r="X12" s="18" t="str">
        <f t="shared" ref="X12" si="18">IF(O12=3,N12,"0")</f>
        <v>0</v>
      </c>
    </row>
    <row r="13" spans="1:24" ht="25.5" customHeight="1">
      <c r="A13" s="16"/>
      <c r="B13" s="17" t="s">
        <v>115</v>
      </c>
      <c r="C13" s="10">
        <v>0</v>
      </c>
      <c r="D13" s="10">
        <v>0</v>
      </c>
      <c r="E13" s="18">
        <f t="shared" si="1"/>
        <v>0</v>
      </c>
      <c r="F13" s="10">
        <v>0</v>
      </c>
      <c r="G13" s="10">
        <v>26</v>
      </c>
      <c r="H13" s="10">
        <f>F13+G13</f>
        <v>26</v>
      </c>
      <c r="I13" s="10">
        <v>0</v>
      </c>
      <c r="J13" s="10">
        <v>0</v>
      </c>
      <c r="K13" s="10">
        <f>I13+J13</f>
        <v>0</v>
      </c>
      <c r="L13" s="90">
        <f t="shared" si="0"/>
        <v>0</v>
      </c>
      <c r="M13" s="90">
        <f t="shared" si="0"/>
        <v>26</v>
      </c>
      <c r="N13" s="86">
        <f t="shared" ref="N13" si="19">L13+M13</f>
        <v>26</v>
      </c>
      <c r="O13" s="19">
        <v>1</v>
      </c>
      <c r="P13" s="10">
        <f>IF(O13=1,L13,"0")</f>
        <v>0</v>
      </c>
      <c r="Q13" s="10">
        <f>IF(O13=1,M13,"0")</f>
        <v>26</v>
      </c>
      <c r="R13" s="10">
        <f>IF(O13=1,N13,"0")</f>
        <v>26</v>
      </c>
      <c r="S13" s="10" t="str">
        <f>IF(O13=2,L13,"0")</f>
        <v>0</v>
      </c>
      <c r="T13" s="10" t="str">
        <f>IF(O13=2,M13,"0")</f>
        <v>0</v>
      </c>
      <c r="U13" s="10" t="str">
        <f>IF(Q13=2,N13,"0")</f>
        <v>0</v>
      </c>
      <c r="V13" s="18" t="str">
        <f t="shared" si="2"/>
        <v>0</v>
      </c>
      <c r="W13" s="18" t="str">
        <f t="shared" si="3"/>
        <v>0</v>
      </c>
      <c r="X13" s="18" t="str">
        <f t="shared" si="4"/>
        <v>0</v>
      </c>
    </row>
    <row r="14" spans="1:24" s="4" customFormat="1" ht="25.5" customHeight="1">
      <c r="A14" s="5"/>
      <c r="B14" s="21" t="s">
        <v>3</v>
      </c>
      <c r="C14" s="22">
        <f t="shared" ref="C14:K14" si="20">SUM(C9:C13)</f>
        <v>3</v>
      </c>
      <c r="D14" s="22">
        <f t="shared" si="20"/>
        <v>7</v>
      </c>
      <c r="E14" s="22">
        <f t="shared" si="20"/>
        <v>10</v>
      </c>
      <c r="F14" s="22">
        <f t="shared" si="20"/>
        <v>116</v>
      </c>
      <c r="G14" s="22">
        <f t="shared" si="20"/>
        <v>285</v>
      </c>
      <c r="H14" s="22">
        <f t="shared" si="20"/>
        <v>401</v>
      </c>
      <c r="I14" s="22">
        <f t="shared" si="20"/>
        <v>2</v>
      </c>
      <c r="J14" s="22">
        <f t="shared" si="20"/>
        <v>9</v>
      </c>
      <c r="K14" s="22">
        <f t="shared" si="20"/>
        <v>11</v>
      </c>
      <c r="L14" s="22">
        <f t="shared" si="0"/>
        <v>121</v>
      </c>
      <c r="M14" s="22">
        <f t="shared" si="0"/>
        <v>301</v>
      </c>
      <c r="N14" s="22">
        <f t="shared" ref="N14:N28" si="21">L14+M14</f>
        <v>422</v>
      </c>
      <c r="O14" s="23"/>
      <c r="P14" s="22">
        <f t="shared" ref="P14:X14" si="22">SUM(P9:P13)</f>
        <v>121</v>
      </c>
      <c r="Q14" s="22">
        <f t="shared" si="22"/>
        <v>301</v>
      </c>
      <c r="R14" s="22">
        <f t="shared" si="22"/>
        <v>422</v>
      </c>
      <c r="S14" s="22">
        <f t="shared" si="22"/>
        <v>0</v>
      </c>
      <c r="T14" s="22">
        <f t="shared" si="22"/>
        <v>0</v>
      </c>
      <c r="U14" s="22">
        <f t="shared" si="22"/>
        <v>0</v>
      </c>
      <c r="V14" s="75">
        <f t="shared" si="22"/>
        <v>0</v>
      </c>
      <c r="W14" s="75">
        <f t="shared" si="22"/>
        <v>0</v>
      </c>
      <c r="X14" s="75">
        <f t="shared" si="22"/>
        <v>0</v>
      </c>
    </row>
    <row r="15" spans="1:24" s="4" customFormat="1" ht="25.5" customHeight="1">
      <c r="A15" s="5"/>
      <c r="B15" s="6" t="s">
        <v>73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23"/>
      <c r="P15" s="60"/>
      <c r="Q15" s="60"/>
      <c r="R15" s="60"/>
      <c r="S15" s="60"/>
      <c r="T15" s="60"/>
      <c r="U15" s="60"/>
      <c r="V15" s="75"/>
      <c r="W15" s="75"/>
      <c r="X15" s="75"/>
    </row>
    <row r="16" spans="1:24" s="4" customFormat="1" ht="25.5" customHeight="1">
      <c r="A16" s="5"/>
      <c r="B16" s="61" t="s">
        <v>74</v>
      </c>
      <c r="C16" s="10">
        <v>0</v>
      </c>
      <c r="D16" s="10">
        <v>0</v>
      </c>
      <c r="E16" s="10">
        <f>C16+D16</f>
        <v>0</v>
      </c>
      <c r="F16" s="10">
        <v>10</v>
      </c>
      <c r="G16" s="10">
        <v>28</v>
      </c>
      <c r="H16" s="10">
        <f>F16+G16</f>
        <v>38</v>
      </c>
      <c r="I16" s="10">
        <v>0</v>
      </c>
      <c r="J16" s="10">
        <v>1</v>
      </c>
      <c r="K16" s="10">
        <f>I16+J16</f>
        <v>1</v>
      </c>
      <c r="L16" s="86">
        <f t="shared" ref="L16:M28" si="23">C16+F16+I16</f>
        <v>10</v>
      </c>
      <c r="M16" s="86">
        <f t="shared" si="23"/>
        <v>29</v>
      </c>
      <c r="N16" s="86">
        <f t="shared" ref="N16:N17" si="24">L16+M16</f>
        <v>39</v>
      </c>
      <c r="O16" s="19">
        <v>1</v>
      </c>
      <c r="P16" s="10">
        <f>IF(O16=1,L16,"0")</f>
        <v>10</v>
      </c>
      <c r="Q16" s="10">
        <f>IF(O16=1,M16,"0")</f>
        <v>29</v>
      </c>
      <c r="R16" s="10">
        <f>IF(O16=1,N16,"0")</f>
        <v>39</v>
      </c>
      <c r="S16" s="10" t="str">
        <f>IF(O16=2,L16,"0")</f>
        <v>0</v>
      </c>
      <c r="T16" s="10" t="str">
        <f>IF(O16=2,M16,"0")</f>
        <v>0</v>
      </c>
      <c r="U16" s="10" t="str">
        <f>IF(Q16=2,N16,"0")</f>
        <v>0</v>
      </c>
      <c r="V16" s="18" t="str">
        <f>IF(O16=3,L16,"0")</f>
        <v>0</v>
      </c>
      <c r="W16" s="18" t="str">
        <f>IF(O16=3,M16,"0")</f>
        <v>0</v>
      </c>
      <c r="X16" s="18" t="str">
        <f>IF(O16=3,N16,"0")</f>
        <v>0</v>
      </c>
    </row>
    <row r="17" spans="1:24" s="4" customFormat="1" ht="25.5" customHeight="1">
      <c r="A17" s="5"/>
      <c r="B17" s="21" t="s">
        <v>3</v>
      </c>
      <c r="C17" s="60">
        <f t="shared" ref="C17:K17" si="25">SUM(C16:C16)</f>
        <v>0</v>
      </c>
      <c r="D17" s="60">
        <f t="shared" si="25"/>
        <v>0</v>
      </c>
      <c r="E17" s="60">
        <f t="shared" si="25"/>
        <v>0</v>
      </c>
      <c r="F17" s="60">
        <f t="shared" si="25"/>
        <v>10</v>
      </c>
      <c r="G17" s="60">
        <f t="shared" si="25"/>
        <v>28</v>
      </c>
      <c r="H17" s="60">
        <f t="shared" si="25"/>
        <v>38</v>
      </c>
      <c r="I17" s="60">
        <f t="shared" si="25"/>
        <v>0</v>
      </c>
      <c r="J17" s="60">
        <f t="shared" si="25"/>
        <v>1</v>
      </c>
      <c r="K17" s="60">
        <f t="shared" si="25"/>
        <v>1</v>
      </c>
      <c r="L17" s="60">
        <f t="shared" si="23"/>
        <v>10</v>
      </c>
      <c r="M17" s="60">
        <f t="shared" si="23"/>
        <v>29</v>
      </c>
      <c r="N17" s="60">
        <f t="shared" si="24"/>
        <v>39</v>
      </c>
      <c r="O17" s="23">
        <f t="shared" ref="O17:X17" si="26">SUM(O16:O16)</f>
        <v>1</v>
      </c>
      <c r="P17" s="60">
        <f t="shared" si="26"/>
        <v>10</v>
      </c>
      <c r="Q17" s="60">
        <f t="shared" si="26"/>
        <v>29</v>
      </c>
      <c r="R17" s="60">
        <f t="shared" si="26"/>
        <v>39</v>
      </c>
      <c r="S17" s="60">
        <f t="shared" si="26"/>
        <v>0</v>
      </c>
      <c r="T17" s="60">
        <f t="shared" si="26"/>
        <v>0</v>
      </c>
      <c r="U17" s="60">
        <f t="shared" si="26"/>
        <v>0</v>
      </c>
      <c r="V17" s="75">
        <f t="shared" si="26"/>
        <v>0</v>
      </c>
      <c r="W17" s="75">
        <f t="shared" si="26"/>
        <v>0</v>
      </c>
      <c r="X17" s="75">
        <f t="shared" si="26"/>
        <v>0</v>
      </c>
    </row>
    <row r="18" spans="1:24" s="4" customFormat="1" ht="25.5" customHeight="1">
      <c r="A18" s="129"/>
      <c r="B18" s="130" t="s">
        <v>2</v>
      </c>
      <c r="C18" s="131">
        <f>C14+C17</f>
        <v>3</v>
      </c>
      <c r="D18" s="131">
        <f t="shared" ref="D18:K18" si="27">D14+D17</f>
        <v>7</v>
      </c>
      <c r="E18" s="131">
        <f t="shared" si="27"/>
        <v>10</v>
      </c>
      <c r="F18" s="131">
        <f t="shared" si="27"/>
        <v>126</v>
      </c>
      <c r="G18" s="131">
        <f t="shared" si="27"/>
        <v>313</v>
      </c>
      <c r="H18" s="131">
        <f t="shared" si="27"/>
        <v>439</v>
      </c>
      <c r="I18" s="131">
        <f t="shared" si="27"/>
        <v>2</v>
      </c>
      <c r="J18" s="131">
        <f t="shared" si="27"/>
        <v>10</v>
      </c>
      <c r="K18" s="131">
        <f t="shared" si="27"/>
        <v>12</v>
      </c>
      <c r="L18" s="131">
        <f>C18+F18+I18</f>
        <v>131</v>
      </c>
      <c r="M18" s="131">
        <f t="shared" ref="M18" si="28">D18+G18+J18</f>
        <v>330</v>
      </c>
      <c r="N18" s="131">
        <f t="shared" ref="N18" si="29">L18+M18</f>
        <v>461</v>
      </c>
      <c r="O18" s="132">
        <v>1</v>
      </c>
      <c r="P18" s="131">
        <f>P17+P14</f>
        <v>131</v>
      </c>
      <c r="Q18" s="131">
        <f t="shared" ref="Q18:X18" si="30">Q17+Q14</f>
        <v>330</v>
      </c>
      <c r="R18" s="131">
        <f t="shared" si="30"/>
        <v>461</v>
      </c>
      <c r="S18" s="131">
        <f t="shared" si="30"/>
        <v>0</v>
      </c>
      <c r="T18" s="131">
        <f t="shared" si="30"/>
        <v>0</v>
      </c>
      <c r="U18" s="131">
        <f t="shared" si="30"/>
        <v>0</v>
      </c>
      <c r="V18" s="131">
        <f t="shared" si="30"/>
        <v>0</v>
      </c>
      <c r="W18" s="131">
        <f t="shared" si="30"/>
        <v>0</v>
      </c>
      <c r="X18" s="131">
        <f t="shared" si="30"/>
        <v>0</v>
      </c>
    </row>
    <row r="19" spans="1:24" s="4" customFormat="1" ht="25.5" customHeight="1">
      <c r="A19" s="5"/>
      <c r="B19" s="12" t="s">
        <v>67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23"/>
      <c r="P19" s="68"/>
      <c r="Q19" s="68"/>
      <c r="R19" s="68"/>
      <c r="S19" s="68"/>
      <c r="T19" s="68"/>
      <c r="U19" s="68"/>
      <c r="V19" s="75"/>
      <c r="W19" s="75"/>
      <c r="X19" s="75"/>
    </row>
    <row r="20" spans="1:24" s="4" customFormat="1" ht="25.5" customHeight="1">
      <c r="A20" s="5"/>
      <c r="B20" s="6" t="s">
        <v>78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23"/>
      <c r="P20" s="68"/>
      <c r="Q20" s="68"/>
      <c r="R20" s="68"/>
      <c r="S20" s="68"/>
      <c r="T20" s="68"/>
      <c r="U20" s="68"/>
      <c r="V20" s="75"/>
      <c r="W20" s="75"/>
      <c r="X20" s="75"/>
    </row>
    <row r="21" spans="1:24" s="4" customFormat="1" ht="25.5" customHeight="1">
      <c r="A21" s="5"/>
      <c r="B21" s="17" t="s">
        <v>74</v>
      </c>
      <c r="C21" s="10">
        <v>0</v>
      </c>
      <c r="D21" s="10">
        <v>0</v>
      </c>
      <c r="E21" s="10">
        <f>C21+D21</f>
        <v>0</v>
      </c>
      <c r="F21" s="10">
        <v>10</v>
      </c>
      <c r="G21" s="10">
        <v>9</v>
      </c>
      <c r="H21" s="10">
        <f>F21+G21</f>
        <v>19</v>
      </c>
      <c r="I21" s="10">
        <v>2</v>
      </c>
      <c r="J21" s="10">
        <v>2</v>
      </c>
      <c r="K21" s="10">
        <f>I21+J21</f>
        <v>4</v>
      </c>
      <c r="L21" s="86">
        <f t="shared" ref="L21" si="31">C21+F21+I21</f>
        <v>12</v>
      </c>
      <c r="M21" s="86">
        <f t="shared" ref="M21" si="32">D21+G21+J21</f>
        <v>11</v>
      </c>
      <c r="N21" s="86">
        <f t="shared" ref="N21" si="33">L21+M21</f>
        <v>23</v>
      </c>
      <c r="O21" s="19">
        <v>1</v>
      </c>
      <c r="P21" s="10">
        <f>IF(O21=1,L21,"0")</f>
        <v>12</v>
      </c>
      <c r="Q21" s="10">
        <f>IF(O21=1,M21,"0")</f>
        <v>11</v>
      </c>
      <c r="R21" s="10">
        <f>IF(O21=1,N21,"0")</f>
        <v>23</v>
      </c>
      <c r="S21" s="10" t="str">
        <f>IF(O21=2,L21,"0")</f>
        <v>0</v>
      </c>
      <c r="T21" s="10" t="str">
        <f>IF(O21=2,M21,"0")</f>
        <v>0</v>
      </c>
      <c r="U21" s="10" t="str">
        <f>IF(O21=2,N21,"0")</f>
        <v>0</v>
      </c>
      <c r="V21" s="18" t="str">
        <f>IF(O21=3,L21,"0")</f>
        <v>0</v>
      </c>
      <c r="W21" s="18" t="str">
        <f>IF(O21=3,M21,"0")</f>
        <v>0</v>
      </c>
      <c r="X21" s="18" t="str">
        <f>IF(O21=3,N21,"0")</f>
        <v>0</v>
      </c>
    </row>
    <row r="22" spans="1:24" s="4" customFormat="1" ht="25.5" customHeight="1">
      <c r="A22" s="5"/>
      <c r="B22" s="17" t="s">
        <v>55</v>
      </c>
      <c r="C22" s="10">
        <v>0</v>
      </c>
      <c r="D22" s="10">
        <v>4</v>
      </c>
      <c r="E22" s="10">
        <f t="shared" ref="E22" si="34">C22+D22</f>
        <v>4</v>
      </c>
      <c r="F22" s="10">
        <v>12</v>
      </c>
      <c r="G22" s="10">
        <v>18</v>
      </c>
      <c r="H22" s="10">
        <f t="shared" ref="H22" si="35">F22+G22</f>
        <v>30</v>
      </c>
      <c r="I22" s="10">
        <v>1</v>
      </c>
      <c r="J22" s="10">
        <v>2</v>
      </c>
      <c r="K22" s="10">
        <f t="shared" ref="K22" si="36">I22+J22</f>
        <v>3</v>
      </c>
      <c r="L22" s="86">
        <f t="shared" ref="L22" si="37">C22+F22+I22</f>
        <v>13</v>
      </c>
      <c r="M22" s="86">
        <f t="shared" ref="M22" si="38">D22+G22+J22</f>
        <v>24</v>
      </c>
      <c r="N22" s="86">
        <f t="shared" ref="N22" si="39">L22+M22</f>
        <v>37</v>
      </c>
      <c r="O22" s="19">
        <v>1</v>
      </c>
      <c r="P22" s="10">
        <f t="shared" ref="P22" si="40">IF(O22=1,L22,"0")</f>
        <v>13</v>
      </c>
      <c r="Q22" s="10">
        <f t="shared" ref="Q22" si="41">IF(O22=1,M22,"0")</f>
        <v>24</v>
      </c>
      <c r="R22" s="10">
        <f t="shared" ref="R22" si="42">IF(O22=1,N22,"0")</f>
        <v>37</v>
      </c>
      <c r="S22" s="10" t="str">
        <f>IF(O22=2,L22,"0")</f>
        <v>0</v>
      </c>
      <c r="T22" s="10" t="str">
        <f>IF(O22=2,M22,"0")</f>
        <v>0</v>
      </c>
      <c r="U22" s="10" t="str">
        <f>IF(Q22=2,N22,"0")</f>
        <v>0</v>
      </c>
      <c r="V22" s="10" t="str">
        <f t="shared" ref="V22" si="43">IF(O22=3,L22,"0")</f>
        <v>0</v>
      </c>
      <c r="W22" s="10" t="str">
        <f t="shared" ref="W22" si="44">IF(O22=3,M22,"0")</f>
        <v>0</v>
      </c>
      <c r="X22" s="10" t="str">
        <f t="shared" ref="X22" si="45">IF(O22=3,N22,"0")</f>
        <v>0</v>
      </c>
    </row>
    <row r="23" spans="1:24" s="4" customFormat="1" ht="25.5" customHeight="1">
      <c r="A23" s="5"/>
      <c r="B23" s="21" t="s">
        <v>3</v>
      </c>
      <c r="C23" s="10">
        <f>SUM(C21:C22)</f>
        <v>0</v>
      </c>
      <c r="D23" s="10">
        <f t="shared" ref="D23:U23" si="46">SUM(D21:D22)</f>
        <v>4</v>
      </c>
      <c r="E23" s="10">
        <f t="shared" si="46"/>
        <v>4</v>
      </c>
      <c r="F23" s="10">
        <f>SUM(F21:F22)</f>
        <v>22</v>
      </c>
      <c r="G23" s="10">
        <f t="shared" ref="G23:H23" si="47">SUM(G21:G22)</f>
        <v>27</v>
      </c>
      <c r="H23" s="10">
        <f t="shared" si="47"/>
        <v>49</v>
      </c>
      <c r="I23" s="10">
        <f t="shared" si="46"/>
        <v>3</v>
      </c>
      <c r="J23" s="10">
        <f t="shared" si="46"/>
        <v>4</v>
      </c>
      <c r="K23" s="10">
        <f t="shared" si="46"/>
        <v>7</v>
      </c>
      <c r="L23" s="76">
        <f t="shared" si="46"/>
        <v>25</v>
      </c>
      <c r="M23" s="76">
        <f t="shared" si="46"/>
        <v>35</v>
      </c>
      <c r="N23" s="76">
        <f t="shared" si="46"/>
        <v>60</v>
      </c>
      <c r="O23" s="39">
        <v>1</v>
      </c>
      <c r="P23" s="76">
        <f t="shared" si="46"/>
        <v>25</v>
      </c>
      <c r="Q23" s="76">
        <f t="shared" si="46"/>
        <v>35</v>
      </c>
      <c r="R23" s="76">
        <f t="shared" si="46"/>
        <v>60</v>
      </c>
      <c r="S23" s="76">
        <f t="shared" si="46"/>
        <v>0</v>
      </c>
      <c r="T23" s="76">
        <f t="shared" si="46"/>
        <v>0</v>
      </c>
      <c r="U23" s="76">
        <f t="shared" si="46"/>
        <v>0</v>
      </c>
      <c r="V23" s="76">
        <f t="shared" ref="V23:X23" si="48">SUM(V21:V22)</f>
        <v>0</v>
      </c>
      <c r="W23" s="76">
        <f t="shared" si="48"/>
        <v>0</v>
      </c>
      <c r="X23" s="76">
        <f t="shared" si="48"/>
        <v>0</v>
      </c>
    </row>
    <row r="24" spans="1:24" s="4" customFormat="1" ht="25.5" customHeight="1">
      <c r="A24" s="5"/>
      <c r="B24" s="6" t="s">
        <v>73</v>
      </c>
      <c r="C24" s="10"/>
      <c r="D24" s="10"/>
      <c r="E24" s="10"/>
      <c r="F24" s="10"/>
      <c r="G24" s="10"/>
      <c r="H24" s="10"/>
      <c r="I24" s="10"/>
      <c r="J24" s="10"/>
      <c r="K24" s="10"/>
      <c r="L24" s="86"/>
      <c r="M24" s="86"/>
      <c r="N24" s="86"/>
      <c r="O24" s="92"/>
      <c r="P24" s="86"/>
      <c r="Q24" s="86"/>
      <c r="R24" s="86"/>
      <c r="S24" s="86"/>
      <c r="T24" s="86"/>
      <c r="U24" s="86"/>
      <c r="V24" s="86"/>
      <c r="W24" s="86"/>
      <c r="X24" s="86"/>
    </row>
    <row r="25" spans="1:24" s="4" customFormat="1" ht="25.5" customHeight="1">
      <c r="A25" s="5"/>
      <c r="B25" s="61" t="s">
        <v>74</v>
      </c>
      <c r="C25" s="10">
        <v>0</v>
      </c>
      <c r="D25" s="10">
        <v>2</v>
      </c>
      <c r="E25" s="10">
        <f t="shared" ref="E25" si="49">C25+D25</f>
        <v>2</v>
      </c>
      <c r="F25" s="10">
        <v>3</v>
      </c>
      <c r="G25" s="10">
        <v>6</v>
      </c>
      <c r="H25" s="10">
        <f t="shared" ref="H25" si="50">F25+G25</f>
        <v>9</v>
      </c>
      <c r="I25" s="10">
        <v>0</v>
      </c>
      <c r="J25" s="10">
        <v>1</v>
      </c>
      <c r="K25" s="10">
        <f t="shared" ref="K25" si="51">I25+J25</f>
        <v>1</v>
      </c>
      <c r="L25" s="86">
        <f t="shared" ref="L25" si="52">C25+F25+I25</f>
        <v>3</v>
      </c>
      <c r="M25" s="86">
        <f t="shared" ref="M25" si="53">D25+G25+J25</f>
        <v>9</v>
      </c>
      <c r="N25" s="86">
        <f t="shared" ref="N25" si="54">L25+M25</f>
        <v>12</v>
      </c>
      <c r="O25" s="92">
        <v>1</v>
      </c>
      <c r="P25" s="86">
        <f t="shared" ref="P25" si="55">IF(O25=1,L25,"0")</f>
        <v>3</v>
      </c>
      <c r="Q25" s="86">
        <f t="shared" ref="Q25" si="56">IF(O25=1,M25,"0")</f>
        <v>9</v>
      </c>
      <c r="R25" s="86">
        <f t="shared" ref="R25" si="57">IF(O25=1,N25,"0")</f>
        <v>12</v>
      </c>
      <c r="S25" s="86" t="str">
        <f>IF(O25=2,L25,"0")</f>
        <v>0</v>
      </c>
      <c r="T25" s="86" t="str">
        <f>IF(O25=2,M25,"0")</f>
        <v>0</v>
      </c>
      <c r="U25" s="86" t="str">
        <f>IF(Q25=2,N25,"0")</f>
        <v>0</v>
      </c>
      <c r="V25" s="86" t="str">
        <f t="shared" ref="V25" si="58">IF(O25=3,L25,"0")</f>
        <v>0</v>
      </c>
      <c r="W25" s="86" t="str">
        <f t="shared" ref="W25" si="59">IF(O25=3,M25,"0")</f>
        <v>0</v>
      </c>
      <c r="X25" s="86" t="str">
        <f t="shared" ref="X25" si="60">IF(O25=3,N25,"0")</f>
        <v>0</v>
      </c>
    </row>
    <row r="26" spans="1:24" s="4" customFormat="1" ht="25.5" customHeight="1">
      <c r="A26" s="5"/>
      <c r="B26" s="21" t="s">
        <v>3</v>
      </c>
      <c r="C26" s="10">
        <f>C25</f>
        <v>0</v>
      </c>
      <c r="D26" s="10">
        <f t="shared" ref="D26:N26" si="61">D25</f>
        <v>2</v>
      </c>
      <c r="E26" s="10">
        <f t="shared" si="61"/>
        <v>2</v>
      </c>
      <c r="F26" s="10">
        <f t="shared" si="61"/>
        <v>3</v>
      </c>
      <c r="G26" s="10">
        <f t="shared" si="61"/>
        <v>6</v>
      </c>
      <c r="H26" s="10">
        <f t="shared" si="61"/>
        <v>9</v>
      </c>
      <c r="I26" s="10">
        <f t="shared" si="61"/>
        <v>0</v>
      </c>
      <c r="J26" s="10">
        <f t="shared" si="61"/>
        <v>1</v>
      </c>
      <c r="K26" s="10">
        <f t="shared" si="61"/>
        <v>1</v>
      </c>
      <c r="L26" s="86">
        <f t="shared" si="61"/>
        <v>3</v>
      </c>
      <c r="M26" s="86">
        <f t="shared" si="61"/>
        <v>9</v>
      </c>
      <c r="N26" s="86">
        <f t="shared" si="61"/>
        <v>12</v>
      </c>
      <c r="O26" s="92"/>
      <c r="P26" s="86">
        <f>P25</f>
        <v>3</v>
      </c>
      <c r="Q26" s="86">
        <f t="shared" ref="Q26:X26" si="62">Q25</f>
        <v>9</v>
      </c>
      <c r="R26" s="86">
        <f t="shared" si="62"/>
        <v>12</v>
      </c>
      <c r="S26" s="86" t="str">
        <f t="shared" si="62"/>
        <v>0</v>
      </c>
      <c r="T26" s="86" t="str">
        <f t="shared" si="62"/>
        <v>0</v>
      </c>
      <c r="U26" s="86" t="str">
        <f t="shared" si="62"/>
        <v>0</v>
      </c>
      <c r="V26" s="86" t="str">
        <f t="shared" si="62"/>
        <v>0</v>
      </c>
      <c r="W26" s="86" t="str">
        <f t="shared" si="62"/>
        <v>0</v>
      </c>
      <c r="X26" s="86" t="str">
        <f t="shared" si="62"/>
        <v>0</v>
      </c>
    </row>
    <row r="27" spans="1:24" s="4" customFormat="1" ht="25.5" customHeight="1">
      <c r="A27" s="129"/>
      <c r="B27" s="133" t="s">
        <v>68</v>
      </c>
      <c r="C27" s="131">
        <f>C26+C23</f>
        <v>0</v>
      </c>
      <c r="D27" s="131">
        <f t="shared" ref="D27:X27" si="63">D26+D23</f>
        <v>6</v>
      </c>
      <c r="E27" s="131">
        <f t="shared" si="63"/>
        <v>6</v>
      </c>
      <c r="F27" s="131">
        <f t="shared" si="63"/>
        <v>25</v>
      </c>
      <c r="G27" s="131">
        <f t="shared" si="63"/>
        <v>33</v>
      </c>
      <c r="H27" s="131">
        <f t="shared" si="63"/>
        <v>58</v>
      </c>
      <c r="I27" s="131">
        <f t="shared" si="63"/>
        <v>3</v>
      </c>
      <c r="J27" s="131">
        <f t="shared" si="63"/>
        <v>5</v>
      </c>
      <c r="K27" s="131">
        <f t="shared" si="63"/>
        <v>8</v>
      </c>
      <c r="L27" s="131">
        <f t="shared" si="63"/>
        <v>28</v>
      </c>
      <c r="M27" s="131">
        <f t="shared" si="63"/>
        <v>44</v>
      </c>
      <c r="N27" s="131">
        <f t="shared" si="63"/>
        <v>72</v>
      </c>
      <c r="O27" s="131">
        <f t="shared" si="63"/>
        <v>1</v>
      </c>
      <c r="P27" s="131">
        <f t="shared" si="63"/>
        <v>28</v>
      </c>
      <c r="Q27" s="131">
        <f t="shared" si="63"/>
        <v>44</v>
      </c>
      <c r="R27" s="131">
        <f t="shared" si="63"/>
        <v>72</v>
      </c>
      <c r="S27" s="131">
        <f t="shared" si="63"/>
        <v>0</v>
      </c>
      <c r="T27" s="131">
        <f t="shared" si="63"/>
        <v>0</v>
      </c>
      <c r="U27" s="131">
        <f t="shared" si="63"/>
        <v>0</v>
      </c>
      <c r="V27" s="131">
        <f t="shared" si="63"/>
        <v>0</v>
      </c>
      <c r="W27" s="131">
        <f t="shared" si="63"/>
        <v>0</v>
      </c>
      <c r="X27" s="131">
        <f t="shared" si="63"/>
        <v>0</v>
      </c>
    </row>
    <row r="28" spans="1:24" s="4" customFormat="1" ht="25.5" customHeight="1">
      <c r="A28" s="134"/>
      <c r="B28" s="135" t="s">
        <v>1</v>
      </c>
      <c r="C28" s="136">
        <f t="shared" ref="C28:K28" si="64">C18+C27</f>
        <v>3</v>
      </c>
      <c r="D28" s="136">
        <f t="shared" si="64"/>
        <v>13</v>
      </c>
      <c r="E28" s="136">
        <f t="shared" si="64"/>
        <v>16</v>
      </c>
      <c r="F28" s="136">
        <f t="shared" si="64"/>
        <v>151</v>
      </c>
      <c r="G28" s="136">
        <f t="shared" si="64"/>
        <v>346</v>
      </c>
      <c r="H28" s="136">
        <f t="shared" si="64"/>
        <v>497</v>
      </c>
      <c r="I28" s="136">
        <f t="shared" si="64"/>
        <v>5</v>
      </c>
      <c r="J28" s="136">
        <f t="shared" si="64"/>
        <v>15</v>
      </c>
      <c r="K28" s="136">
        <f t="shared" si="64"/>
        <v>20</v>
      </c>
      <c r="L28" s="136">
        <f t="shared" si="23"/>
        <v>159</v>
      </c>
      <c r="M28" s="136">
        <f t="shared" si="23"/>
        <v>374</v>
      </c>
      <c r="N28" s="136">
        <f t="shared" si="21"/>
        <v>533</v>
      </c>
      <c r="O28" s="137">
        <f t="shared" ref="O28" si="65">SUM(O27)</f>
        <v>1</v>
      </c>
      <c r="P28" s="136">
        <f t="shared" ref="P28:X28" si="66">P27+P18</f>
        <v>159</v>
      </c>
      <c r="Q28" s="136">
        <f t="shared" si="66"/>
        <v>374</v>
      </c>
      <c r="R28" s="136">
        <f t="shared" si="66"/>
        <v>533</v>
      </c>
      <c r="S28" s="136">
        <f t="shared" si="66"/>
        <v>0</v>
      </c>
      <c r="T28" s="136">
        <f t="shared" si="66"/>
        <v>0</v>
      </c>
      <c r="U28" s="136">
        <f t="shared" si="66"/>
        <v>0</v>
      </c>
      <c r="V28" s="136">
        <f t="shared" si="66"/>
        <v>0</v>
      </c>
      <c r="W28" s="136">
        <f t="shared" si="66"/>
        <v>0</v>
      </c>
      <c r="X28" s="136">
        <f t="shared" si="66"/>
        <v>0</v>
      </c>
    </row>
    <row r="29" spans="1:24" ht="25.5" customHeight="1">
      <c r="A29" s="5" t="s">
        <v>54</v>
      </c>
      <c r="B29" s="6"/>
      <c r="C29" s="10"/>
      <c r="D29" s="10"/>
      <c r="E29" s="10"/>
      <c r="F29" s="8"/>
      <c r="G29" s="8"/>
      <c r="H29" s="10"/>
      <c r="I29" s="8"/>
      <c r="J29" s="8"/>
      <c r="K29" s="10"/>
      <c r="L29" s="10"/>
      <c r="M29" s="10"/>
      <c r="N29" s="10"/>
      <c r="O29" s="9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25.5" customHeight="1">
      <c r="A30" s="5"/>
      <c r="B30" s="12" t="s">
        <v>5</v>
      </c>
      <c r="C30" s="10"/>
      <c r="D30" s="10"/>
      <c r="E30" s="10"/>
      <c r="F30" s="14"/>
      <c r="G30" s="14"/>
      <c r="H30" s="10"/>
      <c r="I30" s="14"/>
      <c r="J30" s="14"/>
      <c r="K30" s="10"/>
      <c r="L30" s="10"/>
      <c r="M30" s="10"/>
      <c r="N30" s="10"/>
      <c r="O30" s="9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25.5" customHeight="1">
      <c r="A31" s="5"/>
      <c r="B31" s="6" t="s">
        <v>141</v>
      </c>
      <c r="C31" s="10"/>
      <c r="D31" s="10"/>
      <c r="E31" s="10"/>
      <c r="F31" s="14"/>
      <c r="G31" s="14"/>
      <c r="H31" s="10"/>
      <c r="I31" s="14"/>
      <c r="J31" s="14"/>
      <c r="K31" s="10"/>
      <c r="L31" s="10"/>
      <c r="M31" s="10"/>
      <c r="N31" s="10"/>
      <c r="O31" s="9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25.5" customHeight="1">
      <c r="A32" s="5"/>
      <c r="B32" s="87" t="s">
        <v>39</v>
      </c>
      <c r="C32" s="10">
        <v>6</v>
      </c>
      <c r="D32" s="10">
        <v>1</v>
      </c>
      <c r="E32" s="10">
        <f>C32+D32</f>
        <v>7</v>
      </c>
      <c r="F32" s="30">
        <v>5</v>
      </c>
      <c r="G32" s="31">
        <v>4</v>
      </c>
      <c r="H32" s="10">
        <f>F32+G32</f>
        <v>9</v>
      </c>
      <c r="I32" s="30">
        <v>5</v>
      </c>
      <c r="J32" s="30">
        <v>6</v>
      </c>
      <c r="K32" s="10">
        <f>I32+J32</f>
        <v>11</v>
      </c>
      <c r="L32" s="86">
        <f>C32+F32+I32</f>
        <v>16</v>
      </c>
      <c r="M32" s="86">
        <f>D32+G32+J32</f>
        <v>11</v>
      </c>
      <c r="N32" s="86">
        <f t="shared" ref="N32" si="67">L32+M32</f>
        <v>27</v>
      </c>
      <c r="O32" s="9">
        <v>2</v>
      </c>
      <c r="P32" s="10" t="str">
        <f>IF(O32=1,#REF!,"0")</f>
        <v>0</v>
      </c>
      <c r="Q32" s="10" t="str">
        <f>IF(O32=1,#REF!,"0")</f>
        <v>0</v>
      </c>
      <c r="R32" s="10" t="str">
        <f>IF(O32=1,#REF!,"0")</f>
        <v>0</v>
      </c>
      <c r="S32" s="10">
        <f>IF(O32=2,L32,"0")</f>
        <v>16</v>
      </c>
      <c r="T32" s="10">
        <f>IF(O32=2,M32,"0")</f>
        <v>11</v>
      </c>
      <c r="U32" s="10">
        <f>IF(O32=2,N32,"0")</f>
        <v>27</v>
      </c>
      <c r="V32" s="10" t="str">
        <f t="shared" ref="V32" si="68">IF(O32=3,L32,"0")</f>
        <v>0</v>
      </c>
      <c r="W32" s="10" t="str">
        <f t="shared" ref="W32" si="69">IF(O32=3,M32,"0")</f>
        <v>0</v>
      </c>
      <c r="X32" s="10" t="str">
        <f t="shared" ref="X32" si="70">IF(O32=3,N32,"0")</f>
        <v>0</v>
      </c>
    </row>
    <row r="33" spans="1:24" ht="25.5" customHeight="1">
      <c r="A33" s="5"/>
      <c r="B33" s="17" t="s">
        <v>38</v>
      </c>
      <c r="C33" s="10">
        <v>0</v>
      </c>
      <c r="D33" s="10">
        <v>1</v>
      </c>
      <c r="E33" s="10">
        <f t="shared" ref="E33:E36" si="71">C33+D33</f>
        <v>1</v>
      </c>
      <c r="F33" s="30">
        <v>15</v>
      </c>
      <c r="G33" s="31">
        <v>0</v>
      </c>
      <c r="H33" s="10">
        <f t="shared" ref="H33:H36" si="72">F33+G33</f>
        <v>15</v>
      </c>
      <c r="I33" s="30">
        <v>10</v>
      </c>
      <c r="J33" s="30">
        <v>0</v>
      </c>
      <c r="K33" s="10">
        <f t="shared" ref="K33:K36" si="73">I33+J33</f>
        <v>10</v>
      </c>
      <c r="L33" s="86">
        <f t="shared" ref="L33:L36" si="74">C33+F33+I33</f>
        <v>25</v>
      </c>
      <c r="M33" s="86">
        <f t="shared" ref="M33:M36" si="75">D33+G33+J33</f>
        <v>1</v>
      </c>
      <c r="N33" s="86">
        <f t="shared" ref="N33:N36" si="76">L33+M33</f>
        <v>26</v>
      </c>
      <c r="O33" s="9">
        <v>2</v>
      </c>
      <c r="P33" s="10" t="str">
        <f>IF(O33=1,#REF!,"0")</f>
        <v>0</v>
      </c>
      <c r="Q33" s="10" t="str">
        <f>IF(O33=1,#REF!,"0")</f>
        <v>0</v>
      </c>
      <c r="R33" s="10" t="str">
        <f>IF(O33=1,#REF!,"0")</f>
        <v>0</v>
      </c>
      <c r="S33" s="10">
        <f t="shared" ref="S33:S36" si="77">IF(O33=2,L33,"0")</f>
        <v>25</v>
      </c>
      <c r="T33" s="10">
        <f t="shared" ref="T33:T36" si="78">IF(O33=2,M33,"0")</f>
        <v>1</v>
      </c>
      <c r="U33" s="10">
        <f t="shared" ref="U33:U36" si="79">IF(O33=2,N33,"0")</f>
        <v>26</v>
      </c>
      <c r="V33" s="10" t="str">
        <f t="shared" ref="V33:V36" si="80">IF(O33=3,L33,"0")</f>
        <v>0</v>
      </c>
      <c r="W33" s="10" t="str">
        <f t="shared" ref="W33:W36" si="81">IF(O33=3,M33,"0")</f>
        <v>0</v>
      </c>
      <c r="X33" s="10" t="str">
        <f t="shared" ref="X33:X36" si="82">IF(O33=3,N33,"0")</f>
        <v>0</v>
      </c>
    </row>
    <row r="34" spans="1:24" ht="25.5" customHeight="1">
      <c r="A34" s="5"/>
      <c r="B34" s="17" t="s">
        <v>42</v>
      </c>
      <c r="C34" s="10">
        <v>6</v>
      </c>
      <c r="D34" s="10">
        <v>3</v>
      </c>
      <c r="E34" s="10">
        <f t="shared" si="71"/>
        <v>9</v>
      </c>
      <c r="F34" s="30">
        <v>3</v>
      </c>
      <c r="G34" s="31">
        <v>4</v>
      </c>
      <c r="H34" s="10">
        <f t="shared" si="72"/>
        <v>7</v>
      </c>
      <c r="I34" s="30">
        <v>0</v>
      </c>
      <c r="J34" s="30">
        <v>2</v>
      </c>
      <c r="K34" s="10">
        <f t="shared" si="73"/>
        <v>2</v>
      </c>
      <c r="L34" s="86">
        <f t="shared" si="74"/>
        <v>9</v>
      </c>
      <c r="M34" s="86">
        <f t="shared" si="75"/>
        <v>9</v>
      </c>
      <c r="N34" s="86">
        <f t="shared" si="76"/>
        <v>18</v>
      </c>
      <c r="O34" s="9">
        <v>2</v>
      </c>
      <c r="P34" s="10" t="str">
        <f>IF(O34=1,#REF!,"0")</f>
        <v>0</v>
      </c>
      <c r="Q34" s="10" t="str">
        <f>IF(O34=1,#REF!,"0")</f>
        <v>0</v>
      </c>
      <c r="R34" s="10" t="str">
        <f>IF(O34=1,#REF!,"0")</f>
        <v>0</v>
      </c>
      <c r="S34" s="10">
        <f t="shared" si="77"/>
        <v>9</v>
      </c>
      <c r="T34" s="10">
        <f t="shared" si="78"/>
        <v>9</v>
      </c>
      <c r="U34" s="10">
        <f t="shared" si="79"/>
        <v>18</v>
      </c>
      <c r="V34" s="10" t="str">
        <f t="shared" si="80"/>
        <v>0</v>
      </c>
      <c r="W34" s="10" t="str">
        <f t="shared" si="81"/>
        <v>0</v>
      </c>
      <c r="X34" s="10" t="str">
        <f t="shared" si="82"/>
        <v>0</v>
      </c>
    </row>
    <row r="35" spans="1:24" ht="25.5" customHeight="1">
      <c r="A35" s="5"/>
      <c r="B35" s="17" t="s">
        <v>142</v>
      </c>
      <c r="C35" s="10">
        <v>0</v>
      </c>
      <c r="D35" s="10">
        <v>1</v>
      </c>
      <c r="E35" s="10">
        <f t="shared" si="71"/>
        <v>1</v>
      </c>
      <c r="F35" s="30">
        <v>0</v>
      </c>
      <c r="G35" s="31">
        <v>3</v>
      </c>
      <c r="H35" s="10">
        <f t="shared" si="72"/>
        <v>3</v>
      </c>
      <c r="I35" s="30">
        <v>1</v>
      </c>
      <c r="J35" s="30">
        <v>0</v>
      </c>
      <c r="K35" s="10">
        <f t="shared" si="73"/>
        <v>1</v>
      </c>
      <c r="L35" s="86">
        <f t="shared" si="74"/>
        <v>1</v>
      </c>
      <c r="M35" s="86">
        <f t="shared" si="75"/>
        <v>4</v>
      </c>
      <c r="N35" s="86">
        <f t="shared" si="76"/>
        <v>5</v>
      </c>
      <c r="O35" s="9">
        <v>2</v>
      </c>
      <c r="P35" s="10" t="str">
        <f>IF(O35=1,#REF!,"0")</f>
        <v>0</v>
      </c>
      <c r="Q35" s="10" t="str">
        <f>IF(O35=1,#REF!,"0")</f>
        <v>0</v>
      </c>
      <c r="R35" s="10" t="str">
        <f>IF(O35=1,#REF!,"0")</f>
        <v>0</v>
      </c>
      <c r="S35" s="10">
        <f t="shared" si="77"/>
        <v>1</v>
      </c>
      <c r="T35" s="10">
        <f t="shared" si="78"/>
        <v>4</v>
      </c>
      <c r="U35" s="10">
        <f t="shared" si="79"/>
        <v>5</v>
      </c>
      <c r="V35" s="10" t="str">
        <f t="shared" si="80"/>
        <v>0</v>
      </c>
      <c r="W35" s="10" t="str">
        <f t="shared" si="81"/>
        <v>0</v>
      </c>
      <c r="X35" s="10" t="str">
        <f t="shared" si="82"/>
        <v>0</v>
      </c>
    </row>
    <row r="36" spans="1:24" ht="25.5" customHeight="1">
      <c r="A36" s="5"/>
      <c r="B36" s="17" t="s">
        <v>36</v>
      </c>
      <c r="C36" s="10">
        <v>1</v>
      </c>
      <c r="D36" s="10">
        <v>0</v>
      </c>
      <c r="E36" s="10">
        <f t="shared" si="71"/>
        <v>1</v>
      </c>
      <c r="F36" s="30">
        <v>5</v>
      </c>
      <c r="G36" s="31">
        <v>8</v>
      </c>
      <c r="H36" s="10">
        <f t="shared" si="72"/>
        <v>13</v>
      </c>
      <c r="I36" s="30">
        <v>2</v>
      </c>
      <c r="J36" s="30">
        <v>0</v>
      </c>
      <c r="K36" s="10">
        <f t="shared" si="73"/>
        <v>2</v>
      </c>
      <c r="L36" s="86">
        <f t="shared" si="74"/>
        <v>8</v>
      </c>
      <c r="M36" s="86">
        <f t="shared" si="75"/>
        <v>8</v>
      </c>
      <c r="N36" s="86">
        <f t="shared" si="76"/>
        <v>16</v>
      </c>
      <c r="O36" s="9">
        <v>2</v>
      </c>
      <c r="P36" s="10" t="str">
        <f>IF(O36=1,#REF!,"0")</f>
        <v>0</v>
      </c>
      <c r="Q36" s="10" t="str">
        <f>IF(O36=1,#REF!,"0")</f>
        <v>0</v>
      </c>
      <c r="R36" s="10" t="str">
        <f>IF(O36=1,#REF!,"0")</f>
        <v>0</v>
      </c>
      <c r="S36" s="10">
        <f t="shared" si="77"/>
        <v>8</v>
      </c>
      <c r="T36" s="10">
        <f t="shared" si="78"/>
        <v>8</v>
      </c>
      <c r="U36" s="10">
        <f t="shared" si="79"/>
        <v>16</v>
      </c>
      <c r="V36" s="10" t="str">
        <f t="shared" si="80"/>
        <v>0</v>
      </c>
      <c r="W36" s="10" t="str">
        <f t="shared" si="81"/>
        <v>0</v>
      </c>
      <c r="X36" s="10" t="str">
        <f t="shared" si="82"/>
        <v>0</v>
      </c>
    </row>
    <row r="37" spans="1:24" ht="25.5" customHeight="1">
      <c r="A37" s="5"/>
      <c r="B37" s="25" t="s">
        <v>3</v>
      </c>
      <c r="C37" s="86">
        <f>SUM(C32:C36)</f>
        <v>13</v>
      </c>
      <c r="D37" s="86">
        <f t="shared" ref="D37:X37" si="83">SUM(D32:D36)</f>
        <v>6</v>
      </c>
      <c r="E37" s="86">
        <f t="shared" si="83"/>
        <v>19</v>
      </c>
      <c r="F37" s="86">
        <f t="shared" si="83"/>
        <v>28</v>
      </c>
      <c r="G37" s="86">
        <f t="shared" si="83"/>
        <v>19</v>
      </c>
      <c r="H37" s="86">
        <f t="shared" si="83"/>
        <v>47</v>
      </c>
      <c r="I37" s="86">
        <f t="shared" si="83"/>
        <v>18</v>
      </c>
      <c r="J37" s="86">
        <f t="shared" si="83"/>
        <v>8</v>
      </c>
      <c r="K37" s="86">
        <f t="shared" si="83"/>
        <v>26</v>
      </c>
      <c r="L37" s="86">
        <f t="shared" si="83"/>
        <v>59</v>
      </c>
      <c r="M37" s="86">
        <f t="shared" si="83"/>
        <v>33</v>
      </c>
      <c r="N37" s="86">
        <f t="shared" si="83"/>
        <v>92</v>
      </c>
      <c r="O37" s="10">
        <v>2</v>
      </c>
      <c r="P37" s="10">
        <f t="shared" si="83"/>
        <v>0</v>
      </c>
      <c r="Q37" s="10">
        <f t="shared" si="83"/>
        <v>0</v>
      </c>
      <c r="R37" s="10">
        <f t="shared" si="83"/>
        <v>0</v>
      </c>
      <c r="S37" s="10">
        <f t="shared" si="83"/>
        <v>59</v>
      </c>
      <c r="T37" s="10">
        <f t="shared" si="83"/>
        <v>33</v>
      </c>
      <c r="U37" s="10">
        <f t="shared" si="83"/>
        <v>92</v>
      </c>
      <c r="V37" s="10">
        <f t="shared" si="83"/>
        <v>0</v>
      </c>
      <c r="W37" s="10">
        <f t="shared" si="83"/>
        <v>0</v>
      </c>
      <c r="X37" s="10">
        <f t="shared" si="83"/>
        <v>0</v>
      </c>
    </row>
    <row r="38" spans="1:24" ht="25.5" customHeight="1">
      <c r="A38" s="15"/>
      <c r="B38" s="6" t="s">
        <v>121</v>
      </c>
      <c r="C38" s="10"/>
      <c r="D38" s="10"/>
      <c r="E38" s="10"/>
      <c r="F38" s="8"/>
      <c r="G38" s="8"/>
      <c r="H38" s="10"/>
      <c r="I38" s="8"/>
      <c r="J38" s="8"/>
      <c r="K38" s="10"/>
      <c r="L38" s="10"/>
      <c r="M38" s="10"/>
      <c r="N38" s="10"/>
      <c r="O38" s="9"/>
      <c r="P38" s="10"/>
      <c r="Q38" s="10"/>
      <c r="R38" s="10"/>
      <c r="S38" s="10"/>
      <c r="T38" s="10"/>
      <c r="U38" s="10"/>
      <c r="V38" s="10"/>
      <c r="W38" s="10"/>
      <c r="X38" s="10"/>
    </row>
    <row r="39" spans="1:24" ht="25.5" customHeight="1">
      <c r="A39" s="16"/>
      <c r="B39" s="17" t="s">
        <v>39</v>
      </c>
      <c r="C39" s="18">
        <v>3</v>
      </c>
      <c r="D39" s="18">
        <v>4</v>
      </c>
      <c r="E39" s="18">
        <f>SUM(C39:D39)</f>
        <v>7</v>
      </c>
      <c r="F39" s="18">
        <v>0</v>
      </c>
      <c r="G39" s="18">
        <v>0</v>
      </c>
      <c r="H39" s="18">
        <f t="shared" ref="H39:H40" si="84">F39+G39</f>
        <v>0</v>
      </c>
      <c r="I39" s="18">
        <v>0</v>
      </c>
      <c r="J39" s="18">
        <v>0</v>
      </c>
      <c r="K39" s="18">
        <f t="shared" ref="K39:K40" si="85">I39+J39</f>
        <v>0</v>
      </c>
      <c r="L39" s="90">
        <f t="shared" ref="L39:M41" si="86">C39+F39+I39</f>
        <v>3</v>
      </c>
      <c r="M39" s="90">
        <f t="shared" si="86"/>
        <v>4</v>
      </c>
      <c r="N39" s="90">
        <f t="shared" ref="N39:N41" si="87">L39+M39</f>
        <v>7</v>
      </c>
      <c r="O39" s="19">
        <v>2</v>
      </c>
      <c r="P39" s="18" t="str">
        <f t="shared" ref="P39:P40" si="88">IF(O39=1,L39,"0")</f>
        <v>0</v>
      </c>
      <c r="Q39" s="18" t="str">
        <f t="shared" ref="Q39:Q40" si="89">IF(O39=1,M39,"0")</f>
        <v>0</v>
      </c>
      <c r="R39" s="18" t="str">
        <f t="shared" ref="R39:R40" si="90">IF(Q39=1,N39,"0")</f>
        <v>0</v>
      </c>
      <c r="S39" s="18">
        <f t="shared" ref="S39:S40" si="91">IF(O39=2,L39,"0")</f>
        <v>3</v>
      </c>
      <c r="T39" s="18">
        <f t="shared" ref="T39:T40" si="92">IF(O39=2,M39,"0")</f>
        <v>4</v>
      </c>
      <c r="U39" s="18">
        <f t="shared" ref="U39:U40" si="93">IF(O39=2,N39,"0")</f>
        <v>7</v>
      </c>
      <c r="V39" s="18" t="str">
        <f t="shared" ref="V39:V40" si="94">IF(O39=3,L39,"0")</f>
        <v>0</v>
      </c>
      <c r="W39" s="18" t="str">
        <f t="shared" ref="W39:W40" si="95">IF(O39=3,M39,"0")</f>
        <v>0</v>
      </c>
      <c r="X39" s="18" t="str">
        <f t="shared" ref="X39:X40" si="96">IF(O39=3,N39,"0")</f>
        <v>0</v>
      </c>
    </row>
    <row r="40" spans="1:24" ht="25.5" customHeight="1">
      <c r="A40" s="16"/>
      <c r="B40" s="17" t="s">
        <v>37</v>
      </c>
      <c r="C40" s="10">
        <v>1</v>
      </c>
      <c r="D40" s="10">
        <v>0</v>
      </c>
      <c r="E40" s="10">
        <f t="shared" ref="E40" si="97">SUM(C40:D40)</f>
        <v>1</v>
      </c>
      <c r="F40" s="10">
        <v>0</v>
      </c>
      <c r="G40" s="10">
        <v>0</v>
      </c>
      <c r="H40" s="10">
        <f t="shared" si="84"/>
        <v>0</v>
      </c>
      <c r="I40" s="10">
        <v>0</v>
      </c>
      <c r="J40" s="10">
        <v>0</v>
      </c>
      <c r="K40" s="10">
        <f t="shared" si="85"/>
        <v>0</v>
      </c>
      <c r="L40" s="90">
        <f t="shared" si="86"/>
        <v>1</v>
      </c>
      <c r="M40" s="90">
        <f t="shared" si="86"/>
        <v>0</v>
      </c>
      <c r="N40" s="86">
        <f t="shared" si="87"/>
        <v>1</v>
      </c>
      <c r="O40" s="19">
        <v>2</v>
      </c>
      <c r="P40" s="10" t="str">
        <f t="shared" si="88"/>
        <v>0</v>
      </c>
      <c r="Q40" s="10" t="str">
        <f t="shared" si="89"/>
        <v>0</v>
      </c>
      <c r="R40" s="10" t="str">
        <f t="shared" si="90"/>
        <v>0</v>
      </c>
      <c r="S40" s="10">
        <f t="shared" si="91"/>
        <v>1</v>
      </c>
      <c r="T40" s="10">
        <f t="shared" si="92"/>
        <v>0</v>
      </c>
      <c r="U40" s="10">
        <f t="shared" si="93"/>
        <v>1</v>
      </c>
      <c r="V40" s="10" t="str">
        <f t="shared" si="94"/>
        <v>0</v>
      </c>
      <c r="W40" s="10" t="str">
        <f t="shared" si="95"/>
        <v>0</v>
      </c>
      <c r="X40" s="10" t="str">
        <f t="shared" si="96"/>
        <v>0</v>
      </c>
    </row>
    <row r="41" spans="1:24" s="4" customFormat="1" ht="25.5" customHeight="1">
      <c r="A41" s="24"/>
      <c r="B41" s="25" t="s">
        <v>3</v>
      </c>
      <c r="C41" s="22">
        <f t="shared" ref="C41:K41" si="98">SUM(C39:C40)</f>
        <v>4</v>
      </c>
      <c r="D41" s="22">
        <f t="shared" si="98"/>
        <v>4</v>
      </c>
      <c r="E41" s="22">
        <f t="shared" si="98"/>
        <v>8</v>
      </c>
      <c r="F41" s="22">
        <f t="shared" si="98"/>
        <v>0</v>
      </c>
      <c r="G41" s="22">
        <f t="shared" si="98"/>
        <v>0</v>
      </c>
      <c r="H41" s="26">
        <f t="shared" si="98"/>
        <v>0</v>
      </c>
      <c r="I41" s="26">
        <f t="shared" si="98"/>
        <v>0</v>
      </c>
      <c r="J41" s="26">
        <f t="shared" si="98"/>
        <v>0</v>
      </c>
      <c r="K41" s="26">
        <f t="shared" si="98"/>
        <v>0</v>
      </c>
      <c r="L41" s="26">
        <f t="shared" si="86"/>
        <v>4</v>
      </c>
      <c r="M41" s="26">
        <f t="shared" si="86"/>
        <v>4</v>
      </c>
      <c r="N41" s="26">
        <f t="shared" si="87"/>
        <v>8</v>
      </c>
      <c r="O41" s="23">
        <f t="shared" ref="O41:X41" si="99">SUM(O39:O40)</f>
        <v>4</v>
      </c>
      <c r="P41" s="26">
        <f t="shared" si="99"/>
        <v>0</v>
      </c>
      <c r="Q41" s="26">
        <f t="shared" si="99"/>
        <v>0</v>
      </c>
      <c r="R41" s="26">
        <f t="shared" si="99"/>
        <v>0</v>
      </c>
      <c r="S41" s="26">
        <f t="shared" si="99"/>
        <v>4</v>
      </c>
      <c r="T41" s="26">
        <f t="shared" si="99"/>
        <v>4</v>
      </c>
      <c r="U41" s="26">
        <f t="shared" si="99"/>
        <v>8</v>
      </c>
      <c r="V41" s="26">
        <f t="shared" si="99"/>
        <v>0</v>
      </c>
      <c r="W41" s="26">
        <f t="shared" si="99"/>
        <v>0</v>
      </c>
      <c r="X41" s="26">
        <f t="shared" si="99"/>
        <v>0</v>
      </c>
    </row>
    <row r="42" spans="1:24" ht="25.5" customHeight="1">
      <c r="A42" s="16"/>
      <c r="B42" s="27" t="s">
        <v>86</v>
      </c>
      <c r="C42" s="10"/>
      <c r="D42" s="10"/>
      <c r="E42" s="10"/>
      <c r="F42" s="71"/>
      <c r="G42" s="71"/>
      <c r="H42" s="10"/>
      <c r="I42" s="71"/>
      <c r="J42" s="22"/>
      <c r="K42" s="10"/>
      <c r="L42" s="10"/>
      <c r="M42" s="10"/>
      <c r="N42" s="10"/>
      <c r="O42" s="9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25.5" customHeight="1">
      <c r="A43" s="16"/>
      <c r="B43" s="79" t="s">
        <v>123</v>
      </c>
      <c r="C43" s="10">
        <v>0</v>
      </c>
      <c r="D43" s="10">
        <v>0</v>
      </c>
      <c r="E43" s="10">
        <f>C43+D43</f>
        <v>0</v>
      </c>
      <c r="F43" s="30">
        <v>8</v>
      </c>
      <c r="G43" s="31">
        <v>3</v>
      </c>
      <c r="H43" s="10">
        <f>F43+G43</f>
        <v>11</v>
      </c>
      <c r="I43" s="30">
        <v>2</v>
      </c>
      <c r="J43" s="30">
        <v>3</v>
      </c>
      <c r="K43" s="10">
        <f>I43+J43</f>
        <v>5</v>
      </c>
      <c r="L43" s="86">
        <f t="shared" ref="L43:M45" si="100">C43+F43+I43</f>
        <v>10</v>
      </c>
      <c r="M43" s="86">
        <f t="shared" si="100"/>
        <v>6</v>
      </c>
      <c r="N43" s="86">
        <f t="shared" ref="N43:N45" si="101">L43+M43</f>
        <v>16</v>
      </c>
      <c r="O43" s="9">
        <v>2</v>
      </c>
      <c r="P43" s="10" t="str">
        <f>IF(O43=1,L43,"0")</f>
        <v>0</v>
      </c>
      <c r="Q43" s="10" t="str">
        <f>IF(O43=1,M43,"0")</f>
        <v>0</v>
      </c>
      <c r="R43" s="10" t="str">
        <f>IF(O43=1,N43,"0")</f>
        <v>0</v>
      </c>
      <c r="S43" s="10">
        <f>IF(O43=2,L43,"0")</f>
        <v>10</v>
      </c>
      <c r="T43" s="10">
        <f>IF(O43=2,M43,"0")</f>
        <v>6</v>
      </c>
      <c r="U43" s="10">
        <f>IF(O43=2,N43,"0")</f>
        <v>16</v>
      </c>
      <c r="V43" s="10" t="str">
        <f t="shared" ref="V43:V44" si="102">IF(O43=3,L43,"0")</f>
        <v>0</v>
      </c>
      <c r="W43" s="10" t="str">
        <f t="shared" ref="W43:W44" si="103">IF(O43=3,M43,"0")</f>
        <v>0</v>
      </c>
      <c r="X43" s="10" t="str">
        <f t="shared" ref="X43:X44" si="104">IF(O43=3,N43,"0")</f>
        <v>0</v>
      </c>
    </row>
    <row r="44" spans="1:24" ht="25.5" customHeight="1">
      <c r="A44" s="16"/>
      <c r="B44" s="34" t="s">
        <v>51</v>
      </c>
      <c r="C44" s="10">
        <v>1</v>
      </c>
      <c r="D44" s="10">
        <v>1</v>
      </c>
      <c r="E44" s="10">
        <f>C44+D44</f>
        <v>2</v>
      </c>
      <c r="F44" s="30">
        <v>12</v>
      </c>
      <c r="G44" s="31">
        <v>21</v>
      </c>
      <c r="H44" s="10">
        <f>F44+G44</f>
        <v>33</v>
      </c>
      <c r="I44" s="30">
        <v>5</v>
      </c>
      <c r="J44" s="30">
        <v>0</v>
      </c>
      <c r="K44" s="10">
        <f>I44+J44</f>
        <v>5</v>
      </c>
      <c r="L44" s="86">
        <f t="shared" si="100"/>
        <v>18</v>
      </c>
      <c r="M44" s="86">
        <f t="shared" si="100"/>
        <v>22</v>
      </c>
      <c r="N44" s="86">
        <f t="shared" si="101"/>
        <v>40</v>
      </c>
      <c r="O44" s="9">
        <v>2</v>
      </c>
      <c r="P44" s="10" t="str">
        <f>IF(O44=1,L44,"0")</f>
        <v>0</v>
      </c>
      <c r="Q44" s="10" t="str">
        <f>IF(O44=1,M44,"0")</f>
        <v>0</v>
      </c>
      <c r="R44" s="10" t="str">
        <f>IF(O44=1,N44,"0")</f>
        <v>0</v>
      </c>
      <c r="S44" s="10">
        <f>IF(O44=2,L44,"0")</f>
        <v>18</v>
      </c>
      <c r="T44" s="10">
        <f>IF(O44=2,M44,"0")</f>
        <v>22</v>
      </c>
      <c r="U44" s="10">
        <f>IF(O44=2,N44,"0")</f>
        <v>40</v>
      </c>
      <c r="V44" s="10" t="str">
        <f t="shared" si="102"/>
        <v>0</v>
      </c>
      <c r="W44" s="10" t="str">
        <f t="shared" si="103"/>
        <v>0</v>
      </c>
      <c r="X44" s="10" t="str">
        <f t="shared" si="104"/>
        <v>0</v>
      </c>
    </row>
    <row r="45" spans="1:24" s="4" customFormat="1" ht="25.5" customHeight="1">
      <c r="A45" s="24"/>
      <c r="B45" s="25" t="s">
        <v>3</v>
      </c>
      <c r="C45" s="22">
        <f t="shared" ref="C45:K45" si="105">SUM(C43:C44)</f>
        <v>1</v>
      </c>
      <c r="D45" s="22">
        <f t="shared" si="105"/>
        <v>1</v>
      </c>
      <c r="E45" s="22">
        <f t="shared" si="105"/>
        <v>2</v>
      </c>
      <c r="F45" s="22">
        <f t="shared" si="105"/>
        <v>20</v>
      </c>
      <c r="G45" s="28">
        <f t="shared" si="105"/>
        <v>24</v>
      </c>
      <c r="H45" s="22">
        <f t="shared" si="105"/>
        <v>44</v>
      </c>
      <c r="I45" s="22">
        <f t="shared" si="105"/>
        <v>7</v>
      </c>
      <c r="J45" s="22">
        <f t="shared" si="105"/>
        <v>3</v>
      </c>
      <c r="K45" s="22">
        <f t="shared" si="105"/>
        <v>10</v>
      </c>
      <c r="L45" s="22">
        <f t="shared" si="100"/>
        <v>28</v>
      </c>
      <c r="M45" s="22">
        <f t="shared" si="100"/>
        <v>28</v>
      </c>
      <c r="N45" s="22">
        <f t="shared" si="101"/>
        <v>56</v>
      </c>
      <c r="O45" s="32">
        <f t="shared" ref="O45:X45" si="106">SUM(O43:O44)</f>
        <v>4</v>
      </c>
      <c r="P45" s="22">
        <f t="shared" si="106"/>
        <v>0</v>
      </c>
      <c r="Q45" s="22">
        <f t="shared" si="106"/>
        <v>0</v>
      </c>
      <c r="R45" s="22">
        <f t="shared" si="106"/>
        <v>0</v>
      </c>
      <c r="S45" s="22">
        <f t="shared" si="106"/>
        <v>28</v>
      </c>
      <c r="T45" s="22">
        <f t="shared" si="106"/>
        <v>28</v>
      </c>
      <c r="U45" s="22">
        <f t="shared" si="106"/>
        <v>56</v>
      </c>
      <c r="V45" s="75">
        <f t="shared" si="106"/>
        <v>0</v>
      </c>
      <c r="W45" s="75">
        <f t="shared" si="106"/>
        <v>0</v>
      </c>
      <c r="X45" s="75">
        <f t="shared" si="106"/>
        <v>0</v>
      </c>
    </row>
    <row r="46" spans="1:24" s="4" customFormat="1" ht="25.5" customHeight="1">
      <c r="A46" s="24"/>
      <c r="B46" s="27" t="s">
        <v>99</v>
      </c>
      <c r="C46" s="86"/>
      <c r="D46" s="86"/>
      <c r="E46" s="86"/>
      <c r="F46" s="86"/>
      <c r="G46" s="28"/>
      <c r="H46" s="86"/>
      <c r="I46" s="86"/>
      <c r="J46" s="86"/>
      <c r="K46" s="86"/>
      <c r="L46" s="86"/>
      <c r="M46" s="86"/>
      <c r="N46" s="86"/>
      <c r="O46" s="32"/>
      <c r="P46" s="86"/>
      <c r="Q46" s="86"/>
      <c r="R46" s="86"/>
      <c r="S46" s="86"/>
      <c r="T46" s="86"/>
      <c r="U46" s="86"/>
      <c r="V46" s="86"/>
      <c r="W46" s="86"/>
      <c r="X46" s="86"/>
    </row>
    <row r="47" spans="1:24" s="4" customFormat="1" ht="25.5" customHeight="1">
      <c r="A47" s="24"/>
      <c r="B47" s="34" t="s">
        <v>143</v>
      </c>
      <c r="C47" s="10">
        <v>0</v>
      </c>
      <c r="D47" s="10">
        <v>1</v>
      </c>
      <c r="E47" s="10">
        <f>C47+D47</f>
        <v>1</v>
      </c>
      <c r="F47" s="10">
        <v>29</v>
      </c>
      <c r="G47" s="35">
        <v>19</v>
      </c>
      <c r="H47" s="10">
        <f>F47+G47</f>
        <v>48</v>
      </c>
      <c r="I47" s="10">
        <v>5</v>
      </c>
      <c r="J47" s="10">
        <v>2</v>
      </c>
      <c r="K47" s="10">
        <f>I47+J47</f>
        <v>7</v>
      </c>
      <c r="L47" s="86">
        <f t="shared" ref="L47" si="107">C47+F47+I47</f>
        <v>34</v>
      </c>
      <c r="M47" s="86">
        <f t="shared" ref="M47" si="108">D47+G47+J47</f>
        <v>22</v>
      </c>
      <c r="N47" s="86">
        <f t="shared" ref="N47" si="109">L47+M47</f>
        <v>56</v>
      </c>
      <c r="O47" s="9">
        <v>2</v>
      </c>
      <c r="P47" s="10" t="str">
        <f>IF(O47=1,L47,"0")</f>
        <v>0</v>
      </c>
      <c r="Q47" s="10" t="str">
        <f>IF(O47=1,M47,"0")</f>
        <v>0</v>
      </c>
      <c r="R47" s="10" t="str">
        <f>IF(O47=1,N47,"0")</f>
        <v>0</v>
      </c>
      <c r="S47" s="10">
        <f>IF(O47=2,L47,"0")</f>
        <v>34</v>
      </c>
      <c r="T47" s="10">
        <f>IF(O47=2,M47,"0")</f>
        <v>22</v>
      </c>
      <c r="U47" s="10">
        <f>IF(O47=2,N47,"0")</f>
        <v>56</v>
      </c>
      <c r="V47" s="10" t="str">
        <f t="shared" ref="V47" si="110">IF(O47=3,L47,"0")</f>
        <v>0</v>
      </c>
      <c r="W47" s="10" t="str">
        <f t="shared" ref="W47" si="111">IF(O47=3,M47,"0")</f>
        <v>0</v>
      </c>
      <c r="X47" s="10" t="str">
        <f t="shared" ref="X47" si="112">IF(O47=3,N47,"0")</f>
        <v>0</v>
      </c>
    </row>
    <row r="48" spans="1:24" s="4" customFormat="1" ht="25.5" customHeight="1">
      <c r="A48" s="24"/>
      <c r="B48" s="21" t="s">
        <v>3</v>
      </c>
      <c r="C48" s="86">
        <f>SUM(C47)</f>
        <v>0</v>
      </c>
      <c r="D48" s="86">
        <f t="shared" ref="D48:X48" si="113">SUM(D47)</f>
        <v>1</v>
      </c>
      <c r="E48" s="86">
        <f t="shared" si="113"/>
        <v>1</v>
      </c>
      <c r="F48" s="86">
        <f t="shared" si="113"/>
        <v>29</v>
      </c>
      <c r="G48" s="86">
        <f t="shared" si="113"/>
        <v>19</v>
      </c>
      <c r="H48" s="86">
        <f t="shared" si="113"/>
        <v>48</v>
      </c>
      <c r="I48" s="86">
        <f t="shared" si="113"/>
        <v>5</v>
      </c>
      <c r="J48" s="86">
        <f t="shared" si="113"/>
        <v>2</v>
      </c>
      <c r="K48" s="86">
        <f t="shared" si="113"/>
        <v>7</v>
      </c>
      <c r="L48" s="86">
        <f t="shared" si="113"/>
        <v>34</v>
      </c>
      <c r="M48" s="86">
        <f t="shared" si="113"/>
        <v>22</v>
      </c>
      <c r="N48" s="86">
        <f t="shared" si="113"/>
        <v>56</v>
      </c>
      <c r="O48" s="86">
        <f t="shared" si="113"/>
        <v>2</v>
      </c>
      <c r="P48" s="86">
        <f t="shared" si="113"/>
        <v>0</v>
      </c>
      <c r="Q48" s="86">
        <f t="shared" si="113"/>
        <v>0</v>
      </c>
      <c r="R48" s="86">
        <f t="shared" si="113"/>
        <v>0</v>
      </c>
      <c r="S48" s="86">
        <f t="shared" si="113"/>
        <v>34</v>
      </c>
      <c r="T48" s="86">
        <f t="shared" si="113"/>
        <v>22</v>
      </c>
      <c r="U48" s="86">
        <f t="shared" si="113"/>
        <v>56</v>
      </c>
      <c r="V48" s="86">
        <f t="shared" si="113"/>
        <v>0</v>
      </c>
      <c r="W48" s="86">
        <f t="shared" si="113"/>
        <v>0</v>
      </c>
      <c r="X48" s="86">
        <f t="shared" si="113"/>
        <v>0</v>
      </c>
    </row>
    <row r="49" spans="1:24" ht="25.5" customHeight="1">
      <c r="A49" s="16"/>
      <c r="B49" s="27" t="s">
        <v>85</v>
      </c>
      <c r="C49" s="10"/>
      <c r="D49" s="10"/>
      <c r="E49" s="10"/>
      <c r="F49" s="71"/>
      <c r="G49" s="71"/>
      <c r="H49" s="10"/>
      <c r="I49" s="22"/>
      <c r="J49" s="22"/>
      <c r="K49" s="10"/>
      <c r="L49" s="10"/>
      <c r="M49" s="10"/>
      <c r="N49" s="10"/>
      <c r="O49" s="9"/>
      <c r="P49" s="10"/>
      <c r="Q49" s="10"/>
      <c r="R49" s="10"/>
      <c r="S49" s="10"/>
      <c r="T49" s="10"/>
      <c r="U49" s="10"/>
      <c r="V49" s="10"/>
      <c r="W49" s="10"/>
      <c r="X49" s="10"/>
    </row>
    <row r="50" spans="1:24" ht="25.5" customHeight="1">
      <c r="A50" s="16"/>
      <c r="B50" s="80" t="s">
        <v>152</v>
      </c>
      <c r="C50" s="10">
        <v>2</v>
      </c>
      <c r="D50" s="10">
        <v>1</v>
      </c>
      <c r="E50" s="10">
        <f>C50+D50</f>
        <v>3</v>
      </c>
      <c r="F50" s="10">
        <v>3</v>
      </c>
      <c r="G50" s="10">
        <v>7</v>
      </c>
      <c r="H50" s="10">
        <f>F50+G50</f>
        <v>10</v>
      </c>
      <c r="I50" s="10">
        <v>0</v>
      </c>
      <c r="J50" s="10">
        <v>0</v>
      </c>
      <c r="K50" s="10">
        <f>I50+J50</f>
        <v>0</v>
      </c>
      <c r="L50" s="10">
        <f t="shared" ref="L50:M51" si="114">C50+F50+I50</f>
        <v>5</v>
      </c>
      <c r="M50" s="10">
        <f t="shared" si="114"/>
        <v>8</v>
      </c>
      <c r="N50" s="10">
        <f t="shared" ref="N50" si="115">L50+M50</f>
        <v>13</v>
      </c>
      <c r="O50" s="9">
        <v>2</v>
      </c>
      <c r="P50" s="10" t="str">
        <f>IF(O50=1,L50,"0")</f>
        <v>0</v>
      </c>
      <c r="Q50" s="10" t="str">
        <f>IF(O50=1,M50,"0")</f>
        <v>0</v>
      </c>
      <c r="R50" s="10" t="str">
        <f>IF(O50=1,N50,"0")</f>
        <v>0</v>
      </c>
      <c r="S50" s="10">
        <f>IF(O50=2,L50,"0")</f>
        <v>5</v>
      </c>
      <c r="T50" s="10">
        <f>IF(O50=2,M50,"0")</f>
        <v>8</v>
      </c>
      <c r="U50" s="10">
        <f>IF(O50=2,N50,"0")</f>
        <v>13</v>
      </c>
      <c r="V50" s="10" t="str">
        <f t="shared" ref="V50" si="116">IF(O50=3,L50,"0")</f>
        <v>0</v>
      </c>
      <c r="W50" s="10" t="str">
        <f t="shared" ref="W50" si="117">IF(O50=3,M50,"0")</f>
        <v>0</v>
      </c>
      <c r="X50" s="10" t="str">
        <f t="shared" ref="X50" si="118">IF(O50=3,N50,"0")</f>
        <v>0</v>
      </c>
    </row>
    <row r="51" spans="1:24" s="4" customFormat="1" ht="25.5" customHeight="1">
      <c r="A51" s="24"/>
      <c r="B51" s="25" t="s">
        <v>3</v>
      </c>
      <c r="C51" s="22">
        <f t="shared" ref="C51:K51" si="119">SUM(C50:C50)</f>
        <v>2</v>
      </c>
      <c r="D51" s="68">
        <f t="shared" si="119"/>
        <v>1</v>
      </c>
      <c r="E51" s="68">
        <f t="shared" si="119"/>
        <v>3</v>
      </c>
      <c r="F51" s="68">
        <f t="shared" si="119"/>
        <v>3</v>
      </c>
      <c r="G51" s="68">
        <f t="shared" si="119"/>
        <v>7</v>
      </c>
      <c r="H51" s="68">
        <f t="shared" si="119"/>
        <v>10</v>
      </c>
      <c r="I51" s="68">
        <f t="shared" si="119"/>
        <v>0</v>
      </c>
      <c r="J51" s="68">
        <f t="shared" si="119"/>
        <v>0</v>
      </c>
      <c r="K51" s="68">
        <f t="shared" si="119"/>
        <v>0</v>
      </c>
      <c r="L51" s="22">
        <f t="shared" si="114"/>
        <v>5</v>
      </c>
      <c r="M51" s="22">
        <f t="shared" si="114"/>
        <v>8</v>
      </c>
      <c r="N51" s="22">
        <f t="shared" ref="N51" si="120">L51+M51</f>
        <v>13</v>
      </c>
      <c r="O51" s="32" t="e">
        <f>SUM(#REF!)</f>
        <v>#REF!</v>
      </c>
      <c r="P51" s="22">
        <f t="shared" ref="P51:X51" si="121">SUM(P50:P50)</f>
        <v>0</v>
      </c>
      <c r="Q51" s="22">
        <f t="shared" si="121"/>
        <v>0</v>
      </c>
      <c r="R51" s="22">
        <f t="shared" si="121"/>
        <v>0</v>
      </c>
      <c r="S51" s="22">
        <f t="shared" si="121"/>
        <v>5</v>
      </c>
      <c r="T51" s="22">
        <f t="shared" si="121"/>
        <v>8</v>
      </c>
      <c r="U51" s="22">
        <f t="shared" si="121"/>
        <v>13</v>
      </c>
      <c r="V51" s="75">
        <f t="shared" si="121"/>
        <v>0</v>
      </c>
      <c r="W51" s="75">
        <f t="shared" si="121"/>
        <v>0</v>
      </c>
      <c r="X51" s="75">
        <f t="shared" si="121"/>
        <v>0</v>
      </c>
    </row>
    <row r="52" spans="1:24" ht="25.5" customHeight="1">
      <c r="A52" s="16"/>
      <c r="B52" s="37" t="s">
        <v>87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9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25.5" customHeight="1">
      <c r="A53" s="16"/>
      <c r="B53" s="38" t="s">
        <v>52</v>
      </c>
      <c r="C53" s="10">
        <v>11</v>
      </c>
      <c r="D53" s="10">
        <v>4</v>
      </c>
      <c r="E53" s="10">
        <f>SUM(C53:D53)</f>
        <v>15</v>
      </c>
      <c r="F53" s="10">
        <v>11</v>
      </c>
      <c r="G53" s="35">
        <v>6</v>
      </c>
      <c r="H53" s="10">
        <f>SUM(F53:G53)</f>
        <v>17</v>
      </c>
      <c r="I53" s="10">
        <v>1</v>
      </c>
      <c r="J53" s="10">
        <v>0</v>
      </c>
      <c r="K53" s="10">
        <f>SUM(I53:J53)</f>
        <v>1</v>
      </c>
      <c r="L53" s="86">
        <f>C53+F53+I53</f>
        <v>23</v>
      </c>
      <c r="M53" s="86">
        <f>D53+G53+J53</f>
        <v>10</v>
      </c>
      <c r="N53" s="86">
        <f t="shared" ref="N53:N54" si="122">L53+M53</f>
        <v>33</v>
      </c>
      <c r="O53" s="9">
        <v>2</v>
      </c>
      <c r="P53" s="10" t="str">
        <f>IF(O53=1,L53,"0")</f>
        <v>0</v>
      </c>
      <c r="Q53" s="10" t="str">
        <f>IF(O53=1,M53,"0")</f>
        <v>0</v>
      </c>
      <c r="R53" s="10" t="str">
        <f>IF(O53=1,N53,"0")</f>
        <v>0</v>
      </c>
      <c r="S53" s="10">
        <f>IF(O53=2,L53,"0")</f>
        <v>23</v>
      </c>
      <c r="T53" s="10">
        <f>IF(O53=2,M53,"0")</f>
        <v>10</v>
      </c>
      <c r="U53" s="10">
        <f>IF(O53=2,N53,"0")</f>
        <v>33</v>
      </c>
      <c r="V53" s="10" t="str">
        <f t="shared" ref="V53" si="123">IF(O53=3,L53,"0")</f>
        <v>0</v>
      </c>
      <c r="W53" s="10" t="str">
        <f t="shared" ref="W53" si="124">IF(O53=3,M53,"0")</f>
        <v>0</v>
      </c>
      <c r="X53" s="10" t="str">
        <f t="shared" ref="X53" si="125">IF(O53=3,N53,"0")</f>
        <v>0</v>
      </c>
    </row>
    <row r="54" spans="1:24" s="4" customFormat="1" ht="25.5" customHeight="1">
      <c r="A54" s="24"/>
      <c r="B54" s="25" t="s">
        <v>3</v>
      </c>
      <c r="C54" s="22">
        <f t="shared" ref="C54:E54" si="126">SUM(C53)</f>
        <v>11</v>
      </c>
      <c r="D54" s="22">
        <f t="shared" si="126"/>
        <v>4</v>
      </c>
      <c r="E54" s="22">
        <f t="shared" si="126"/>
        <v>15</v>
      </c>
      <c r="F54" s="22">
        <f t="shared" ref="F54:H54" si="127">SUM(F53)</f>
        <v>11</v>
      </c>
      <c r="G54" s="28">
        <f t="shared" si="127"/>
        <v>6</v>
      </c>
      <c r="H54" s="22">
        <f t="shared" si="127"/>
        <v>17</v>
      </c>
      <c r="I54" s="22">
        <f t="shared" ref="I54:K54" si="128">SUM(I53)</f>
        <v>1</v>
      </c>
      <c r="J54" s="22">
        <f t="shared" si="128"/>
        <v>0</v>
      </c>
      <c r="K54" s="22">
        <f t="shared" si="128"/>
        <v>1</v>
      </c>
      <c r="L54" s="22">
        <f>C54+F54+I54</f>
        <v>23</v>
      </c>
      <c r="M54" s="22">
        <f>D54+G54+J54</f>
        <v>10</v>
      </c>
      <c r="N54" s="22">
        <f t="shared" si="122"/>
        <v>33</v>
      </c>
      <c r="O54" s="32">
        <f t="shared" ref="O54:X54" si="129">SUM(O53)</f>
        <v>2</v>
      </c>
      <c r="P54" s="22">
        <f t="shared" si="129"/>
        <v>0</v>
      </c>
      <c r="Q54" s="22">
        <f t="shared" si="129"/>
        <v>0</v>
      </c>
      <c r="R54" s="22">
        <f t="shared" si="129"/>
        <v>0</v>
      </c>
      <c r="S54" s="22">
        <f t="shared" si="129"/>
        <v>23</v>
      </c>
      <c r="T54" s="22">
        <f t="shared" si="129"/>
        <v>10</v>
      </c>
      <c r="U54" s="22">
        <f t="shared" si="129"/>
        <v>33</v>
      </c>
      <c r="V54" s="75">
        <f t="shared" si="129"/>
        <v>0</v>
      </c>
      <c r="W54" s="75">
        <f t="shared" si="129"/>
        <v>0</v>
      </c>
      <c r="X54" s="75">
        <f t="shared" si="129"/>
        <v>0</v>
      </c>
    </row>
    <row r="55" spans="1:24" s="4" customFormat="1" ht="25.5" customHeight="1">
      <c r="A55" s="24"/>
      <c r="B55" s="67" t="s">
        <v>122</v>
      </c>
      <c r="C55" s="65"/>
      <c r="D55" s="65"/>
      <c r="E55" s="65"/>
      <c r="F55" s="65"/>
      <c r="G55" s="28"/>
      <c r="H55" s="65"/>
      <c r="I55" s="65"/>
      <c r="J55" s="65"/>
      <c r="K55" s="65"/>
      <c r="L55" s="65"/>
      <c r="M55" s="65"/>
      <c r="N55" s="65"/>
      <c r="O55" s="32"/>
      <c r="P55" s="65"/>
      <c r="Q55" s="65"/>
      <c r="R55" s="65"/>
      <c r="S55" s="65"/>
      <c r="T55" s="65"/>
      <c r="U55" s="65"/>
      <c r="V55" s="75"/>
      <c r="W55" s="75"/>
      <c r="X55" s="75"/>
    </row>
    <row r="56" spans="1:24" s="4" customFormat="1" ht="25.5" customHeight="1">
      <c r="A56" s="24"/>
      <c r="B56" s="61" t="s">
        <v>75</v>
      </c>
      <c r="C56" s="10">
        <v>14</v>
      </c>
      <c r="D56" s="10">
        <v>2</v>
      </c>
      <c r="E56" s="10">
        <f>SUM(C56:D56)</f>
        <v>16</v>
      </c>
      <c r="F56" s="10">
        <v>3</v>
      </c>
      <c r="G56" s="35">
        <v>3</v>
      </c>
      <c r="H56" s="10">
        <f>SUM(F56:G56)</f>
        <v>6</v>
      </c>
      <c r="I56" s="10">
        <v>12</v>
      </c>
      <c r="J56" s="10">
        <v>3</v>
      </c>
      <c r="K56" s="10">
        <f>SUM(I56:J56)</f>
        <v>15</v>
      </c>
      <c r="L56" s="86">
        <f t="shared" ref="L56" si="130">C56+F56+I56</f>
        <v>29</v>
      </c>
      <c r="M56" s="86">
        <f t="shared" ref="M56" si="131">D56+G56+J56</f>
        <v>8</v>
      </c>
      <c r="N56" s="86">
        <f t="shared" ref="N56" si="132">L56+M56</f>
        <v>37</v>
      </c>
      <c r="O56" s="9">
        <v>2</v>
      </c>
      <c r="P56" s="10" t="str">
        <f>IF(O56=1,L56,"0")</f>
        <v>0</v>
      </c>
      <c r="Q56" s="10" t="str">
        <f>IF(O56=1,M56,"0")</f>
        <v>0</v>
      </c>
      <c r="R56" s="10" t="str">
        <f>IF(O56=1,N56,"0")</f>
        <v>0</v>
      </c>
      <c r="S56" s="10">
        <f>IF(O56=2,L56,"0")</f>
        <v>29</v>
      </c>
      <c r="T56" s="10">
        <f>IF(O56=2,M56,"0")</f>
        <v>8</v>
      </c>
      <c r="U56" s="10">
        <f>IF(O56=2,N56,"0")</f>
        <v>37</v>
      </c>
      <c r="V56" s="10" t="str">
        <f t="shared" ref="V56" si="133">IF(O56=3,L56,"0")</f>
        <v>0</v>
      </c>
      <c r="W56" s="10" t="str">
        <f t="shared" ref="W56" si="134">IF(O56=3,M56,"0")</f>
        <v>0</v>
      </c>
      <c r="X56" s="10" t="str">
        <f t="shared" ref="X56" si="135">IF(O56=3,N56,"0")</f>
        <v>0</v>
      </c>
    </row>
    <row r="57" spans="1:24" s="4" customFormat="1" ht="25.5" customHeight="1">
      <c r="A57" s="24"/>
      <c r="B57" s="25" t="s">
        <v>3</v>
      </c>
      <c r="C57" s="65">
        <f t="shared" ref="C57:K57" si="136">SUM(C56:C56)</f>
        <v>14</v>
      </c>
      <c r="D57" s="77">
        <f t="shared" si="136"/>
        <v>2</v>
      </c>
      <c r="E57" s="77">
        <f t="shared" si="136"/>
        <v>16</v>
      </c>
      <c r="F57" s="77">
        <f t="shared" si="136"/>
        <v>3</v>
      </c>
      <c r="G57" s="77">
        <f t="shared" si="136"/>
        <v>3</v>
      </c>
      <c r="H57" s="77">
        <f t="shared" si="136"/>
        <v>6</v>
      </c>
      <c r="I57" s="77">
        <f t="shared" si="136"/>
        <v>12</v>
      </c>
      <c r="J57" s="77">
        <f t="shared" si="136"/>
        <v>3</v>
      </c>
      <c r="K57" s="77">
        <f t="shared" si="136"/>
        <v>15</v>
      </c>
      <c r="L57" s="65">
        <f t="shared" ref="L57:M57" si="137">C57+F57+I57</f>
        <v>29</v>
      </c>
      <c r="M57" s="65">
        <f t="shared" si="137"/>
        <v>8</v>
      </c>
      <c r="N57" s="65">
        <f t="shared" ref="N57" si="138">L57+M57</f>
        <v>37</v>
      </c>
      <c r="O57" s="32">
        <f>SUM(O56)</f>
        <v>2</v>
      </c>
      <c r="P57" s="65">
        <f>SUM(P56)</f>
        <v>0</v>
      </c>
      <c r="Q57" s="65">
        <f>SUM(Q56)</f>
        <v>0</v>
      </c>
      <c r="R57" s="65">
        <f>SUM(R56)</f>
        <v>0</v>
      </c>
      <c r="S57" s="65">
        <f t="shared" ref="S57:X57" si="139">SUM(S56:S56)</f>
        <v>29</v>
      </c>
      <c r="T57" s="78">
        <f t="shared" si="139"/>
        <v>8</v>
      </c>
      <c r="U57" s="78">
        <f t="shared" si="139"/>
        <v>37</v>
      </c>
      <c r="V57" s="75">
        <f t="shared" si="139"/>
        <v>0</v>
      </c>
      <c r="W57" s="75">
        <f t="shared" si="139"/>
        <v>0</v>
      </c>
      <c r="X57" s="75">
        <f t="shared" si="139"/>
        <v>0</v>
      </c>
    </row>
    <row r="58" spans="1:24" s="4" customFormat="1" ht="25.5" customHeight="1">
      <c r="A58" s="24"/>
      <c r="B58" s="85" t="s">
        <v>109</v>
      </c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32"/>
      <c r="P58" s="73"/>
      <c r="Q58" s="73"/>
      <c r="R58" s="73"/>
      <c r="S58" s="73"/>
      <c r="T58" s="73"/>
      <c r="U58" s="73"/>
      <c r="V58" s="75"/>
      <c r="W58" s="75"/>
      <c r="X58" s="75"/>
    </row>
    <row r="59" spans="1:24" s="4" customFormat="1" ht="25.5" customHeight="1">
      <c r="A59" s="24"/>
      <c r="B59" s="84" t="s">
        <v>52</v>
      </c>
      <c r="C59" s="10">
        <v>31</v>
      </c>
      <c r="D59" s="10">
        <v>7</v>
      </c>
      <c r="E59" s="10">
        <f>SUM(C59:D59)</f>
        <v>38</v>
      </c>
      <c r="F59" s="10">
        <v>8</v>
      </c>
      <c r="G59" s="10">
        <v>2</v>
      </c>
      <c r="H59" s="10">
        <f>SUM(F59:G59)</f>
        <v>10</v>
      </c>
      <c r="I59" s="10">
        <v>10</v>
      </c>
      <c r="J59" s="10">
        <v>0</v>
      </c>
      <c r="K59" s="10">
        <f>SUM(I59:J59)</f>
        <v>10</v>
      </c>
      <c r="L59" s="86">
        <f>C59+F59+I59</f>
        <v>49</v>
      </c>
      <c r="M59" s="86">
        <f>D59+G59+J59</f>
        <v>9</v>
      </c>
      <c r="N59" s="86">
        <f t="shared" ref="N59:N60" si="140">L59+M59</f>
        <v>58</v>
      </c>
      <c r="O59" s="32">
        <v>2</v>
      </c>
      <c r="P59" s="73" t="str">
        <f>IF(O59=1,L59,"0")</f>
        <v>0</v>
      </c>
      <c r="Q59" s="73" t="str">
        <f>IF(O59=1,M59,"0")</f>
        <v>0</v>
      </c>
      <c r="R59" s="73" t="str">
        <f>IF(O59=1,N59,"0")</f>
        <v>0</v>
      </c>
      <c r="S59" s="73">
        <f>IF(O59=2,L59,"0")</f>
        <v>49</v>
      </c>
      <c r="T59" s="73">
        <f>IF(O59=2,M59,"0")</f>
        <v>9</v>
      </c>
      <c r="U59" s="73">
        <f>IF(O59=2,N59,"0")</f>
        <v>58</v>
      </c>
      <c r="V59" s="10" t="str">
        <f t="shared" ref="V59" si="141">IF(O59=3,L59,"0")</f>
        <v>0</v>
      </c>
      <c r="W59" s="10" t="str">
        <f t="shared" ref="W59" si="142">IF(O59=3,M59,"0")</f>
        <v>0</v>
      </c>
      <c r="X59" s="10" t="str">
        <f t="shared" ref="X59" si="143">IF(O59=3,N59,"0")</f>
        <v>0</v>
      </c>
    </row>
    <row r="60" spans="1:24" s="4" customFormat="1" ht="25.5" customHeight="1">
      <c r="A60" s="24"/>
      <c r="B60" s="25" t="s">
        <v>3</v>
      </c>
      <c r="C60" s="73">
        <f t="shared" ref="C60:K60" si="144">SUM(C59)</f>
        <v>31</v>
      </c>
      <c r="D60" s="73">
        <f t="shared" si="144"/>
        <v>7</v>
      </c>
      <c r="E60" s="73">
        <f t="shared" si="144"/>
        <v>38</v>
      </c>
      <c r="F60" s="73">
        <f t="shared" si="144"/>
        <v>8</v>
      </c>
      <c r="G60" s="73">
        <f t="shared" si="144"/>
        <v>2</v>
      </c>
      <c r="H60" s="73">
        <f t="shared" si="144"/>
        <v>10</v>
      </c>
      <c r="I60" s="73">
        <f t="shared" si="144"/>
        <v>10</v>
      </c>
      <c r="J60" s="73">
        <f t="shared" si="144"/>
        <v>0</v>
      </c>
      <c r="K60" s="73">
        <f t="shared" si="144"/>
        <v>10</v>
      </c>
      <c r="L60" s="73">
        <f>C60+F60+I60</f>
        <v>49</v>
      </c>
      <c r="M60" s="73">
        <f>D60+G60+J60</f>
        <v>9</v>
      </c>
      <c r="N60" s="73">
        <f t="shared" si="140"/>
        <v>58</v>
      </c>
      <c r="O60" s="32">
        <f t="shared" ref="O60:U60" si="145">SUM(O59)</f>
        <v>2</v>
      </c>
      <c r="P60" s="73">
        <f t="shared" si="145"/>
        <v>0</v>
      </c>
      <c r="Q60" s="73">
        <f t="shared" si="145"/>
        <v>0</v>
      </c>
      <c r="R60" s="73">
        <f t="shared" si="145"/>
        <v>0</v>
      </c>
      <c r="S60" s="73">
        <f t="shared" si="145"/>
        <v>49</v>
      </c>
      <c r="T60" s="73">
        <f t="shared" si="145"/>
        <v>9</v>
      </c>
      <c r="U60" s="73">
        <f t="shared" si="145"/>
        <v>58</v>
      </c>
      <c r="V60" s="75">
        <f t="shared" ref="V60:X60" si="146">SUM(V59)</f>
        <v>0</v>
      </c>
      <c r="W60" s="75">
        <f t="shared" si="146"/>
        <v>0</v>
      </c>
      <c r="X60" s="75">
        <f t="shared" si="146"/>
        <v>0</v>
      </c>
    </row>
    <row r="61" spans="1:24" s="4" customFormat="1" ht="25.5" customHeight="1">
      <c r="A61" s="138"/>
      <c r="B61" s="139" t="s">
        <v>2</v>
      </c>
      <c r="C61" s="131">
        <f>C60+C57+C54+C51+C48+C45+C41+C37</f>
        <v>76</v>
      </c>
      <c r="D61" s="131">
        <f t="shared" ref="D61:N61" si="147">D60+D57+D54+D51+D48+D45+D41+D37</f>
        <v>26</v>
      </c>
      <c r="E61" s="131">
        <f t="shared" si="147"/>
        <v>102</v>
      </c>
      <c r="F61" s="131">
        <f t="shared" si="147"/>
        <v>102</v>
      </c>
      <c r="G61" s="131">
        <f t="shared" si="147"/>
        <v>80</v>
      </c>
      <c r="H61" s="131">
        <f t="shared" si="147"/>
        <v>182</v>
      </c>
      <c r="I61" s="131">
        <f t="shared" si="147"/>
        <v>53</v>
      </c>
      <c r="J61" s="131">
        <f t="shared" si="147"/>
        <v>16</v>
      </c>
      <c r="K61" s="131">
        <f t="shared" si="147"/>
        <v>69</v>
      </c>
      <c r="L61" s="131">
        <f t="shared" si="147"/>
        <v>231</v>
      </c>
      <c r="M61" s="131">
        <f t="shared" si="147"/>
        <v>122</v>
      </c>
      <c r="N61" s="131">
        <f t="shared" si="147"/>
        <v>353</v>
      </c>
      <c r="O61" s="131" t="e">
        <f t="shared" ref="O61" si="148">O60+O57+O54+O51+O48+O45+O41+O37</f>
        <v>#REF!</v>
      </c>
      <c r="P61" s="131">
        <f t="shared" ref="P61" si="149">P60+P57+P54+P51+P48+P45+P41+P37</f>
        <v>0</v>
      </c>
      <c r="Q61" s="131">
        <f t="shared" ref="Q61" si="150">Q60+Q57+Q54+Q51+Q48+Q45+Q41+Q37</f>
        <v>0</v>
      </c>
      <c r="R61" s="131">
        <f t="shared" ref="R61" si="151">R60+R57+R54+R51+R48+R45+R41+R37</f>
        <v>0</v>
      </c>
      <c r="S61" s="131">
        <f t="shared" ref="S61" si="152">S60+S57+S54+S51+S48+S45+S41+S37</f>
        <v>231</v>
      </c>
      <c r="T61" s="131">
        <f t="shared" ref="T61" si="153">T60+T57+T54+T51+T48+T45+T41+T37</f>
        <v>122</v>
      </c>
      <c r="U61" s="131">
        <f t="shared" ref="U61" si="154">U60+U57+U54+U51+U48+U45+U41+U37</f>
        <v>353</v>
      </c>
      <c r="V61" s="131">
        <f t="shared" ref="V61" si="155">V60+V57+V54+V51+V48+V45+V41+V37</f>
        <v>0</v>
      </c>
      <c r="W61" s="131">
        <f t="shared" ref="W61" si="156">W60+W57+W54+W51+W48+W45+W41+W37</f>
        <v>0</v>
      </c>
      <c r="X61" s="131">
        <f t="shared" ref="X61" si="157">X60+X57+X54+X51+X48+X45+X41+X37</f>
        <v>0</v>
      </c>
    </row>
    <row r="62" spans="1:24" ht="25.5" customHeight="1">
      <c r="A62" s="16"/>
      <c r="B62" s="40" t="s">
        <v>67</v>
      </c>
      <c r="C62" s="10"/>
      <c r="D62" s="10"/>
      <c r="E62" s="10"/>
      <c r="F62" s="71"/>
      <c r="G62" s="71"/>
      <c r="H62" s="10"/>
      <c r="I62" s="22"/>
      <c r="J62" s="22"/>
      <c r="K62" s="10"/>
      <c r="L62" s="10"/>
      <c r="M62" s="10"/>
      <c r="N62" s="10"/>
      <c r="O62" s="9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25.5" customHeight="1">
      <c r="A63" s="16"/>
      <c r="B63" s="67" t="s">
        <v>122</v>
      </c>
      <c r="C63" s="10"/>
      <c r="D63" s="10"/>
      <c r="E63" s="10"/>
      <c r="F63" s="71"/>
      <c r="G63" s="71"/>
      <c r="H63" s="10"/>
      <c r="I63" s="22"/>
      <c r="J63" s="22"/>
      <c r="K63" s="10"/>
      <c r="L63" s="10"/>
      <c r="M63" s="10"/>
      <c r="N63" s="10"/>
      <c r="O63" s="9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25.5" customHeight="1">
      <c r="A64" s="5"/>
      <c r="B64" s="61" t="s">
        <v>75</v>
      </c>
      <c r="C64" s="10">
        <v>2</v>
      </c>
      <c r="D64" s="10">
        <v>0</v>
      </c>
      <c r="E64" s="10">
        <f>C64+D64</f>
        <v>2</v>
      </c>
      <c r="F64" s="30">
        <v>12</v>
      </c>
      <c r="G64" s="31">
        <v>1</v>
      </c>
      <c r="H64" s="10">
        <f>F64+G64</f>
        <v>13</v>
      </c>
      <c r="I64" s="30">
        <v>1</v>
      </c>
      <c r="J64" s="30">
        <v>1</v>
      </c>
      <c r="K64" s="10">
        <f>I64+J64</f>
        <v>2</v>
      </c>
      <c r="L64" s="86">
        <f t="shared" ref="L64:M65" si="158">C64+F64+I64</f>
        <v>15</v>
      </c>
      <c r="M64" s="86">
        <f t="shared" si="158"/>
        <v>2</v>
      </c>
      <c r="N64" s="86">
        <f t="shared" ref="N64:N65" si="159">L64+M64</f>
        <v>17</v>
      </c>
      <c r="O64" s="9">
        <v>2</v>
      </c>
      <c r="P64" s="10" t="str">
        <f>IF(O64=1,L64,"0")</f>
        <v>0</v>
      </c>
      <c r="Q64" s="10" t="str">
        <f>IF(O64=1,M64,"0")</f>
        <v>0</v>
      </c>
      <c r="R64" s="10" t="str">
        <f>IF(O64=1,N64,"0")</f>
        <v>0</v>
      </c>
      <c r="S64" s="10">
        <f>IF(O64=2,L64,"0")</f>
        <v>15</v>
      </c>
      <c r="T64" s="10">
        <f>IF(O64=2,M64,"0")</f>
        <v>2</v>
      </c>
      <c r="U64" s="10">
        <f>IF(O64=2,N64,"0")</f>
        <v>17</v>
      </c>
      <c r="V64" s="10" t="str">
        <f t="shared" ref="V64" si="160">IF(O64=3,L64,"0")</f>
        <v>0</v>
      </c>
      <c r="W64" s="10" t="str">
        <f t="shared" ref="W64" si="161">IF(O64=3,M64,"0")</f>
        <v>0</v>
      </c>
      <c r="X64" s="10" t="str">
        <f t="shared" ref="X64" si="162">IF(O64=3,N64,"0")</f>
        <v>0</v>
      </c>
    </row>
    <row r="65" spans="1:24" s="4" customFormat="1" ht="25.5" customHeight="1">
      <c r="A65" s="24"/>
      <c r="B65" s="25" t="s">
        <v>3</v>
      </c>
      <c r="C65" s="22">
        <f t="shared" ref="C65:K65" si="163">SUM(C64:C64)</f>
        <v>2</v>
      </c>
      <c r="D65" s="68">
        <f t="shared" si="163"/>
        <v>0</v>
      </c>
      <c r="E65" s="68">
        <f t="shared" si="163"/>
        <v>2</v>
      </c>
      <c r="F65" s="22">
        <f t="shared" si="163"/>
        <v>12</v>
      </c>
      <c r="G65" s="68">
        <f t="shared" si="163"/>
        <v>1</v>
      </c>
      <c r="H65" s="68">
        <f t="shared" si="163"/>
        <v>13</v>
      </c>
      <c r="I65" s="68">
        <f t="shared" si="163"/>
        <v>1</v>
      </c>
      <c r="J65" s="68">
        <f t="shared" si="163"/>
        <v>1</v>
      </c>
      <c r="K65" s="68">
        <f t="shared" si="163"/>
        <v>2</v>
      </c>
      <c r="L65" s="22">
        <f t="shared" si="158"/>
        <v>15</v>
      </c>
      <c r="M65" s="22">
        <f t="shared" si="158"/>
        <v>2</v>
      </c>
      <c r="N65" s="22">
        <f t="shared" si="159"/>
        <v>17</v>
      </c>
      <c r="O65" s="32">
        <f t="shared" ref="O65:X65" si="164">SUM(O64:O64)</f>
        <v>2</v>
      </c>
      <c r="P65" s="22">
        <f t="shared" si="164"/>
        <v>0</v>
      </c>
      <c r="Q65" s="22">
        <f t="shared" si="164"/>
        <v>0</v>
      </c>
      <c r="R65" s="22">
        <f t="shared" si="164"/>
        <v>0</v>
      </c>
      <c r="S65" s="22">
        <f t="shared" si="164"/>
        <v>15</v>
      </c>
      <c r="T65" s="72">
        <f t="shared" si="164"/>
        <v>2</v>
      </c>
      <c r="U65" s="72">
        <f t="shared" si="164"/>
        <v>17</v>
      </c>
      <c r="V65" s="75">
        <f t="shared" si="164"/>
        <v>0</v>
      </c>
      <c r="W65" s="75">
        <f t="shared" si="164"/>
        <v>0</v>
      </c>
      <c r="X65" s="75">
        <f t="shared" si="164"/>
        <v>0</v>
      </c>
    </row>
    <row r="66" spans="1:24" s="4" customFormat="1" ht="25.5" customHeight="1">
      <c r="A66" s="24"/>
      <c r="B66" s="67" t="s">
        <v>109</v>
      </c>
      <c r="C66" s="22"/>
      <c r="D66" s="22"/>
      <c r="E66" s="22"/>
      <c r="F66" s="22"/>
      <c r="G66" s="28"/>
      <c r="H66" s="22"/>
      <c r="I66" s="22"/>
      <c r="J66" s="22"/>
      <c r="K66" s="22"/>
      <c r="L66" s="22"/>
      <c r="M66" s="22"/>
      <c r="N66" s="22"/>
      <c r="O66" s="32"/>
      <c r="P66" s="22"/>
      <c r="Q66" s="22"/>
      <c r="R66" s="22"/>
      <c r="S66" s="22"/>
      <c r="T66" s="22"/>
      <c r="U66" s="22"/>
      <c r="V66" s="75"/>
      <c r="W66" s="75"/>
      <c r="X66" s="75"/>
    </row>
    <row r="67" spans="1:24" s="4" customFormat="1" ht="25.5" customHeight="1">
      <c r="A67" s="24"/>
      <c r="B67" s="84" t="s">
        <v>52</v>
      </c>
      <c r="C67" s="10">
        <v>9</v>
      </c>
      <c r="D67" s="10">
        <v>4</v>
      </c>
      <c r="E67" s="10">
        <f>C67+D67</f>
        <v>13</v>
      </c>
      <c r="F67" s="10">
        <v>1</v>
      </c>
      <c r="G67" s="35">
        <v>0</v>
      </c>
      <c r="H67" s="10">
        <f>F67+G67</f>
        <v>1</v>
      </c>
      <c r="I67" s="10">
        <v>1</v>
      </c>
      <c r="J67" s="10">
        <v>0</v>
      </c>
      <c r="K67" s="10">
        <f>I67+J67</f>
        <v>1</v>
      </c>
      <c r="L67" s="86">
        <f>C67+F67+I67</f>
        <v>11</v>
      </c>
      <c r="M67" s="86">
        <f>D67+G67+J67</f>
        <v>4</v>
      </c>
      <c r="N67" s="86">
        <f t="shared" ref="N67" si="165">L67+M67</f>
        <v>15</v>
      </c>
      <c r="O67" s="9">
        <v>2</v>
      </c>
      <c r="P67" s="10" t="str">
        <f>IF(O67=1,L67,"0")</f>
        <v>0</v>
      </c>
      <c r="Q67" s="10" t="str">
        <f>IF(O67=1,M67,"0")</f>
        <v>0</v>
      </c>
      <c r="R67" s="10" t="str">
        <f>IF(O67=1,N67,"0")</f>
        <v>0</v>
      </c>
      <c r="S67" s="10">
        <f>IF(O67=2,L67,"0")</f>
        <v>11</v>
      </c>
      <c r="T67" s="10">
        <f>IF(O67=2,M67,"0")</f>
        <v>4</v>
      </c>
      <c r="U67" s="10">
        <f>IF(O67=2,N67,"0")</f>
        <v>15</v>
      </c>
      <c r="V67" s="10" t="str">
        <f t="shared" ref="V67" si="166">IF(O67=3,L67,"0")</f>
        <v>0</v>
      </c>
      <c r="W67" s="10" t="str">
        <f t="shared" ref="W67" si="167">IF(O67=3,M67,"0")</f>
        <v>0</v>
      </c>
      <c r="X67" s="10" t="str">
        <f t="shared" ref="X67" si="168">IF(O67=3,N67,"0")</f>
        <v>0</v>
      </c>
    </row>
    <row r="68" spans="1:24" s="4" customFormat="1" ht="25.5" customHeight="1">
      <c r="A68" s="24"/>
      <c r="B68" s="25" t="s">
        <v>3</v>
      </c>
      <c r="C68" s="22">
        <f>SUM(C67)</f>
        <v>9</v>
      </c>
      <c r="D68" s="22">
        <f>SUM(D67)</f>
        <v>4</v>
      </c>
      <c r="E68" s="22">
        <f>SUM(E67)</f>
        <v>13</v>
      </c>
      <c r="F68" s="22">
        <f t="shared" ref="F68:N68" si="169">SUM(F67)</f>
        <v>1</v>
      </c>
      <c r="G68" s="22">
        <f t="shared" si="169"/>
        <v>0</v>
      </c>
      <c r="H68" s="22">
        <f t="shared" si="169"/>
        <v>1</v>
      </c>
      <c r="I68" s="22">
        <f t="shared" si="169"/>
        <v>1</v>
      </c>
      <c r="J68" s="22">
        <f t="shared" si="169"/>
        <v>0</v>
      </c>
      <c r="K68" s="22">
        <f t="shared" si="169"/>
        <v>1</v>
      </c>
      <c r="L68" s="22">
        <f t="shared" si="169"/>
        <v>11</v>
      </c>
      <c r="M68" s="22">
        <f t="shared" si="169"/>
        <v>4</v>
      </c>
      <c r="N68" s="22">
        <f t="shared" si="169"/>
        <v>15</v>
      </c>
      <c r="O68" s="32">
        <v>2</v>
      </c>
      <c r="P68" s="22" t="str">
        <f>P67</f>
        <v>0</v>
      </c>
      <c r="Q68" s="22" t="str">
        <f t="shared" ref="Q68:U68" si="170">Q67</f>
        <v>0</v>
      </c>
      <c r="R68" s="22" t="str">
        <f t="shared" si="170"/>
        <v>0</v>
      </c>
      <c r="S68" s="22">
        <f t="shared" si="170"/>
        <v>11</v>
      </c>
      <c r="T68" s="22">
        <f t="shared" si="170"/>
        <v>4</v>
      </c>
      <c r="U68" s="22">
        <f t="shared" si="170"/>
        <v>15</v>
      </c>
      <c r="V68" s="75" t="str">
        <f t="shared" ref="V68:X68" si="171">V67</f>
        <v>0</v>
      </c>
      <c r="W68" s="75" t="str">
        <f t="shared" si="171"/>
        <v>0</v>
      </c>
      <c r="X68" s="75" t="str">
        <f t="shared" si="171"/>
        <v>0</v>
      </c>
    </row>
    <row r="69" spans="1:24" s="4" customFormat="1" ht="25.5" customHeight="1">
      <c r="A69" s="138"/>
      <c r="B69" s="139" t="s">
        <v>68</v>
      </c>
      <c r="C69" s="131">
        <f>C68+C65</f>
        <v>11</v>
      </c>
      <c r="D69" s="131">
        <f t="shared" ref="D69:H69" si="172">D68+D65</f>
        <v>4</v>
      </c>
      <c r="E69" s="131">
        <f t="shared" si="172"/>
        <v>15</v>
      </c>
      <c r="F69" s="131">
        <f>F68+F65</f>
        <v>13</v>
      </c>
      <c r="G69" s="131">
        <f t="shared" si="172"/>
        <v>1</v>
      </c>
      <c r="H69" s="131">
        <f t="shared" si="172"/>
        <v>14</v>
      </c>
      <c r="I69" s="131">
        <f t="shared" ref="I69" si="173">I68+I65</f>
        <v>2</v>
      </c>
      <c r="J69" s="131">
        <f t="shared" ref="J69" si="174">J68+J65</f>
        <v>1</v>
      </c>
      <c r="K69" s="131">
        <f t="shared" ref="K69" si="175">K68+K65</f>
        <v>3</v>
      </c>
      <c r="L69" s="131">
        <f t="shared" ref="L69" si="176">L68+L65</f>
        <v>26</v>
      </c>
      <c r="M69" s="131">
        <f t="shared" ref="M69" si="177">M68+M65</f>
        <v>6</v>
      </c>
      <c r="N69" s="131">
        <f>N68+N65</f>
        <v>32</v>
      </c>
      <c r="O69" s="131">
        <v>2</v>
      </c>
      <c r="P69" s="131">
        <f>+P68+P65</f>
        <v>0</v>
      </c>
      <c r="Q69" s="131">
        <f t="shared" ref="Q69:T69" si="178">+Q68+Q65</f>
        <v>0</v>
      </c>
      <c r="R69" s="131">
        <f t="shared" si="178"/>
        <v>0</v>
      </c>
      <c r="S69" s="131">
        <f t="shared" si="178"/>
        <v>26</v>
      </c>
      <c r="T69" s="131">
        <f t="shared" si="178"/>
        <v>6</v>
      </c>
      <c r="U69" s="131">
        <f>+U68+U65</f>
        <v>32</v>
      </c>
      <c r="V69" s="131">
        <f t="shared" ref="V69:W69" si="179">+V68+V65</f>
        <v>0</v>
      </c>
      <c r="W69" s="131">
        <f t="shared" si="179"/>
        <v>0</v>
      </c>
      <c r="X69" s="131">
        <f>+X68+X65</f>
        <v>0</v>
      </c>
    </row>
    <row r="70" spans="1:24" s="4" customFormat="1" ht="25.5" customHeight="1">
      <c r="A70" s="140"/>
      <c r="B70" s="141" t="s">
        <v>1</v>
      </c>
      <c r="C70" s="142">
        <f t="shared" ref="C70:X70" si="180">C61+C69</f>
        <v>87</v>
      </c>
      <c r="D70" s="142">
        <f t="shared" si="180"/>
        <v>30</v>
      </c>
      <c r="E70" s="142">
        <f t="shared" si="180"/>
        <v>117</v>
      </c>
      <c r="F70" s="142">
        <f t="shared" si="180"/>
        <v>115</v>
      </c>
      <c r="G70" s="142">
        <f t="shared" si="180"/>
        <v>81</v>
      </c>
      <c r="H70" s="142">
        <f t="shared" si="180"/>
        <v>196</v>
      </c>
      <c r="I70" s="142">
        <f t="shared" si="180"/>
        <v>55</v>
      </c>
      <c r="J70" s="142">
        <f t="shared" si="180"/>
        <v>17</v>
      </c>
      <c r="K70" s="142">
        <f t="shared" si="180"/>
        <v>72</v>
      </c>
      <c r="L70" s="142">
        <f t="shared" si="180"/>
        <v>257</v>
      </c>
      <c r="M70" s="142">
        <f t="shared" si="180"/>
        <v>128</v>
      </c>
      <c r="N70" s="142">
        <f t="shared" si="180"/>
        <v>385</v>
      </c>
      <c r="O70" s="142" t="e">
        <f t="shared" si="180"/>
        <v>#REF!</v>
      </c>
      <c r="P70" s="142">
        <f t="shared" si="180"/>
        <v>0</v>
      </c>
      <c r="Q70" s="142">
        <f t="shared" si="180"/>
        <v>0</v>
      </c>
      <c r="R70" s="142">
        <f t="shared" si="180"/>
        <v>0</v>
      </c>
      <c r="S70" s="142">
        <f t="shared" si="180"/>
        <v>257</v>
      </c>
      <c r="T70" s="142">
        <f t="shared" si="180"/>
        <v>128</v>
      </c>
      <c r="U70" s="142">
        <f t="shared" si="180"/>
        <v>385</v>
      </c>
      <c r="V70" s="142">
        <f t="shared" si="180"/>
        <v>0</v>
      </c>
      <c r="W70" s="142">
        <f t="shared" si="180"/>
        <v>0</v>
      </c>
      <c r="X70" s="142">
        <f t="shared" si="180"/>
        <v>0</v>
      </c>
    </row>
    <row r="71" spans="1:24" ht="25.5" customHeight="1">
      <c r="A71" s="24" t="s">
        <v>50</v>
      </c>
      <c r="B71" s="27"/>
      <c r="C71" s="10"/>
      <c r="D71" s="10"/>
      <c r="E71" s="10"/>
      <c r="F71" s="71"/>
      <c r="G71" s="71"/>
      <c r="H71" s="10"/>
      <c r="I71" s="22"/>
      <c r="J71" s="22"/>
      <c r="K71" s="10"/>
      <c r="L71" s="10"/>
      <c r="M71" s="10"/>
      <c r="N71" s="10"/>
      <c r="O71" s="9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25.5" customHeight="1">
      <c r="A72" s="24"/>
      <c r="B72" s="41" t="s">
        <v>5</v>
      </c>
      <c r="C72" s="10"/>
      <c r="D72" s="10"/>
      <c r="E72" s="10"/>
      <c r="F72" s="42"/>
      <c r="G72" s="42"/>
      <c r="H72" s="10"/>
      <c r="I72" s="42"/>
      <c r="J72" s="42"/>
      <c r="K72" s="10"/>
      <c r="L72" s="10"/>
      <c r="M72" s="10"/>
      <c r="N72" s="10"/>
      <c r="O72" s="9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25.5" customHeight="1">
      <c r="A73" s="16"/>
      <c r="B73" s="6" t="s">
        <v>88</v>
      </c>
      <c r="C73" s="10"/>
      <c r="D73" s="10"/>
      <c r="E73" s="10"/>
      <c r="F73" s="70"/>
      <c r="G73" s="70"/>
      <c r="H73" s="10"/>
      <c r="I73" s="8"/>
      <c r="J73" s="8"/>
      <c r="K73" s="10"/>
      <c r="L73" s="10"/>
      <c r="M73" s="10"/>
      <c r="N73" s="10"/>
      <c r="O73" s="9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25.5" customHeight="1">
      <c r="A74" s="16"/>
      <c r="B74" s="17" t="s">
        <v>49</v>
      </c>
      <c r="C74" s="10">
        <v>1</v>
      </c>
      <c r="D74" s="10">
        <v>0</v>
      </c>
      <c r="E74" s="10">
        <f t="shared" ref="E74:E78" si="181">C74+D74</f>
        <v>1</v>
      </c>
      <c r="F74" s="10">
        <v>17</v>
      </c>
      <c r="G74" s="35">
        <v>23</v>
      </c>
      <c r="H74" s="10">
        <f t="shared" ref="H74:H78" si="182">F74+G74</f>
        <v>40</v>
      </c>
      <c r="I74" s="10">
        <v>4</v>
      </c>
      <c r="J74" s="10">
        <v>1</v>
      </c>
      <c r="K74" s="10">
        <f t="shared" ref="K74:K78" si="183">I74+J74</f>
        <v>5</v>
      </c>
      <c r="L74" s="86">
        <f t="shared" ref="L74:L81" si="184">C74+F74+I74</f>
        <v>22</v>
      </c>
      <c r="M74" s="86">
        <f t="shared" ref="M74:M81" si="185">D74+G74+J74</f>
        <v>24</v>
      </c>
      <c r="N74" s="86">
        <f t="shared" ref="N74:N81" si="186">L74+M74</f>
        <v>46</v>
      </c>
      <c r="O74" s="9">
        <v>2</v>
      </c>
      <c r="P74" s="10" t="str">
        <f t="shared" ref="P74:P78" si="187">IF(O74=1,L74,"0")</f>
        <v>0</v>
      </c>
      <c r="Q74" s="10" t="str">
        <f t="shared" ref="Q74:Q78" si="188">IF(O74=1,M74,"0")</f>
        <v>0</v>
      </c>
      <c r="R74" s="10" t="str">
        <f t="shared" ref="R74:R78" si="189">IF(O74=1,N74,"0")</f>
        <v>0</v>
      </c>
      <c r="S74" s="10">
        <f t="shared" ref="S74:S78" si="190">IF(O74=2,L74,"0")</f>
        <v>22</v>
      </c>
      <c r="T74" s="10">
        <f t="shared" ref="T74:T78" si="191">IF(O74=2,M74,"0")</f>
        <v>24</v>
      </c>
      <c r="U74" s="10">
        <f t="shared" ref="U74:U78" si="192">IF(O74=2,N74,"0")</f>
        <v>46</v>
      </c>
      <c r="V74" s="10" t="str">
        <f t="shared" ref="V74:V78" si="193">IF(O74=3,L74,"0")</f>
        <v>0</v>
      </c>
      <c r="W74" s="10" t="str">
        <f t="shared" ref="W74:W78" si="194">IF(O74=3,M74,"0")</f>
        <v>0</v>
      </c>
      <c r="X74" s="10" t="str">
        <f t="shared" ref="X74:X78" si="195">IF(O74=3,N74,"0")</f>
        <v>0</v>
      </c>
    </row>
    <row r="75" spans="1:24" ht="25.5" customHeight="1">
      <c r="A75" s="16"/>
      <c r="B75" s="36" t="s">
        <v>48</v>
      </c>
      <c r="C75" s="10">
        <v>0</v>
      </c>
      <c r="D75" s="10">
        <v>0</v>
      </c>
      <c r="E75" s="10">
        <f t="shared" si="181"/>
        <v>0</v>
      </c>
      <c r="F75" s="10">
        <v>7</v>
      </c>
      <c r="G75" s="35">
        <v>1</v>
      </c>
      <c r="H75" s="10">
        <f t="shared" si="182"/>
        <v>8</v>
      </c>
      <c r="I75" s="10">
        <v>5</v>
      </c>
      <c r="J75" s="10">
        <v>7</v>
      </c>
      <c r="K75" s="10">
        <f t="shared" si="183"/>
        <v>12</v>
      </c>
      <c r="L75" s="86">
        <f t="shared" si="184"/>
        <v>12</v>
      </c>
      <c r="M75" s="86">
        <f t="shared" si="185"/>
        <v>8</v>
      </c>
      <c r="N75" s="86">
        <f t="shared" si="186"/>
        <v>20</v>
      </c>
      <c r="O75" s="9">
        <v>2</v>
      </c>
      <c r="P75" s="10" t="str">
        <f t="shared" si="187"/>
        <v>0</v>
      </c>
      <c r="Q75" s="10" t="str">
        <f t="shared" si="188"/>
        <v>0</v>
      </c>
      <c r="R75" s="10" t="str">
        <f t="shared" si="189"/>
        <v>0</v>
      </c>
      <c r="S75" s="10">
        <f t="shared" si="190"/>
        <v>12</v>
      </c>
      <c r="T75" s="10">
        <f t="shared" si="191"/>
        <v>8</v>
      </c>
      <c r="U75" s="10">
        <f t="shared" si="192"/>
        <v>20</v>
      </c>
      <c r="V75" s="10" t="str">
        <f t="shared" si="193"/>
        <v>0</v>
      </c>
      <c r="W75" s="10" t="str">
        <f t="shared" si="194"/>
        <v>0</v>
      </c>
      <c r="X75" s="10" t="str">
        <f t="shared" si="195"/>
        <v>0</v>
      </c>
    </row>
    <row r="76" spans="1:24" ht="25.5" customHeight="1">
      <c r="A76" s="16"/>
      <c r="B76" s="17" t="s">
        <v>47</v>
      </c>
      <c r="C76" s="10">
        <v>0</v>
      </c>
      <c r="D76" s="10">
        <v>0</v>
      </c>
      <c r="E76" s="10">
        <f t="shared" si="181"/>
        <v>0</v>
      </c>
      <c r="F76" s="10">
        <v>3</v>
      </c>
      <c r="G76" s="35">
        <v>7</v>
      </c>
      <c r="H76" s="10">
        <f t="shared" si="182"/>
        <v>10</v>
      </c>
      <c r="I76" s="10">
        <v>4</v>
      </c>
      <c r="J76" s="10">
        <v>1</v>
      </c>
      <c r="K76" s="10">
        <f t="shared" si="183"/>
        <v>5</v>
      </c>
      <c r="L76" s="86">
        <f t="shared" si="184"/>
        <v>7</v>
      </c>
      <c r="M76" s="86">
        <f t="shared" si="185"/>
        <v>8</v>
      </c>
      <c r="N76" s="86">
        <f t="shared" si="186"/>
        <v>15</v>
      </c>
      <c r="O76" s="9">
        <v>2</v>
      </c>
      <c r="P76" s="10" t="str">
        <f t="shared" si="187"/>
        <v>0</v>
      </c>
      <c r="Q76" s="10" t="str">
        <f t="shared" si="188"/>
        <v>0</v>
      </c>
      <c r="R76" s="10" t="str">
        <f t="shared" si="189"/>
        <v>0</v>
      </c>
      <c r="S76" s="10">
        <f t="shared" si="190"/>
        <v>7</v>
      </c>
      <c r="T76" s="10">
        <f t="shared" si="191"/>
        <v>8</v>
      </c>
      <c r="U76" s="10">
        <f t="shared" si="192"/>
        <v>15</v>
      </c>
      <c r="V76" s="10" t="str">
        <f t="shared" si="193"/>
        <v>0</v>
      </c>
      <c r="W76" s="10" t="str">
        <f t="shared" si="194"/>
        <v>0</v>
      </c>
      <c r="X76" s="10" t="str">
        <f t="shared" si="195"/>
        <v>0</v>
      </c>
    </row>
    <row r="77" spans="1:24" ht="25.5" customHeight="1">
      <c r="A77" s="16"/>
      <c r="B77" s="17" t="s">
        <v>46</v>
      </c>
      <c r="C77" s="10">
        <v>0</v>
      </c>
      <c r="D77" s="10">
        <v>2</v>
      </c>
      <c r="E77" s="10">
        <f t="shared" si="181"/>
        <v>2</v>
      </c>
      <c r="F77" s="10">
        <v>3</v>
      </c>
      <c r="G77" s="35">
        <v>17</v>
      </c>
      <c r="H77" s="10">
        <f t="shared" si="182"/>
        <v>20</v>
      </c>
      <c r="I77" s="10">
        <v>2</v>
      </c>
      <c r="J77" s="10">
        <v>4</v>
      </c>
      <c r="K77" s="10">
        <f t="shared" si="183"/>
        <v>6</v>
      </c>
      <c r="L77" s="86">
        <f t="shared" si="184"/>
        <v>5</v>
      </c>
      <c r="M77" s="86">
        <f t="shared" si="185"/>
        <v>23</v>
      </c>
      <c r="N77" s="86">
        <f t="shared" si="186"/>
        <v>28</v>
      </c>
      <c r="O77" s="9">
        <v>2</v>
      </c>
      <c r="P77" s="10" t="str">
        <f t="shared" si="187"/>
        <v>0</v>
      </c>
      <c r="Q77" s="10" t="str">
        <f t="shared" si="188"/>
        <v>0</v>
      </c>
      <c r="R77" s="10" t="str">
        <f t="shared" si="189"/>
        <v>0</v>
      </c>
      <c r="S77" s="10">
        <f t="shared" si="190"/>
        <v>5</v>
      </c>
      <c r="T77" s="10">
        <f t="shared" si="191"/>
        <v>23</v>
      </c>
      <c r="U77" s="10">
        <f t="shared" si="192"/>
        <v>28</v>
      </c>
      <c r="V77" s="10" t="str">
        <f t="shared" si="193"/>
        <v>0</v>
      </c>
      <c r="W77" s="10" t="str">
        <f t="shared" si="194"/>
        <v>0</v>
      </c>
      <c r="X77" s="10" t="str">
        <f t="shared" si="195"/>
        <v>0</v>
      </c>
    </row>
    <row r="78" spans="1:24" ht="25.5" customHeight="1">
      <c r="A78" s="5"/>
      <c r="B78" s="17" t="s">
        <v>45</v>
      </c>
      <c r="C78" s="10">
        <v>5</v>
      </c>
      <c r="D78" s="10">
        <v>12</v>
      </c>
      <c r="E78" s="10">
        <f t="shared" si="181"/>
        <v>17</v>
      </c>
      <c r="F78" s="10">
        <v>4</v>
      </c>
      <c r="G78" s="35">
        <v>19</v>
      </c>
      <c r="H78" s="10">
        <f t="shared" si="182"/>
        <v>23</v>
      </c>
      <c r="I78" s="10">
        <v>2</v>
      </c>
      <c r="J78" s="10">
        <v>3</v>
      </c>
      <c r="K78" s="10">
        <f t="shared" si="183"/>
        <v>5</v>
      </c>
      <c r="L78" s="86">
        <f t="shared" si="184"/>
        <v>11</v>
      </c>
      <c r="M78" s="86">
        <f t="shared" si="185"/>
        <v>34</v>
      </c>
      <c r="N78" s="86">
        <f t="shared" si="186"/>
        <v>45</v>
      </c>
      <c r="O78" s="9">
        <v>2</v>
      </c>
      <c r="P78" s="10" t="str">
        <f t="shared" si="187"/>
        <v>0</v>
      </c>
      <c r="Q78" s="10" t="str">
        <f t="shared" si="188"/>
        <v>0</v>
      </c>
      <c r="R78" s="10" t="str">
        <f t="shared" si="189"/>
        <v>0</v>
      </c>
      <c r="S78" s="10">
        <f t="shared" si="190"/>
        <v>11</v>
      </c>
      <c r="T78" s="10">
        <f t="shared" si="191"/>
        <v>34</v>
      </c>
      <c r="U78" s="10">
        <f t="shared" si="192"/>
        <v>45</v>
      </c>
      <c r="V78" s="10" t="str">
        <f t="shared" si="193"/>
        <v>0</v>
      </c>
      <c r="W78" s="10" t="str">
        <f t="shared" si="194"/>
        <v>0</v>
      </c>
      <c r="X78" s="10" t="str">
        <f t="shared" si="195"/>
        <v>0</v>
      </c>
    </row>
    <row r="79" spans="1:24" s="4" customFormat="1" ht="25.5" customHeight="1">
      <c r="A79" s="5"/>
      <c r="B79" s="21" t="s">
        <v>3</v>
      </c>
      <c r="C79" s="22">
        <f t="shared" ref="C79:K79" si="196">SUM(C74:C78)</f>
        <v>6</v>
      </c>
      <c r="D79" s="22">
        <f t="shared" si="196"/>
        <v>14</v>
      </c>
      <c r="E79" s="22">
        <f t="shared" si="196"/>
        <v>20</v>
      </c>
      <c r="F79" s="8">
        <f t="shared" si="196"/>
        <v>34</v>
      </c>
      <c r="G79" s="43">
        <f t="shared" si="196"/>
        <v>67</v>
      </c>
      <c r="H79" s="22">
        <f t="shared" si="196"/>
        <v>101</v>
      </c>
      <c r="I79" s="8">
        <f t="shared" si="196"/>
        <v>17</v>
      </c>
      <c r="J79" s="8">
        <f t="shared" si="196"/>
        <v>16</v>
      </c>
      <c r="K79" s="22">
        <f t="shared" si="196"/>
        <v>33</v>
      </c>
      <c r="L79" s="22">
        <f t="shared" si="184"/>
        <v>57</v>
      </c>
      <c r="M79" s="22">
        <f t="shared" si="185"/>
        <v>97</v>
      </c>
      <c r="N79" s="22">
        <f t="shared" si="186"/>
        <v>154</v>
      </c>
      <c r="O79" s="32">
        <f t="shared" ref="O79:X79" si="197">SUM(O74:O78)</f>
        <v>10</v>
      </c>
      <c r="P79" s="22">
        <f t="shared" si="197"/>
        <v>0</v>
      </c>
      <c r="Q79" s="22">
        <f t="shared" si="197"/>
        <v>0</v>
      </c>
      <c r="R79" s="22">
        <f t="shared" si="197"/>
        <v>0</v>
      </c>
      <c r="S79" s="22">
        <f t="shared" si="197"/>
        <v>57</v>
      </c>
      <c r="T79" s="22">
        <f t="shared" si="197"/>
        <v>97</v>
      </c>
      <c r="U79" s="22">
        <f t="shared" si="197"/>
        <v>154</v>
      </c>
      <c r="V79" s="75">
        <f t="shared" si="197"/>
        <v>0</v>
      </c>
      <c r="W79" s="75">
        <f t="shared" si="197"/>
        <v>0</v>
      </c>
      <c r="X79" s="75">
        <f t="shared" si="197"/>
        <v>0</v>
      </c>
    </row>
    <row r="80" spans="1:24" s="4" customFormat="1" ht="25.5" customHeight="1">
      <c r="A80" s="129"/>
      <c r="B80" s="130" t="s">
        <v>2</v>
      </c>
      <c r="C80" s="143">
        <f t="shared" ref="C80:K80" si="198">C79</f>
        <v>6</v>
      </c>
      <c r="D80" s="143">
        <f t="shared" si="198"/>
        <v>14</v>
      </c>
      <c r="E80" s="143">
        <f t="shared" si="198"/>
        <v>20</v>
      </c>
      <c r="F80" s="143">
        <f t="shared" si="198"/>
        <v>34</v>
      </c>
      <c r="G80" s="144">
        <f t="shared" si="198"/>
        <v>67</v>
      </c>
      <c r="H80" s="143">
        <f t="shared" si="198"/>
        <v>101</v>
      </c>
      <c r="I80" s="143">
        <f t="shared" si="198"/>
        <v>17</v>
      </c>
      <c r="J80" s="143">
        <f t="shared" si="198"/>
        <v>16</v>
      </c>
      <c r="K80" s="143">
        <f t="shared" si="198"/>
        <v>33</v>
      </c>
      <c r="L80" s="143">
        <f t="shared" si="184"/>
        <v>57</v>
      </c>
      <c r="M80" s="143">
        <f t="shared" si="185"/>
        <v>97</v>
      </c>
      <c r="N80" s="143">
        <f t="shared" si="186"/>
        <v>154</v>
      </c>
      <c r="O80" s="145">
        <f>O79</f>
        <v>10</v>
      </c>
      <c r="P80" s="131">
        <f t="shared" ref="P80:R81" si="199">SUM(P75:P79)</f>
        <v>0</v>
      </c>
      <c r="Q80" s="131">
        <f t="shared" si="199"/>
        <v>0</v>
      </c>
      <c r="R80" s="131">
        <f t="shared" si="199"/>
        <v>0</v>
      </c>
      <c r="S80" s="131">
        <f t="shared" ref="S80:X80" si="200">S79</f>
        <v>57</v>
      </c>
      <c r="T80" s="131">
        <f t="shared" si="200"/>
        <v>97</v>
      </c>
      <c r="U80" s="131">
        <f t="shared" si="200"/>
        <v>154</v>
      </c>
      <c r="V80" s="131">
        <f t="shared" si="200"/>
        <v>0</v>
      </c>
      <c r="W80" s="131">
        <f t="shared" si="200"/>
        <v>0</v>
      </c>
      <c r="X80" s="131">
        <f t="shared" si="200"/>
        <v>0</v>
      </c>
    </row>
    <row r="81" spans="1:24" s="4" customFormat="1" ht="25.5" customHeight="1">
      <c r="A81" s="134"/>
      <c r="B81" s="135" t="s">
        <v>1</v>
      </c>
      <c r="C81" s="142">
        <f>C80</f>
        <v>6</v>
      </c>
      <c r="D81" s="142">
        <f t="shared" ref="D81:E81" si="201">D80</f>
        <v>14</v>
      </c>
      <c r="E81" s="142">
        <f t="shared" si="201"/>
        <v>20</v>
      </c>
      <c r="F81" s="146">
        <f>F80</f>
        <v>34</v>
      </c>
      <c r="G81" s="147">
        <f t="shared" ref="G81:H81" si="202">G80</f>
        <v>67</v>
      </c>
      <c r="H81" s="142">
        <f t="shared" si="202"/>
        <v>101</v>
      </c>
      <c r="I81" s="146">
        <f>I80</f>
        <v>17</v>
      </c>
      <c r="J81" s="146">
        <f t="shared" ref="J81:K81" si="203">J80</f>
        <v>16</v>
      </c>
      <c r="K81" s="142">
        <f t="shared" si="203"/>
        <v>33</v>
      </c>
      <c r="L81" s="142">
        <f t="shared" si="184"/>
        <v>57</v>
      </c>
      <c r="M81" s="142">
        <f t="shared" si="185"/>
        <v>97</v>
      </c>
      <c r="N81" s="142">
        <f t="shared" si="186"/>
        <v>154</v>
      </c>
      <c r="O81" s="148">
        <f t="shared" ref="O81:U81" si="204">O80</f>
        <v>10</v>
      </c>
      <c r="P81" s="142">
        <f t="shared" si="199"/>
        <v>0</v>
      </c>
      <c r="Q81" s="142">
        <f t="shared" si="199"/>
        <v>0</v>
      </c>
      <c r="R81" s="142">
        <f t="shared" si="199"/>
        <v>0</v>
      </c>
      <c r="S81" s="142">
        <f t="shared" si="204"/>
        <v>57</v>
      </c>
      <c r="T81" s="142">
        <f t="shared" si="204"/>
        <v>97</v>
      </c>
      <c r="U81" s="142">
        <f t="shared" si="204"/>
        <v>154</v>
      </c>
      <c r="V81" s="142">
        <f t="shared" ref="V81:X81" si="205">V80</f>
        <v>0</v>
      </c>
      <c r="W81" s="142">
        <f t="shared" si="205"/>
        <v>0</v>
      </c>
      <c r="X81" s="142">
        <f t="shared" si="205"/>
        <v>0</v>
      </c>
    </row>
    <row r="82" spans="1:24" ht="25.5" customHeight="1">
      <c r="A82" s="44" t="s">
        <v>44</v>
      </c>
      <c r="B82" s="45"/>
      <c r="C82" s="10"/>
      <c r="D82" s="10"/>
      <c r="E82" s="10"/>
      <c r="F82" s="70"/>
      <c r="G82" s="46"/>
      <c r="H82" s="10"/>
      <c r="I82" s="8"/>
      <c r="J82" s="46"/>
      <c r="K82" s="10"/>
      <c r="L82" s="10"/>
      <c r="M82" s="10"/>
      <c r="N82" s="10"/>
      <c r="O82" s="9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25.5" customHeight="1">
      <c r="A83" s="44"/>
      <c r="B83" s="41" t="s">
        <v>5</v>
      </c>
      <c r="C83" s="10"/>
      <c r="D83" s="10"/>
      <c r="E83" s="10"/>
      <c r="F83" s="70"/>
      <c r="G83" s="42"/>
      <c r="H83" s="10"/>
      <c r="I83" s="8"/>
      <c r="J83" s="42"/>
      <c r="K83" s="10"/>
      <c r="L83" s="10"/>
      <c r="M83" s="10"/>
      <c r="N83" s="10"/>
      <c r="O83" s="9"/>
      <c r="P83" s="10"/>
      <c r="Q83" s="10"/>
      <c r="R83" s="10"/>
      <c r="S83" s="10"/>
      <c r="T83" s="10"/>
      <c r="U83" s="10"/>
      <c r="V83" s="10"/>
      <c r="W83" s="10"/>
      <c r="X83" s="10"/>
    </row>
    <row r="84" spans="1:24" ht="25.5" customHeight="1">
      <c r="A84" s="16"/>
      <c r="B84" s="27" t="s">
        <v>89</v>
      </c>
      <c r="C84" s="10"/>
      <c r="D84" s="10"/>
      <c r="E84" s="10"/>
      <c r="F84" s="70"/>
      <c r="G84" s="71"/>
      <c r="H84" s="10"/>
      <c r="I84" s="8"/>
      <c r="J84" s="22"/>
      <c r="K84" s="10"/>
      <c r="L84" s="10"/>
      <c r="M84" s="10"/>
      <c r="N84" s="10"/>
      <c r="O84" s="9"/>
      <c r="P84" s="10"/>
      <c r="Q84" s="10"/>
      <c r="R84" s="10"/>
      <c r="S84" s="10"/>
      <c r="T84" s="10"/>
      <c r="U84" s="10"/>
      <c r="V84" s="10"/>
      <c r="W84" s="10"/>
      <c r="X84" s="10"/>
    </row>
    <row r="85" spans="1:24" ht="25.5" customHeight="1">
      <c r="A85" s="16"/>
      <c r="B85" s="17" t="s">
        <v>39</v>
      </c>
      <c r="C85" s="10">
        <v>0</v>
      </c>
      <c r="D85" s="10">
        <v>0</v>
      </c>
      <c r="E85" s="10">
        <f t="shared" ref="E85:E95" si="206">C85+D85</f>
        <v>0</v>
      </c>
      <c r="F85" s="30">
        <v>39</v>
      </c>
      <c r="G85" s="35">
        <v>11</v>
      </c>
      <c r="H85" s="10">
        <f t="shared" ref="H85:H95" si="207">F85+G85</f>
        <v>50</v>
      </c>
      <c r="I85" s="30">
        <v>2</v>
      </c>
      <c r="J85" s="10">
        <v>0</v>
      </c>
      <c r="K85" s="10">
        <f t="shared" ref="K85:K95" si="208">I85+J85</f>
        <v>2</v>
      </c>
      <c r="L85" s="86">
        <f t="shared" ref="L85:M86" si="209">C85+F85+I85</f>
        <v>41</v>
      </c>
      <c r="M85" s="86">
        <f t="shared" si="209"/>
        <v>11</v>
      </c>
      <c r="N85" s="86">
        <f t="shared" ref="N85:N101" si="210">L85+M85</f>
        <v>52</v>
      </c>
      <c r="O85" s="9">
        <v>2</v>
      </c>
      <c r="P85" s="10" t="str">
        <f t="shared" ref="P85:P95" si="211">IF(O85=1,L85,"0")</f>
        <v>0</v>
      </c>
      <c r="Q85" s="10" t="str">
        <f t="shared" ref="Q85:Q95" si="212">IF(O85=1,M85,"0")</f>
        <v>0</v>
      </c>
      <c r="R85" s="10" t="str">
        <f t="shared" ref="R85:R95" si="213">IF(O85=1,N85,"0")</f>
        <v>0</v>
      </c>
      <c r="S85" s="10">
        <f t="shared" ref="S85:S100" si="214">IF(O85=2,L85,"0")</f>
        <v>41</v>
      </c>
      <c r="T85" s="10">
        <f t="shared" ref="T85:T100" si="215">IF(O85=2,M85,"0")</f>
        <v>11</v>
      </c>
      <c r="U85" s="10">
        <f t="shared" ref="U85:U100" si="216">IF(O85=2,N85,"0")</f>
        <v>52</v>
      </c>
      <c r="V85" s="10" t="str">
        <f t="shared" ref="V85:V100" si="217">IF(O85=3,L85,"0")</f>
        <v>0</v>
      </c>
      <c r="W85" s="10" t="str">
        <f t="shared" ref="W85:W100" si="218">IF(O85=3,M85,"0")</f>
        <v>0</v>
      </c>
      <c r="X85" s="10" t="str">
        <f t="shared" ref="X85:X100" si="219">IF(O85=3,N85,"0")</f>
        <v>0</v>
      </c>
    </row>
    <row r="86" spans="1:24" ht="25.5" customHeight="1">
      <c r="A86" s="16"/>
      <c r="B86" s="36" t="s">
        <v>144</v>
      </c>
      <c r="C86" s="10">
        <v>0</v>
      </c>
      <c r="D86" s="10">
        <v>0</v>
      </c>
      <c r="E86" s="10">
        <f t="shared" si="206"/>
        <v>0</v>
      </c>
      <c r="F86" s="30">
        <v>9</v>
      </c>
      <c r="G86" s="35">
        <v>1</v>
      </c>
      <c r="H86" s="10">
        <f t="shared" si="207"/>
        <v>10</v>
      </c>
      <c r="I86" s="30">
        <v>12</v>
      </c>
      <c r="J86" s="10">
        <v>1</v>
      </c>
      <c r="K86" s="10">
        <f t="shared" si="208"/>
        <v>13</v>
      </c>
      <c r="L86" s="86">
        <f t="shared" si="209"/>
        <v>21</v>
      </c>
      <c r="M86" s="86">
        <f t="shared" si="209"/>
        <v>2</v>
      </c>
      <c r="N86" s="86">
        <f t="shared" si="210"/>
        <v>23</v>
      </c>
      <c r="O86" s="9">
        <v>2</v>
      </c>
      <c r="P86" s="10" t="str">
        <f t="shared" si="211"/>
        <v>0</v>
      </c>
      <c r="Q86" s="10" t="str">
        <f t="shared" si="212"/>
        <v>0</v>
      </c>
      <c r="R86" s="10" t="str">
        <f t="shared" si="213"/>
        <v>0</v>
      </c>
      <c r="S86" s="10">
        <f t="shared" si="214"/>
        <v>21</v>
      </c>
      <c r="T86" s="10">
        <f t="shared" si="215"/>
        <v>2</v>
      </c>
      <c r="U86" s="10">
        <f t="shared" si="216"/>
        <v>23</v>
      </c>
      <c r="V86" s="10" t="str">
        <f t="shared" si="217"/>
        <v>0</v>
      </c>
      <c r="W86" s="10" t="str">
        <f t="shared" si="218"/>
        <v>0</v>
      </c>
      <c r="X86" s="10" t="str">
        <f t="shared" si="219"/>
        <v>0</v>
      </c>
    </row>
    <row r="87" spans="1:24" ht="25.5" customHeight="1">
      <c r="A87" s="16"/>
      <c r="B87" s="36" t="s">
        <v>43</v>
      </c>
      <c r="C87" s="10">
        <v>1</v>
      </c>
      <c r="D87" s="10">
        <v>0</v>
      </c>
      <c r="E87" s="10">
        <f t="shared" si="206"/>
        <v>1</v>
      </c>
      <c r="F87" s="30">
        <v>25</v>
      </c>
      <c r="G87" s="35">
        <v>30</v>
      </c>
      <c r="H87" s="10">
        <f t="shared" si="207"/>
        <v>55</v>
      </c>
      <c r="I87" s="30">
        <v>0</v>
      </c>
      <c r="J87" s="10">
        <v>1</v>
      </c>
      <c r="K87" s="10">
        <f t="shared" si="208"/>
        <v>1</v>
      </c>
      <c r="L87" s="86">
        <f t="shared" ref="L87" si="220">C87+F87+I87</f>
        <v>26</v>
      </c>
      <c r="M87" s="86">
        <f t="shared" ref="M87" si="221">D87+G87+J87</f>
        <v>31</v>
      </c>
      <c r="N87" s="86">
        <f t="shared" si="210"/>
        <v>57</v>
      </c>
      <c r="O87" s="9">
        <v>2</v>
      </c>
      <c r="P87" s="10" t="str">
        <f t="shared" si="211"/>
        <v>0</v>
      </c>
      <c r="Q87" s="10" t="str">
        <f t="shared" si="212"/>
        <v>0</v>
      </c>
      <c r="R87" s="10" t="str">
        <f t="shared" si="213"/>
        <v>0</v>
      </c>
      <c r="S87" s="10">
        <f t="shared" si="214"/>
        <v>26</v>
      </c>
      <c r="T87" s="10">
        <f t="shared" si="215"/>
        <v>31</v>
      </c>
      <c r="U87" s="10">
        <f t="shared" si="216"/>
        <v>57</v>
      </c>
      <c r="V87" s="10" t="str">
        <f t="shared" si="217"/>
        <v>0</v>
      </c>
      <c r="W87" s="10" t="str">
        <f t="shared" si="218"/>
        <v>0</v>
      </c>
      <c r="X87" s="10" t="str">
        <f t="shared" si="219"/>
        <v>0</v>
      </c>
    </row>
    <row r="88" spans="1:24" ht="25.5" customHeight="1">
      <c r="A88" s="16"/>
      <c r="B88" s="17" t="s">
        <v>38</v>
      </c>
      <c r="C88" s="10">
        <v>6</v>
      </c>
      <c r="D88" s="10">
        <v>0</v>
      </c>
      <c r="E88" s="10">
        <f t="shared" si="206"/>
        <v>6</v>
      </c>
      <c r="F88" s="30">
        <v>28</v>
      </c>
      <c r="G88" s="35">
        <v>7</v>
      </c>
      <c r="H88" s="10">
        <f t="shared" si="207"/>
        <v>35</v>
      </c>
      <c r="I88" s="30">
        <v>3</v>
      </c>
      <c r="J88" s="10">
        <v>1</v>
      </c>
      <c r="K88" s="10">
        <f t="shared" si="208"/>
        <v>4</v>
      </c>
      <c r="L88" s="86">
        <f t="shared" ref="L88:L101" si="222">C88+F88+I88</f>
        <v>37</v>
      </c>
      <c r="M88" s="86">
        <f t="shared" ref="M88:M101" si="223">D88+G88+J88</f>
        <v>8</v>
      </c>
      <c r="N88" s="86">
        <f t="shared" si="210"/>
        <v>45</v>
      </c>
      <c r="O88" s="9">
        <v>2</v>
      </c>
      <c r="P88" s="10" t="str">
        <f t="shared" si="211"/>
        <v>0</v>
      </c>
      <c r="Q88" s="10" t="str">
        <f t="shared" si="212"/>
        <v>0</v>
      </c>
      <c r="R88" s="10" t="str">
        <f t="shared" si="213"/>
        <v>0</v>
      </c>
      <c r="S88" s="10">
        <f t="shared" si="214"/>
        <v>37</v>
      </c>
      <c r="T88" s="10">
        <f t="shared" si="215"/>
        <v>8</v>
      </c>
      <c r="U88" s="10">
        <f t="shared" si="216"/>
        <v>45</v>
      </c>
      <c r="V88" s="10" t="str">
        <f t="shared" si="217"/>
        <v>0</v>
      </c>
      <c r="W88" s="10" t="str">
        <f t="shared" si="218"/>
        <v>0</v>
      </c>
      <c r="X88" s="10" t="str">
        <f t="shared" si="219"/>
        <v>0</v>
      </c>
    </row>
    <row r="89" spans="1:24" ht="25.5" customHeight="1">
      <c r="A89" s="16"/>
      <c r="B89" s="38" t="s">
        <v>76</v>
      </c>
      <c r="C89" s="10">
        <v>1</v>
      </c>
      <c r="D89" s="10">
        <v>2</v>
      </c>
      <c r="E89" s="10">
        <f t="shared" si="206"/>
        <v>3</v>
      </c>
      <c r="F89" s="30">
        <v>6</v>
      </c>
      <c r="G89" s="35">
        <v>5</v>
      </c>
      <c r="H89" s="10">
        <f t="shared" si="207"/>
        <v>11</v>
      </c>
      <c r="I89" s="30">
        <v>2</v>
      </c>
      <c r="J89" s="10">
        <v>3</v>
      </c>
      <c r="K89" s="10">
        <f t="shared" si="208"/>
        <v>5</v>
      </c>
      <c r="L89" s="86">
        <f t="shared" si="222"/>
        <v>9</v>
      </c>
      <c r="M89" s="86">
        <f t="shared" si="223"/>
        <v>10</v>
      </c>
      <c r="N89" s="86">
        <f t="shared" si="210"/>
        <v>19</v>
      </c>
      <c r="O89" s="9">
        <v>2</v>
      </c>
      <c r="P89" s="10" t="str">
        <f t="shared" si="211"/>
        <v>0</v>
      </c>
      <c r="Q89" s="10" t="str">
        <f t="shared" si="212"/>
        <v>0</v>
      </c>
      <c r="R89" s="10" t="str">
        <f t="shared" si="213"/>
        <v>0</v>
      </c>
      <c r="S89" s="10">
        <f t="shared" si="214"/>
        <v>9</v>
      </c>
      <c r="T89" s="10">
        <f t="shared" si="215"/>
        <v>10</v>
      </c>
      <c r="U89" s="10">
        <f t="shared" si="216"/>
        <v>19</v>
      </c>
      <c r="V89" s="10" t="str">
        <f t="shared" si="217"/>
        <v>0</v>
      </c>
      <c r="W89" s="10" t="str">
        <f t="shared" si="218"/>
        <v>0</v>
      </c>
      <c r="X89" s="10" t="str">
        <f t="shared" si="219"/>
        <v>0</v>
      </c>
    </row>
    <row r="90" spans="1:24" ht="25.5" customHeight="1">
      <c r="A90" s="5"/>
      <c r="B90" s="17" t="s">
        <v>124</v>
      </c>
      <c r="C90" s="10">
        <v>3</v>
      </c>
      <c r="D90" s="10">
        <v>0</v>
      </c>
      <c r="E90" s="10">
        <f t="shared" si="206"/>
        <v>3</v>
      </c>
      <c r="F90" s="30">
        <v>3</v>
      </c>
      <c r="G90" s="35">
        <v>5</v>
      </c>
      <c r="H90" s="10">
        <f t="shared" si="207"/>
        <v>8</v>
      </c>
      <c r="I90" s="30">
        <v>7</v>
      </c>
      <c r="J90" s="10">
        <v>1</v>
      </c>
      <c r="K90" s="10">
        <f t="shared" si="208"/>
        <v>8</v>
      </c>
      <c r="L90" s="86">
        <f t="shared" si="222"/>
        <v>13</v>
      </c>
      <c r="M90" s="86">
        <f t="shared" si="223"/>
        <v>6</v>
      </c>
      <c r="N90" s="86">
        <f t="shared" si="210"/>
        <v>19</v>
      </c>
      <c r="O90" s="9">
        <v>2</v>
      </c>
      <c r="P90" s="10" t="str">
        <f t="shared" si="211"/>
        <v>0</v>
      </c>
      <c r="Q90" s="10" t="str">
        <f t="shared" si="212"/>
        <v>0</v>
      </c>
      <c r="R90" s="10" t="str">
        <f t="shared" si="213"/>
        <v>0</v>
      </c>
      <c r="S90" s="10">
        <f t="shared" si="214"/>
        <v>13</v>
      </c>
      <c r="T90" s="10">
        <f t="shared" si="215"/>
        <v>6</v>
      </c>
      <c r="U90" s="10">
        <f t="shared" si="216"/>
        <v>19</v>
      </c>
      <c r="V90" s="10" t="str">
        <f t="shared" si="217"/>
        <v>0</v>
      </c>
      <c r="W90" s="10" t="str">
        <f t="shared" si="218"/>
        <v>0</v>
      </c>
      <c r="X90" s="10" t="str">
        <f t="shared" si="219"/>
        <v>0</v>
      </c>
    </row>
    <row r="91" spans="1:24" ht="25.5" customHeight="1">
      <c r="A91" s="5"/>
      <c r="B91" s="17" t="s">
        <v>42</v>
      </c>
      <c r="C91" s="10">
        <v>2</v>
      </c>
      <c r="D91" s="10">
        <v>0</v>
      </c>
      <c r="E91" s="10">
        <f t="shared" si="206"/>
        <v>2</v>
      </c>
      <c r="F91" s="30">
        <v>34</v>
      </c>
      <c r="G91" s="35">
        <v>11</v>
      </c>
      <c r="H91" s="10">
        <f t="shared" si="207"/>
        <v>45</v>
      </c>
      <c r="I91" s="30">
        <v>2</v>
      </c>
      <c r="J91" s="10">
        <v>0</v>
      </c>
      <c r="K91" s="10">
        <f t="shared" si="208"/>
        <v>2</v>
      </c>
      <c r="L91" s="86">
        <f t="shared" si="222"/>
        <v>38</v>
      </c>
      <c r="M91" s="86">
        <f t="shared" si="223"/>
        <v>11</v>
      </c>
      <c r="N91" s="86">
        <f t="shared" si="210"/>
        <v>49</v>
      </c>
      <c r="O91" s="9">
        <v>2</v>
      </c>
      <c r="P91" s="10" t="str">
        <f t="shared" si="211"/>
        <v>0</v>
      </c>
      <c r="Q91" s="10" t="str">
        <f t="shared" si="212"/>
        <v>0</v>
      </c>
      <c r="R91" s="10" t="str">
        <f t="shared" si="213"/>
        <v>0</v>
      </c>
      <c r="S91" s="10">
        <f t="shared" si="214"/>
        <v>38</v>
      </c>
      <c r="T91" s="10">
        <f t="shared" si="215"/>
        <v>11</v>
      </c>
      <c r="U91" s="10">
        <f t="shared" si="216"/>
        <v>49</v>
      </c>
      <c r="V91" s="10" t="str">
        <f t="shared" si="217"/>
        <v>0</v>
      </c>
      <c r="W91" s="10" t="str">
        <f t="shared" si="218"/>
        <v>0</v>
      </c>
      <c r="X91" s="10" t="str">
        <f t="shared" si="219"/>
        <v>0</v>
      </c>
    </row>
    <row r="92" spans="1:24" ht="25.5" customHeight="1">
      <c r="A92" s="15"/>
      <c r="B92" s="17" t="s">
        <v>37</v>
      </c>
      <c r="C92" s="10">
        <v>1</v>
      </c>
      <c r="D92" s="10">
        <v>0</v>
      </c>
      <c r="E92" s="10">
        <f t="shared" si="206"/>
        <v>1</v>
      </c>
      <c r="F92" s="30">
        <v>30</v>
      </c>
      <c r="G92" s="35">
        <v>14</v>
      </c>
      <c r="H92" s="10">
        <f t="shared" si="207"/>
        <v>44</v>
      </c>
      <c r="I92" s="30">
        <v>6</v>
      </c>
      <c r="J92" s="10">
        <v>0</v>
      </c>
      <c r="K92" s="10">
        <f t="shared" si="208"/>
        <v>6</v>
      </c>
      <c r="L92" s="86">
        <f t="shared" si="222"/>
        <v>37</v>
      </c>
      <c r="M92" s="86">
        <f t="shared" si="223"/>
        <v>14</v>
      </c>
      <c r="N92" s="86">
        <f t="shared" si="210"/>
        <v>51</v>
      </c>
      <c r="O92" s="9">
        <v>2</v>
      </c>
      <c r="P92" s="10" t="str">
        <f t="shared" si="211"/>
        <v>0</v>
      </c>
      <c r="Q92" s="10" t="str">
        <f t="shared" si="212"/>
        <v>0</v>
      </c>
      <c r="R92" s="10" t="str">
        <f t="shared" si="213"/>
        <v>0</v>
      </c>
      <c r="S92" s="10">
        <f t="shared" si="214"/>
        <v>37</v>
      </c>
      <c r="T92" s="10">
        <f t="shared" si="215"/>
        <v>14</v>
      </c>
      <c r="U92" s="10">
        <f t="shared" si="216"/>
        <v>51</v>
      </c>
      <c r="V92" s="10" t="str">
        <f t="shared" si="217"/>
        <v>0</v>
      </c>
      <c r="W92" s="10" t="str">
        <f t="shared" si="218"/>
        <v>0</v>
      </c>
      <c r="X92" s="10" t="str">
        <f t="shared" si="219"/>
        <v>0</v>
      </c>
    </row>
    <row r="93" spans="1:24" ht="25.5" customHeight="1">
      <c r="A93" s="15"/>
      <c r="B93" s="17" t="s">
        <v>131</v>
      </c>
      <c r="C93" s="10">
        <v>0</v>
      </c>
      <c r="D93" s="10">
        <v>1</v>
      </c>
      <c r="E93" s="10">
        <f t="shared" si="206"/>
        <v>1</v>
      </c>
      <c r="F93" s="30">
        <v>8</v>
      </c>
      <c r="G93" s="35">
        <v>2</v>
      </c>
      <c r="H93" s="10">
        <f t="shared" si="207"/>
        <v>10</v>
      </c>
      <c r="I93" s="30">
        <v>10</v>
      </c>
      <c r="J93" s="10">
        <v>8</v>
      </c>
      <c r="K93" s="10">
        <f t="shared" si="208"/>
        <v>18</v>
      </c>
      <c r="L93" s="86">
        <f t="shared" si="222"/>
        <v>18</v>
      </c>
      <c r="M93" s="86">
        <f t="shared" si="223"/>
        <v>11</v>
      </c>
      <c r="N93" s="86">
        <f t="shared" si="210"/>
        <v>29</v>
      </c>
      <c r="O93" s="9">
        <v>2</v>
      </c>
      <c r="P93" s="10" t="str">
        <f t="shared" si="211"/>
        <v>0</v>
      </c>
      <c r="Q93" s="10" t="str">
        <f t="shared" si="212"/>
        <v>0</v>
      </c>
      <c r="R93" s="10" t="str">
        <f t="shared" si="213"/>
        <v>0</v>
      </c>
      <c r="S93" s="10">
        <f t="shared" si="214"/>
        <v>18</v>
      </c>
      <c r="T93" s="10">
        <f t="shared" si="215"/>
        <v>11</v>
      </c>
      <c r="U93" s="10">
        <f t="shared" si="216"/>
        <v>29</v>
      </c>
      <c r="V93" s="10" t="str">
        <f t="shared" si="217"/>
        <v>0</v>
      </c>
      <c r="W93" s="10" t="str">
        <f t="shared" si="218"/>
        <v>0</v>
      </c>
      <c r="X93" s="10" t="str">
        <f t="shared" si="219"/>
        <v>0</v>
      </c>
    </row>
    <row r="94" spans="1:24" ht="25.5" customHeight="1">
      <c r="A94" s="16"/>
      <c r="B94" s="17" t="s">
        <v>41</v>
      </c>
      <c r="C94" s="10">
        <v>0</v>
      </c>
      <c r="D94" s="10">
        <v>0</v>
      </c>
      <c r="E94" s="10">
        <f t="shared" si="206"/>
        <v>0</v>
      </c>
      <c r="F94" s="30">
        <v>21</v>
      </c>
      <c r="G94" s="35">
        <v>31</v>
      </c>
      <c r="H94" s="10">
        <f t="shared" si="207"/>
        <v>52</v>
      </c>
      <c r="I94" s="30">
        <v>2</v>
      </c>
      <c r="J94" s="10">
        <v>2</v>
      </c>
      <c r="K94" s="10">
        <f t="shared" si="208"/>
        <v>4</v>
      </c>
      <c r="L94" s="86">
        <f t="shared" si="222"/>
        <v>23</v>
      </c>
      <c r="M94" s="86">
        <f t="shared" si="223"/>
        <v>33</v>
      </c>
      <c r="N94" s="86">
        <f t="shared" si="210"/>
        <v>56</v>
      </c>
      <c r="O94" s="9">
        <v>2</v>
      </c>
      <c r="P94" s="10" t="str">
        <f t="shared" si="211"/>
        <v>0</v>
      </c>
      <c r="Q94" s="10" t="str">
        <f t="shared" si="212"/>
        <v>0</v>
      </c>
      <c r="R94" s="10" t="str">
        <f t="shared" si="213"/>
        <v>0</v>
      </c>
      <c r="S94" s="10">
        <f t="shared" si="214"/>
        <v>23</v>
      </c>
      <c r="T94" s="10">
        <f t="shared" si="215"/>
        <v>33</v>
      </c>
      <c r="U94" s="10">
        <f t="shared" si="216"/>
        <v>56</v>
      </c>
      <c r="V94" s="10" t="str">
        <f t="shared" si="217"/>
        <v>0</v>
      </c>
      <c r="W94" s="10" t="str">
        <f t="shared" si="218"/>
        <v>0</v>
      </c>
      <c r="X94" s="10" t="str">
        <f t="shared" si="219"/>
        <v>0</v>
      </c>
    </row>
    <row r="95" spans="1:24" ht="25.5" customHeight="1">
      <c r="A95" s="16"/>
      <c r="B95" s="17" t="s">
        <v>40</v>
      </c>
      <c r="C95" s="10">
        <v>6</v>
      </c>
      <c r="D95" s="10">
        <v>1</v>
      </c>
      <c r="E95" s="10">
        <f t="shared" si="206"/>
        <v>7</v>
      </c>
      <c r="F95" s="30">
        <v>14</v>
      </c>
      <c r="G95" s="35">
        <v>15</v>
      </c>
      <c r="H95" s="10">
        <f t="shared" si="207"/>
        <v>29</v>
      </c>
      <c r="I95" s="30">
        <v>4</v>
      </c>
      <c r="J95" s="10">
        <v>2</v>
      </c>
      <c r="K95" s="10">
        <f t="shared" si="208"/>
        <v>6</v>
      </c>
      <c r="L95" s="86">
        <f t="shared" si="222"/>
        <v>24</v>
      </c>
      <c r="M95" s="86">
        <f t="shared" si="223"/>
        <v>18</v>
      </c>
      <c r="N95" s="86">
        <f t="shared" si="210"/>
        <v>42</v>
      </c>
      <c r="O95" s="9">
        <v>2</v>
      </c>
      <c r="P95" s="10" t="str">
        <f t="shared" si="211"/>
        <v>0</v>
      </c>
      <c r="Q95" s="10" t="str">
        <f t="shared" si="212"/>
        <v>0</v>
      </c>
      <c r="R95" s="10" t="str">
        <f t="shared" si="213"/>
        <v>0</v>
      </c>
      <c r="S95" s="10">
        <f t="shared" si="214"/>
        <v>24</v>
      </c>
      <c r="T95" s="10">
        <f t="shared" si="215"/>
        <v>18</v>
      </c>
      <c r="U95" s="10">
        <f t="shared" si="216"/>
        <v>42</v>
      </c>
      <c r="V95" s="10" t="str">
        <f t="shared" si="217"/>
        <v>0</v>
      </c>
      <c r="W95" s="10" t="str">
        <f t="shared" si="218"/>
        <v>0</v>
      </c>
      <c r="X95" s="10" t="str">
        <f t="shared" si="219"/>
        <v>0</v>
      </c>
    </row>
    <row r="96" spans="1:24" ht="25.5" customHeight="1">
      <c r="A96" s="16"/>
      <c r="B96" s="17" t="s">
        <v>125</v>
      </c>
      <c r="C96" s="10">
        <v>1</v>
      </c>
      <c r="D96" s="10">
        <v>0</v>
      </c>
      <c r="E96" s="10">
        <f t="shared" ref="E96" si="224">C96+D96</f>
        <v>1</v>
      </c>
      <c r="F96" s="10">
        <v>29</v>
      </c>
      <c r="G96" s="35">
        <v>9</v>
      </c>
      <c r="H96" s="10">
        <f t="shared" ref="H96" si="225">F96+G96</f>
        <v>38</v>
      </c>
      <c r="I96" s="10">
        <v>7</v>
      </c>
      <c r="J96" s="10">
        <v>0</v>
      </c>
      <c r="K96" s="10">
        <f t="shared" ref="K96" si="226">I96+J96</f>
        <v>7</v>
      </c>
      <c r="L96" s="86">
        <f t="shared" ref="L96" si="227">C96+F96+I96</f>
        <v>37</v>
      </c>
      <c r="M96" s="86">
        <f t="shared" ref="M96" si="228">D96+G96+J96</f>
        <v>9</v>
      </c>
      <c r="N96" s="86">
        <f t="shared" ref="N96" si="229">L96+M96</f>
        <v>46</v>
      </c>
      <c r="O96" s="9">
        <v>2</v>
      </c>
      <c r="P96" s="10" t="str">
        <f t="shared" ref="P96" si="230">IF(O96=1,L96,"0")</f>
        <v>0</v>
      </c>
      <c r="Q96" s="10" t="str">
        <f t="shared" ref="Q96" si="231">IF(O96=1,M96,"0")</f>
        <v>0</v>
      </c>
      <c r="R96" s="10" t="str">
        <f t="shared" ref="R96" si="232">IF(O96=1,N96,"0")</f>
        <v>0</v>
      </c>
      <c r="S96" s="10">
        <f t="shared" ref="S96" si="233">IF(O96=2,L96,"0")</f>
        <v>37</v>
      </c>
      <c r="T96" s="10">
        <f t="shared" ref="T96" si="234">IF(O96=2,M96,"0")</f>
        <v>9</v>
      </c>
      <c r="U96" s="10">
        <f t="shared" ref="U96" si="235">IF(O96=2,N96,"0")</f>
        <v>46</v>
      </c>
      <c r="V96" s="10" t="str">
        <f t="shared" ref="V96" si="236">IF(O96=3,L96,"0")</f>
        <v>0</v>
      </c>
      <c r="W96" s="10" t="str">
        <f t="shared" ref="W96" si="237">IF(O96=3,M96,"0")</f>
        <v>0</v>
      </c>
      <c r="X96" s="10" t="str">
        <f t="shared" ref="X96" si="238">IF(O96=3,N96,"0")</f>
        <v>0</v>
      </c>
    </row>
    <row r="97" spans="1:24" ht="25.5" customHeight="1">
      <c r="A97" s="16"/>
      <c r="B97" s="79" t="s">
        <v>116</v>
      </c>
      <c r="C97" s="10">
        <v>0</v>
      </c>
      <c r="D97" s="10">
        <v>0</v>
      </c>
      <c r="E97" s="10">
        <f t="shared" ref="E97" si="239">C97+D97</f>
        <v>0</v>
      </c>
      <c r="F97" s="10">
        <v>8</v>
      </c>
      <c r="G97" s="35">
        <v>4</v>
      </c>
      <c r="H97" s="10">
        <f t="shared" ref="H97" si="240">F97+G97</f>
        <v>12</v>
      </c>
      <c r="I97" s="10">
        <v>3</v>
      </c>
      <c r="J97" s="10">
        <v>2</v>
      </c>
      <c r="K97" s="10">
        <f t="shared" ref="K97" si="241">I97+J97</f>
        <v>5</v>
      </c>
      <c r="L97" s="86">
        <f t="shared" ref="L97" si="242">C97+F97+I97</f>
        <v>11</v>
      </c>
      <c r="M97" s="86">
        <f t="shared" ref="M97" si="243">D97+G97+J97</f>
        <v>6</v>
      </c>
      <c r="N97" s="86">
        <f t="shared" ref="N97" si="244">L97+M97</f>
        <v>17</v>
      </c>
      <c r="O97" s="9">
        <v>2</v>
      </c>
      <c r="P97" s="10" t="str">
        <f t="shared" ref="P97" si="245">IF(O97=1,L97,"0")</f>
        <v>0</v>
      </c>
      <c r="Q97" s="10" t="str">
        <f t="shared" ref="Q97" si="246">IF(O97=1,M97,"0")</f>
        <v>0</v>
      </c>
      <c r="R97" s="10" t="str">
        <f t="shared" ref="R97" si="247">IF(O97=1,N97,"0")</f>
        <v>0</v>
      </c>
      <c r="S97" s="10">
        <f t="shared" ref="S97" si="248">IF(O97=2,L97,"0")</f>
        <v>11</v>
      </c>
      <c r="T97" s="10">
        <f t="shared" ref="T97" si="249">IF(O97=2,M97,"0")</f>
        <v>6</v>
      </c>
      <c r="U97" s="10">
        <f t="shared" ref="U97" si="250">IF(O97=2,N97,"0")</f>
        <v>17</v>
      </c>
      <c r="V97" s="10" t="str">
        <f t="shared" ref="V97" si="251">IF(O97=3,L97,"0")</f>
        <v>0</v>
      </c>
      <c r="W97" s="10" t="str">
        <f t="shared" ref="W97" si="252">IF(O97=3,M97,"0")</f>
        <v>0</v>
      </c>
      <c r="X97" s="10" t="str">
        <f t="shared" ref="X97" si="253">IF(O97=3,N97,"0")</f>
        <v>0</v>
      </c>
    </row>
    <row r="98" spans="1:24" ht="25.5" customHeight="1">
      <c r="A98" s="16"/>
      <c r="B98" s="17" t="s">
        <v>132</v>
      </c>
      <c r="C98" s="10">
        <v>1</v>
      </c>
      <c r="D98" s="10">
        <v>0</v>
      </c>
      <c r="E98" s="10">
        <f t="shared" ref="E98:E100" si="254">C98+D98</f>
        <v>1</v>
      </c>
      <c r="F98" s="30">
        <v>0</v>
      </c>
      <c r="G98" s="10">
        <v>0</v>
      </c>
      <c r="H98" s="10">
        <f t="shared" ref="H98:H100" si="255">F98+G98</f>
        <v>0</v>
      </c>
      <c r="I98" s="30">
        <v>0</v>
      </c>
      <c r="J98" s="10">
        <v>0</v>
      </c>
      <c r="K98" s="10">
        <f t="shared" ref="K98:K100" si="256">I98+J98</f>
        <v>0</v>
      </c>
      <c r="L98" s="86">
        <f t="shared" si="222"/>
        <v>1</v>
      </c>
      <c r="M98" s="86">
        <f t="shared" si="223"/>
        <v>0</v>
      </c>
      <c r="N98" s="86">
        <f t="shared" ref="N98:N100" si="257">L98+M98</f>
        <v>1</v>
      </c>
      <c r="O98" s="9">
        <v>2</v>
      </c>
      <c r="P98" s="10" t="str">
        <f t="shared" ref="P98:P100" si="258">IF(O98=1,L98,"0")</f>
        <v>0</v>
      </c>
      <c r="Q98" s="10" t="str">
        <f t="shared" ref="Q98:Q100" si="259">IF(O98=1,M98,"0")</f>
        <v>0</v>
      </c>
      <c r="R98" s="10" t="str">
        <f t="shared" ref="R98:R100" si="260">IF(O98=1,N98,"0")</f>
        <v>0</v>
      </c>
      <c r="S98" s="10">
        <f t="shared" si="214"/>
        <v>1</v>
      </c>
      <c r="T98" s="10">
        <f t="shared" si="215"/>
        <v>0</v>
      </c>
      <c r="U98" s="10">
        <f t="shared" si="216"/>
        <v>1</v>
      </c>
      <c r="V98" s="10" t="str">
        <f t="shared" si="217"/>
        <v>0</v>
      </c>
      <c r="W98" s="10" t="str">
        <f t="shared" si="218"/>
        <v>0</v>
      </c>
      <c r="X98" s="10" t="str">
        <f t="shared" si="219"/>
        <v>0</v>
      </c>
    </row>
    <row r="99" spans="1:24" ht="25.5" customHeight="1">
      <c r="A99" s="16"/>
      <c r="B99" s="17" t="s">
        <v>135</v>
      </c>
      <c r="C99" s="11">
        <v>2</v>
      </c>
      <c r="D99" s="11">
        <v>1</v>
      </c>
      <c r="E99" s="11">
        <f t="shared" ref="E99" si="261">C99+D99</f>
        <v>3</v>
      </c>
      <c r="F99" s="11">
        <v>5</v>
      </c>
      <c r="G99" s="11">
        <v>6</v>
      </c>
      <c r="H99" s="11">
        <f t="shared" ref="H99" si="262">F99+G99</f>
        <v>11</v>
      </c>
      <c r="I99" s="11">
        <v>8</v>
      </c>
      <c r="J99" s="11">
        <v>4</v>
      </c>
      <c r="K99" s="11">
        <f t="shared" ref="K99" si="263">I99+J99</f>
        <v>12</v>
      </c>
      <c r="L99" s="91">
        <f t="shared" ref="L99" si="264">C99+F99+I99</f>
        <v>15</v>
      </c>
      <c r="M99" s="91">
        <f t="shared" ref="M99" si="265">D99+G99+J99</f>
        <v>11</v>
      </c>
      <c r="N99" s="91">
        <f t="shared" ref="N99" si="266">L99+M99</f>
        <v>26</v>
      </c>
      <c r="O99" s="88">
        <v>2</v>
      </c>
      <c r="P99" s="11" t="str">
        <f t="shared" ref="P99" si="267">IF(O99=1,L99,"0")</f>
        <v>0</v>
      </c>
      <c r="Q99" s="11" t="str">
        <f t="shared" ref="Q99" si="268">IF(O99=1,M99,"0")</f>
        <v>0</v>
      </c>
      <c r="R99" s="11" t="str">
        <f t="shared" ref="R99" si="269">IF(O99=1,N99,"0")</f>
        <v>0</v>
      </c>
      <c r="S99" s="11">
        <f t="shared" ref="S99" si="270">IF(O99=2,L99,"0")</f>
        <v>15</v>
      </c>
      <c r="T99" s="11">
        <f t="shared" ref="T99" si="271">IF(O99=2,M99,"0")</f>
        <v>11</v>
      </c>
      <c r="U99" s="11">
        <f t="shared" ref="U99" si="272">IF(O99=2,N99,"0")</f>
        <v>26</v>
      </c>
      <c r="V99" s="10" t="str">
        <f t="shared" ref="V99" si="273">IF(O99=3,L99,"0")</f>
        <v>0</v>
      </c>
      <c r="W99" s="10" t="str">
        <f t="shared" ref="W99" si="274">IF(O99=3,M99,"0")</f>
        <v>0</v>
      </c>
      <c r="X99" s="10" t="str">
        <f t="shared" ref="X99" si="275">IF(O99=3,N99,"0")</f>
        <v>0</v>
      </c>
    </row>
    <row r="100" spans="1:24" ht="25.5" customHeight="1">
      <c r="A100" s="16"/>
      <c r="B100" s="17" t="s">
        <v>136</v>
      </c>
      <c r="C100" s="11">
        <v>5</v>
      </c>
      <c r="D100" s="11">
        <v>0</v>
      </c>
      <c r="E100" s="11">
        <f t="shared" si="254"/>
        <v>5</v>
      </c>
      <c r="F100" s="11">
        <v>7</v>
      </c>
      <c r="G100" s="11">
        <v>3</v>
      </c>
      <c r="H100" s="11">
        <f t="shared" si="255"/>
        <v>10</v>
      </c>
      <c r="I100" s="11">
        <v>14</v>
      </c>
      <c r="J100" s="11">
        <v>4</v>
      </c>
      <c r="K100" s="11">
        <f t="shared" si="256"/>
        <v>18</v>
      </c>
      <c r="L100" s="91">
        <f t="shared" si="222"/>
        <v>26</v>
      </c>
      <c r="M100" s="91">
        <f t="shared" si="223"/>
        <v>7</v>
      </c>
      <c r="N100" s="91">
        <f t="shared" si="257"/>
        <v>33</v>
      </c>
      <c r="O100" s="88">
        <v>2</v>
      </c>
      <c r="P100" s="11" t="str">
        <f t="shared" si="258"/>
        <v>0</v>
      </c>
      <c r="Q100" s="11" t="str">
        <f t="shared" si="259"/>
        <v>0</v>
      </c>
      <c r="R100" s="11" t="str">
        <f t="shared" si="260"/>
        <v>0</v>
      </c>
      <c r="S100" s="11">
        <f t="shared" si="214"/>
        <v>26</v>
      </c>
      <c r="T100" s="11">
        <f t="shared" si="215"/>
        <v>7</v>
      </c>
      <c r="U100" s="11">
        <f t="shared" si="216"/>
        <v>33</v>
      </c>
      <c r="V100" s="10" t="str">
        <f t="shared" si="217"/>
        <v>0</v>
      </c>
      <c r="W100" s="10" t="str">
        <f t="shared" si="218"/>
        <v>0</v>
      </c>
      <c r="X100" s="10" t="str">
        <f t="shared" si="219"/>
        <v>0</v>
      </c>
    </row>
    <row r="101" spans="1:24" s="4" customFormat="1" ht="25.5" customHeight="1">
      <c r="A101" s="24"/>
      <c r="B101" s="25" t="s">
        <v>3</v>
      </c>
      <c r="C101" s="22">
        <f t="shared" ref="C101:K101" si="276">SUM(C85:C100)</f>
        <v>29</v>
      </c>
      <c r="D101" s="22">
        <f t="shared" si="276"/>
        <v>5</v>
      </c>
      <c r="E101" s="22">
        <f t="shared" si="276"/>
        <v>34</v>
      </c>
      <c r="F101" s="22">
        <f t="shared" si="276"/>
        <v>266</v>
      </c>
      <c r="G101" s="28">
        <f t="shared" si="276"/>
        <v>154</v>
      </c>
      <c r="H101" s="22">
        <f t="shared" si="276"/>
        <v>420</v>
      </c>
      <c r="I101" s="22">
        <f t="shared" si="276"/>
        <v>82</v>
      </c>
      <c r="J101" s="22">
        <f t="shared" si="276"/>
        <v>29</v>
      </c>
      <c r="K101" s="22">
        <f t="shared" si="276"/>
        <v>111</v>
      </c>
      <c r="L101" s="22">
        <f t="shared" si="222"/>
        <v>377</v>
      </c>
      <c r="M101" s="22">
        <f t="shared" si="223"/>
        <v>188</v>
      </c>
      <c r="N101" s="22">
        <f t="shared" si="210"/>
        <v>565</v>
      </c>
      <c r="O101" s="32">
        <f t="shared" ref="O101:X101" si="277">SUM(O85:O100)</f>
        <v>32</v>
      </c>
      <c r="P101" s="22">
        <f t="shared" si="277"/>
        <v>0</v>
      </c>
      <c r="Q101" s="22">
        <f t="shared" si="277"/>
        <v>0</v>
      </c>
      <c r="R101" s="22">
        <f t="shared" si="277"/>
        <v>0</v>
      </c>
      <c r="S101" s="22">
        <f t="shared" si="277"/>
        <v>377</v>
      </c>
      <c r="T101" s="22">
        <f t="shared" si="277"/>
        <v>188</v>
      </c>
      <c r="U101" s="22">
        <f t="shared" si="277"/>
        <v>565</v>
      </c>
      <c r="V101" s="75">
        <f t="shared" si="277"/>
        <v>0</v>
      </c>
      <c r="W101" s="75">
        <f t="shared" si="277"/>
        <v>0</v>
      </c>
      <c r="X101" s="75">
        <f t="shared" si="277"/>
        <v>0</v>
      </c>
    </row>
    <row r="102" spans="1:24" s="4" customFormat="1" ht="25.5" customHeight="1">
      <c r="A102" s="24"/>
      <c r="B102" s="27" t="s">
        <v>103</v>
      </c>
      <c r="C102" s="71"/>
      <c r="D102" s="71"/>
      <c r="E102" s="71"/>
      <c r="F102" s="71"/>
      <c r="G102" s="71"/>
      <c r="H102" s="68"/>
      <c r="I102" s="68"/>
      <c r="J102" s="68"/>
      <c r="K102" s="68"/>
      <c r="L102" s="68"/>
      <c r="M102" s="68"/>
      <c r="N102" s="68"/>
      <c r="O102" s="32"/>
      <c r="P102" s="68"/>
      <c r="Q102" s="68"/>
      <c r="R102" s="68"/>
      <c r="S102" s="68"/>
      <c r="T102" s="68"/>
      <c r="U102" s="68"/>
      <c r="V102" s="75"/>
      <c r="W102" s="75"/>
      <c r="X102" s="75"/>
    </row>
    <row r="103" spans="1:24" s="4" customFormat="1" ht="25.5" customHeight="1">
      <c r="A103" s="24"/>
      <c r="B103" s="38" t="s">
        <v>104</v>
      </c>
      <c r="C103" s="10">
        <v>25</v>
      </c>
      <c r="D103" s="10">
        <v>4</v>
      </c>
      <c r="E103" s="10">
        <f>C103+D103</f>
        <v>29</v>
      </c>
      <c r="F103" s="10">
        <v>3</v>
      </c>
      <c r="G103" s="10">
        <v>0</v>
      </c>
      <c r="H103" s="10">
        <f>F103+G103</f>
        <v>3</v>
      </c>
      <c r="I103" s="10">
        <v>8</v>
      </c>
      <c r="J103" s="10">
        <v>0</v>
      </c>
      <c r="K103" s="10">
        <f>I103+J103</f>
        <v>8</v>
      </c>
      <c r="L103" s="86">
        <f>C103+F103+I103</f>
        <v>36</v>
      </c>
      <c r="M103" s="86">
        <f>D103+G103+J103</f>
        <v>4</v>
      </c>
      <c r="N103" s="86">
        <f t="shared" ref="N103:N104" si="278">L103+M103</f>
        <v>40</v>
      </c>
      <c r="O103" s="9">
        <v>2</v>
      </c>
      <c r="P103" s="10" t="str">
        <f>IF(O103=1,L103,"0")</f>
        <v>0</v>
      </c>
      <c r="Q103" s="10" t="str">
        <f>IF(O103=1,M103,"0")</f>
        <v>0</v>
      </c>
      <c r="R103" s="10" t="str">
        <f>IF(O103=1,N103,"0")</f>
        <v>0</v>
      </c>
      <c r="S103" s="10">
        <f>IF(O103=2,L103,"0")</f>
        <v>36</v>
      </c>
      <c r="T103" s="10">
        <f>IF(O103=2,M103,"0")</f>
        <v>4</v>
      </c>
      <c r="U103" s="10">
        <f>IF(O103=2,N103,"0")</f>
        <v>40</v>
      </c>
      <c r="V103" s="10" t="str">
        <f t="shared" ref="V103:V104" si="279">IF(O103=3,L103,"0")</f>
        <v>0</v>
      </c>
      <c r="W103" s="10" t="str">
        <f t="shared" ref="W103:W104" si="280">IF(O103=3,M103,"0")</f>
        <v>0</v>
      </c>
      <c r="X103" s="10" t="str">
        <f t="shared" ref="X103:X104" si="281">IF(O103=3,N103,"0")</f>
        <v>0</v>
      </c>
    </row>
    <row r="104" spans="1:24" s="4" customFormat="1" ht="25.5" customHeight="1">
      <c r="A104" s="24"/>
      <c r="B104" s="80" t="s">
        <v>158</v>
      </c>
      <c r="C104" s="10">
        <v>11</v>
      </c>
      <c r="D104" s="10">
        <v>0</v>
      </c>
      <c r="E104" s="10">
        <f t="shared" ref="E104" si="282">C104+D104</f>
        <v>11</v>
      </c>
      <c r="F104" s="10">
        <v>1</v>
      </c>
      <c r="G104" s="10">
        <v>0</v>
      </c>
      <c r="H104" s="10">
        <f t="shared" ref="H104" si="283">F104+G104</f>
        <v>1</v>
      </c>
      <c r="I104" s="10">
        <v>23</v>
      </c>
      <c r="J104" s="10">
        <v>2</v>
      </c>
      <c r="K104" s="10">
        <f t="shared" ref="K104" si="284">I104+J104</f>
        <v>25</v>
      </c>
      <c r="L104" s="86">
        <f t="shared" ref="L104" si="285">C104+F104+I104</f>
        <v>35</v>
      </c>
      <c r="M104" s="86">
        <f t="shared" ref="M104" si="286">D104+G104+J104</f>
        <v>2</v>
      </c>
      <c r="N104" s="86">
        <f t="shared" si="278"/>
        <v>37</v>
      </c>
      <c r="O104" s="9">
        <v>2</v>
      </c>
      <c r="P104" s="10" t="str">
        <f t="shared" ref="P104" si="287">IF(O104=1,L104,"0")</f>
        <v>0</v>
      </c>
      <c r="Q104" s="10" t="str">
        <f t="shared" ref="Q104" si="288">IF(O104=1,M104,"0")</f>
        <v>0</v>
      </c>
      <c r="R104" s="10" t="str">
        <f t="shared" ref="R104" si="289">IF(O104=1,N104,"0")</f>
        <v>0</v>
      </c>
      <c r="S104" s="10">
        <f t="shared" ref="S104" si="290">IF(O104=2,L104,"0")</f>
        <v>35</v>
      </c>
      <c r="T104" s="10">
        <f t="shared" ref="T104" si="291">IF(O104=2,M104,"0")</f>
        <v>2</v>
      </c>
      <c r="U104" s="10">
        <f t="shared" ref="U104" si="292">IF(O104=2,N104,"0")</f>
        <v>37</v>
      </c>
      <c r="V104" s="10" t="str">
        <f t="shared" si="279"/>
        <v>0</v>
      </c>
      <c r="W104" s="10" t="str">
        <f t="shared" si="280"/>
        <v>0</v>
      </c>
      <c r="X104" s="10" t="str">
        <f t="shared" si="281"/>
        <v>0</v>
      </c>
    </row>
    <row r="105" spans="1:24" s="4" customFormat="1" ht="25.5" customHeight="1">
      <c r="A105" s="24"/>
      <c r="B105" s="25" t="s">
        <v>3</v>
      </c>
      <c r="C105" s="68">
        <f>SUM(C103:C104)</f>
        <v>36</v>
      </c>
      <c r="D105" s="86">
        <f t="shared" ref="D105:X105" si="293">SUM(D103:D104)</f>
        <v>4</v>
      </c>
      <c r="E105" s="86">
        <f t="shared" si="293"/>
        <v>40</v>
      </c>
      <c r="F105" s="86">
        <f t="shared" si="293"/>
        <v>4</v>
      </c>
      <c r="G105" s="86">
        <f t="shared" si="293"/>
        <v>0</v>
      </c>
      <c r="H105" s="86">
        <f t="shared" si="293"/>
        <v>4</v>
      </c>
      <c r="I105" s="86">
        <f t="shared" si="293"/>
        <v>31</v>
      </c>
      <c r="J105" s="86">
        <f t="shared" si="293"/>
        <v>2</v>
      </c>
      <c r="K105" s="86">
        <f t="shared" si="293"/>
        <v>33</v>
      </c>
      <c r="L105" s="86">
        <f t="shared" si="293"/>
        <v>71</v>
      </c>
      <c r="M105" s="86">
        <f t="shared" si="293"/>
        <v>6</v>
      </c>
      <c r="N105" s="86">
        <f t="shared" si="293"/>
        <v>77</v>
      </c>
      <c r="O105" s="86">
        <f t="shared" si="293"/>
        <v>4</v>
      </c>
      <c r="P105" s="86">
        <f t="shared" si="293"/>
        <v>0</v>
      </c>
      <c r="Q105" s="86">
        <f t="shared" si="293"/>
        <v>0</v>
      </c>
      <c r="R105" s="86">
        <f t="shared" si="293"/>
        <v>0</v>
      </c>
      <c r="S105" s="86">
        <f t="shared" si="293"/>
        <v>71</v>
      </c>
      <c r="T105" s="86">
        <f t="shared" si="293"/>
        <v>6</v>
      </c>
      <c r="U105" s="86">
        <f t="shared" si="293"/>
        <v>77</v>
      </c>
      <c r="V105" s="86">
        <f t="shared" si="293"/>
        <v>0</v>
      </c>
      <c r="W105" s="86">
        <f t="shared" si="293"/>
        <v>0</v>
      </c>
      <c r="X105" s="86">
        <f t="shared" si="293"/>
        <v>0</v>
      </c>
    </row>
    <row r="106" spans="1:24" ht="25.5" customHeight="1">
      <c r="A106" s="16"/>
      <c r="B106" s="27" t="s">
        <v>90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9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ht="25.5" customHeight="1">
      <c r="A107" s="16"/>
      <c r="B107" s="17" t="s">
        <v>39</v>
      </c>
      <c r="C107" s="10">
        <v>1</v>
      </c>
      <c r="D107" s="10">
        <v>0</v>
      </c>
      <c r="E107" s="10">
        <f t="shared" ref="E107:E116" si="294">C107+D107</f>
        <v>1</v>
      </c>
      <c r="F107" s="10">
        <v>11</v>
      </c>
      <c r="G107" s="35">
        <v>3</v>
      </c>
      <c r="H107" s="10">
        <f t="shared" ref="H107:H116" si="295">F107+G107</f>
        <v>14</v>
      </c>
      <c r="I107" s="10">
        <v>8</v>
      </c>
      <c r="J107" s="10">
        <v>1</v>
      </c>
      <c r="K107" s="10">
        <f t="shared" ref="K107:K116" si="296">I107+J107</f>
        <v>9</v>
      </c>
      <c r="L107" s="86">
        <f t="shared" ref="L107:L111" si="297">C107+F107+I107</f>
        <v>20</v>
      </c>
      <c r="M107" s="86">
        <f t="shared" ref="M107:M111" si="298">D107+G107+J107</f>
        <v>4</v>
      </c>
      <c r="N107" s="86">
        <f t="shared" ref="N107:N111" si="299">L107+M107</f>
        <v>24</v>
      </c>
      <c r="O107" s="9">
        <v>2</v>
      </c>
      <c r="P107" s="10" t="str">
        <f t="shared" ref="P107:P116" si="300">IF(O107=1,L107,"0")</f>
        <v>0</v>
      </c>
      <c r="Q107" s="10" t="str">
        <f t="shared" ref="Q107:Q116" si="301">IF(O107=1,M107,"0")</f>
        <v>0</v>
      </c>
      <c r="R107" s="10" t="str">
        <f t="shared" ref="R107:R116" si="302">IF(O107=1,N107,"0")</f>
        <v>0</v>
      </c>
      <c r="S107" s="10">
        <f t="shared" ref="S107:S116" si="303">IF(O107=2,L107,"0")</f>
        <v>20</v>
      </c>
      <c r="T107" s="10">
        <f t="shared" ref="T107:T116" si="304">IF(O107=2,M107,"0")</f>
        <v>4</v>
      </c>
      <c r="U107" s="10">
        <f t="shared" ref="U107:U116" si="305">IF(O107=2,N107,"0")</f>
        <v>24</v>
      </c>
      <c r="V107" s="10" t="str">
        <f t="shared" ref="V107:V116" si="306">IF(O107=3,L107,"0")</f>
        <v>0</v>
      </c>
      <c r="W107" s="10" t="str">
        <f t="shared" ref="W107:W116" si="307">IF(O107=3,M107,"0")</f>
        <v>0</v>
      </c>
      <c r="X107" s="10" t="str">
        <f t="shared" ref="X107:X116" si="308">IF(O107=3,N107,"0")</f>
        <v>0</v>
      </c>
    </row>
    <row r="108" spans="1:24" ht="25.5" customHeight="1">
      <c r="A108" s="16"/>
      <c r="B108" s="17" t="s">
        <v>38</v>
      </c>
      <c r="C108" s="10">
        <v>14</v>
      </c>
      <c r="D108" s="10">
        <v>1</v>
      </c>
      <c r="E108" s="10">
        <f t="shared" si="294"/>
        <v>15</v>
      </c>
      <c r="F108" s="10">
        <v>20</v>
      </c>
      <c r="G108" s="35">
        <v>1</v>
      </c>
      <c r="H108" s="10">
        <f t="shared" si="295"/>
        <v>21</v>
      </c>
      <c r="I108" s="10">
        <v>7</v>
      </c>
      <c r="J108" s="10">
        <v>0</v>
      </c>
      <c r="K108" s="10">
        <f t="shared" si="296"/>
        <v>7</v>
      </c>
      <c r="L108" s="86">
        <f t="shared" si="297"/>
        <v>41</v>
      </c>
      <c r="M108" s="86">
        <f t="shared" si="298"/>
        <v>2</v>
      </c>
      <c r="N108" s="86">
        <f t="shared" si="299"/>
        <v>43</v>
      </c>
      <c r="O108" s="9">
        <v>2</v>
      </c>
      <c r="P108" s="10" t="str">
        <f t="shared" si="300"/>
        <v>0</v>
      </c>
      <c r="Q108" s="10" t="str">
        <f t="shared" si="301"/>
        <v>0</v>
      </c>
      <c r="R108" s="10" t="str">
        <f t="shared" si="302"/>
        <v>0</v>
      </c>
      <c r="S108" s="10">
        <f t="shared" si="303"/>
        <v>41</v>
      </c>
      <c r="T108" s="10">
        <f t="shared" si="304"/>
        <v>2</v>
      </c>
      <c r="U108" s="10">
        <f t="shared" si="305"/>
        <v>43</v>
      </c>
      <c r="V108" s="10" t="str">
        <f t="shared" si="306"/>
        <v>0</v>
      </c>
      <c r="W108" s="10" t="str">
        <f t="shared" si="307"/>
        <v>0</v>
      </c>
      <c r="X108" s="10" t="str">
        <f t="shared" si="308"/>
        <v>0</v>
      </c>
    </row>
    <row r="109" spans="1:24" ht="25.5" customHeight="1">
      <c r="A109" s="16"/>
      <c r="B109" s="17" t="s">
        <v>133</v>
      </c>
      <c r="C109" s="10">
        <v>0</v>
      </c>
      <c r="D109" s="10">
        <v>0</v>
      </c>
      <c r="E109" s="10">
        <f t="shared" ref="E109" si="309">C109+D109</f>
        <v>0</v>
      </c>
      <c r="F109" s="10">
        <v>1</v>
      </c>
      <c r="G109" s="35">
        <v>0</v>
      </c>
      <c r="H109" s="10">
        <f t="shared" ref="H109" si="310">F109+G109</f>
        <v>1</v>
      </c>
      <c r="I109" s="10">
        <v>2</v>
      </c>
      <c r="J109" s="10">
        <v>0</v>
      </c>
      <c r="K109" s="10">
        <f t="shared" ref="K109" si="311">I109+J109</f>
        <v>2</v>
      </c>
      <c r="L109" s="86">
        <f t="shared" si="297"/>
        <v>3</v>
      </c>
      <c r="M109" s="86">
        <f t="shared" si="298"/>
        <v>0</v>
      </c>
      <c r="N109" s="86">
        <f t="shared" ref="N109" si="312">L109+M109</f>
        <v>3</v>
      </c>
      <c r="O109" s="9">
        <v>2</v>
      </c>
      <c r="P109" s="10" t="str">
        <f t="shared" ref="P109" si="313">IF(O109=1,L109,"0")</f>
        <v>0</v>
      </c>
      <c r="Q109" s="10" t="str">
        <f t="shared" ref="Q109" si="314">IF(O109=1,M109,"0")</f>
        <v>0</v>
      </c>
      <c r="R109" s="10" t="str">
        <f t="shared" ref="R109" si="315">IF(O109=1,N109,"0")</f>
        <v>0</v>
      </c>
      <c r="S109" s="10">
        <f t="shared" si="303"/>
        <v>3</v>
      </c>
      <c r="T109" s="10">
        <f t="shared" si="304"/>
        <v>0</v>
      </c>
      <c r="U109" s="10">
        <f t="shared" si="305"/>
        <v>3</v>
      </c>
      <c r="V109" s="10" t="str">
        <f t="shared" si="306"/>
        <v>0</v>
      </c>
      <c r="W109" s="10" t="str">
        <f t="shared" si="307"/>
        <v>0</v>
      </c>
      <c r="X109" s="10" t="str">
        <f t="shared" si="308"/>
        <v>0</v>
      </c>
    </row>
    <row r="110" spans="1:24" ht="25.5" customHeight="1">
      <c r="A110" s="16"/>
      <c r="B110" s="17" t="s">
        <v>53</v>
      </c>
      <c r="C110" s="10">
        <v>8</v>
      </c>
      <c r="D110" s="10">
        <v>0</v>
      </c>
      <c r="E110" s="10">
        <f t="shared" si="294"/>
        <v>8</v>
      </c>
      <c r="F110" s="10">
        <v>38</v>
      </c>
      <c r="G110" s="35">
        <v>3</v>
      </c>
      <c r="H110" s="10">
        <f t="shared" si="295"/>
        <v>41</v>
      </c>
      <c r="I110" s="10">
        <v>10</v>
      </c>
      <c r="J110" s="10">
        <v>0</v>
      </c>
      <c r="K110" s="10">
        <f t="shared" si="296"/>
        <v>10</v>
      </c>
      <c r="L110" s="86">
        <f t="shared" si="297"/>
        <v>56</v>
      </c>
      <c r="M110" s="86">
        <f t="shared" si="298"/>
        <v>3</v>
      </c>
      <c r="N110" s="86">
        <f t="shared" si="299"/>
        <v>59</v>
      </c>
      <c r="O110" s="9">
        <v>2</v>
      </c>
      <c r="P110" s="10" t="str">
        <f t="shared" si="300"/>
        <v>0</v>
      </c>
      <c r="Q110" s="10" t="str">
        <f t="shared" si="301"/>
        <v>0</v>
      </c>
      <c r="R110" s="10" t="str">
        <f t="shared" si="302"/>
        <v>0</v>
      </c>
      <c r="S110" s="10">
        <f t="shared" si="303"/>
        <v>56</v>
      </c>
      <c r="T110" s="10">
        <f t="shared" si="304"/>
        <v>3</v>
      </c>
      <c r="U110" s="10">
        <f t="shared" si="305"/>
        <v>59</v>
      </c>
      <c r="V110" s="10" t="str">
        <f t="shared" si="306"/>
        <v>0</v>
      </c>
      <c r="W110" s="10" t="str">
        <f t="shared" si="307"/>
        <v>0</v>
      </c>
      <c r="X110" s="10" t="str">
        <f t="shared" si="308"/>
        <v>0</v>
      </c>
    </row>
    <row r="111" spans="1:24" ht="25.5" customHeight="1">
      <c r="A111" s="16"/>
      <c r="B111" s="34" t="s">
        <v>37</v>
      </c>
      <c r="C111" s="10">
        <v>0</v>
      </c>
      <c r="D111" s="10">
        <v>0</v>
      </c>
      <c r="E111" s="10">
        <f t="shared" si="294"/>
        <v>0</v>
      </c>
      <c r="F111" s="10">
        <v>46</v>
      </c>
      <c r="G111" s="35">
        <v>19</v>
      </c>
      <c r="H111" s="10">
        <f t="shared" si="295"/>
        <v>65</v>
      </c>
      <c r="I111" s="10">
        <v>8</v>
      </c>
      <c r="J111" s="10">
        <v>1</v>
      </c>
      <c r="K111" s="10">
        <f t="shared" si="296"/>
        <v>9</v>
      </c>
      <c r="L111" s="86">
        <f t="shared" si="297"/>
        <v>54</v>
      </c>
      <c r="M111" s="86">
        <f t="shared" si="298"/>
        <v>20</v>
      </c>
      <c r="N111" s="86">
        <f t="shared" si="299"/>
        <v>74</v>
      </c>
      <c r="O111" s="9">
        <v>2</v>
      </c>
      <c r="P111" s="10" t="str">
        <f t="shared" si="300"/>
        <v>0</v>
      </c>
      <c r="Q111" s="10" t="str">
        <f t="shared" si="301"/>
        <v>0</v>
      </c>
      <c r="R111" s="10" t="str">
        <f t="shared" si="302"/>
        <v>0</v>
      </c>
      <c r="S111" s="10">
        <f t="shared" si="303"/>
        <v>54</v>
      </c>
      <c r="T111" s="10">
        <f t="shared" si="304"/>
        <v>20</v>
      </c>
      <c r="U111" s="10">
        <f t="shared" si="305"/>
        <v>74</v>
      </c>
      <c r="V111" s="10" t="str">
        <f t="shared" si="306"/>
        <v>0</v>
      </c>
      <c r="W111" s="10" t="str">
        <f t="shared" si="307"/>
        <v>0</v>
      </c>
      <c r="X111" s="10" t="str">
        <f t="shared" si="308"/>
        <v>0</v>
      </c>
    </row>
    <row r="112" spans="1:24" ht="25.5" customHeight="1">
      <c r="A112" s="16"/>
      <c r="B112" s="34" t="s">
        <v>134</v>
      </c>
      <c r="C112" s="10">
        <v>7</v>
      </c>
      <c r="D112" s="10">
        <v>0</v>
      </c>
      <c r="E112" s="10">
        <f>C112+D112</f>
        <v>7</v>
      </c>
      <c r="F112" s="10">
        <v>5</v>
      </c>
      <c r="G112" s="35">
        <v>0</v>
      </c>
      <c r="H112" s="10">
        <f>F112+G112</f>
        <v>5</v>
      </c>
      <c r="I112" s="10">
        <v>8</v>
      </c>
      <c r="J112" s="10">
        <v>1</v>
      </c>
      <c r="K112" s="10">
        <f>I112+J112</f>
        <v>9</v>
      </c>
      <c r="L112" s="86">
        <f>C112+F112+I112</f>
        <v>20</v>
      </c>
      <c r="M112" s="86">
        <f>D112+G112+J112</f>
        <v>1</v>
      </c>
      <c r="N112" s="86">
        <f>L112+M112</f>
        <v>21</v>
      </c>
      <c r="O112" s="9">
        <v>2</v>
      </c>
      <c r="P112" s="10" t="str">
        <f>IF(O112=1,L112,"0")</f>
        <v>0</v>
      </c>
      <c r="Q112" s="10" t="str">
        <f>IF(O112=1,M112,"0")</f>
        <v>0</v>
      </c>
      <c r="R112" s="10" t="str">
        <f>IF(O112=1,N112,"0")</f>
        <v>0</v>
      </c>
      <c r="S112" s="10">
        <f>IF(O112=2,L112,"0")</f>
        <v>20</v>
      </c>
      <c r="T112" s="10">
        <f>IF(O112=2,M112,"0")</f>
        <v>1</v>
      </c>
      <c r="U112" s="10">
        <f>IF(O112=2,N112,"0")</f>
        <v>21</v>
      </c>
      <c r="V112" s="10" t="str">
        <f>IF(O112=3,L112,"0")</f>
        <v>0</v>
      </c>
      <c r="W112" s="10" t="str">
        <f>IF(O112=3,M112,"0")</f>
        <v>0</v>
      </c>
      <c r="X112" s="10" t="str">
        <f>IF(O112=3,N112,"0")</f>
        <v>0</v>
      </c>
    </row>
    <row r="113" spans="1:24" ht="25.5" customHeight="1">
      <c r="A113" s="16"/>
      <c r="B113" s="34" t="s">
        <v>125</v>
      </c>
      <c r="C113" s="10">
        <v>3</v>
      </c>
      <c r="D113" s="10">
        <v>0</v>
      </c>
      <c r="E113" s="10">
        <f t="shared" ref="E113:E114" si="316">C113+D113</f>
        <v>3</v>
      </c>
      <c r="F113" s="10">
        <v>29</v>
      </c>
      <c r="G113" s="35">
        <v>7</v>
      </c>
      <c r="H113" s="10">
        <f t="shared" ref="H113:H114" si="317">F113+G113</f>
        <v>36</v>
      </c>
      <c r="I113" s="10">
        <v>13</v>
      </c>
      <c r="J113" s="10">
        <v>1</v>
      </c>
      <c r="K113" s="10">
        <f t="shared" ref="K113:K114" si="318">I113+J113</f>
        <v>14</v>
      </c>
      <c r="L113" s="86">
        <f t="shared" ref="L113:L114" si="319">C113+F113+I113</f>
        <v>45</v>
      </c>
      <c r="M113" s="86">
        <f t="shared" ref="M113:M114" si="320">D113+G113+J113</f>
        <v>8</v>
      </c>
      <c r="N113" s="86">
        <f t="shared" ref="N113:N114" si="321">L113+M113</f>
        <v>53</v>
      </c>
      <c r="O113" s="9">
        <v>2</v>
      </c>
      <c r="P113" s="10" t="str">
        <f t="shared" ref="P113:P114" si="322">IF(O113=1,L113,"0")</f>
        <v>0</v>
      </c>
      <c r="Q113" s="10" t="str">
        <f t="shared" ref="Q113:Q114" si="323">IF(O113=1,M113,"0")</f>
        <v>0</v>
      </c>
      <c r="R113" s="10" t="str">
        <f t="shared" ref="R113:R114" si="324">IF(O113=1,N113,"0")</f>
        <v>0</v>
      </c>
      <c r="S113" s="10">
        <f t="shared" ref="S113:S114" si="325">IF(O113=2,L113,"0")</f>
        <v>45</v>
      </c>
      <c r="T113" s="10">
        <f t="shared" ref="T113:T114" si="326">IF(O113=2,M113,"0")</f>
        <v>8</v>
      </c>
      <c r="U113" s="10">
        <f t="shared" ref="U113:U114" si="327">IF(O113=2,N113,"0")</f>
        <v>53</v>
      </c>
      <c r="V113" s="10" t="str">
        <f t="shared" ref="V113:V114" si="328">IF(O113=3,L113,"0")</f>
        <v>0</v>
      </c>
      <c r="W113" s="10" t="str">
        <f t="shared" ref="W113:W114" si="329">IF(O113=3,M113,"0")</f>
        <v>0</v>
      </c>
      <c r="X113" s="10" t="str">
        <f t="shared" ref="X113:X114" si="330">IF(O113=3,N113,"0")</f>
        <v>0</v>
      </c>
    </row>
    <row r="114" spans="1:24" ht="25.5" customHeight="1">
      <c r="A114" s="16"/>
      <c r="B114" s="80" t="s">
        <v>116</v>
      </c>
      <c r="C114" s="10">
        <v>18</v>
      </c>
      <c r="D114" s="10">
        <v>4</v>
      </c>
      <c r="E114" s="10">
        <f t="shared" si="316"/>
        <v>22</v>
      </c>
      <c r="F114" s="10">
        <v>3</v>
      </c>
      <c r="G114" s="35">
        <v>0</v>
      </c>
      <c r="H114" s="10">
        <f t="shared" si="317"/>
        <v>3</v>
      </c>
      <c r="I114" s="10">
        <v>1</v>
      </c>
      <c r="J114" s="10">
        <v>0</v>
      </c>
      <c r="K114" s="10">
        <f t="shared" si="318"/>
        <v>1</v>
      </c>
      <c r="L114" s="86">
        <f t="shared" si="319"/>
        <v>22</v>
      </c>
      <c r="M114" s="86">
        <f t="shared" si="320"/>
        <v>4</v>
      </c>
      <c r="N114" s="86">
        <f t="shared" si="321"/>
        <v>26</v>
      </c>
      <c r="O114" s="9">
        <v>2</v>
      </c>
      <c r="P114" s="10" t="str">
        <f t="shared" si="322"/>
        <v>0</v>
      </c>
      <c r="Q114" s="10" t="str">
        <f t="shared" si="323"/>
        <v>0</v>
      </c>
      <c r="R114" s="10" t="str">
        <f t="shared" si="324"/>
        <v>0</v>
      </c>
      <c r="S114" s="10">
        <f t="shared" si="325"/>
        <v>22</v>
      </c>
      <c r="T114" s="10">
        <f t="shared" si="326"/>
        <v>4</v>
      </c>
      <c r="U114" s="10">
        <f t="shared" si="327"/>
        <v>26</v>
      </c>
      <c r="V114" s="10" t="str">
        <f t="shared" si="328"/>
        <v>0</v>
      </c>
      <c r="W114" s="10" t="str">
        <f t="shared" si="329"/>
        <v>0</v>
      </c>
      <c r="X114" s="10" t="str">
        <f t="shared" si="330"/>
        <v>0</v>
      </c>
    </row>
    <row r="115" spans="1:24" ht="25.5" customHeight="1">
      <c r="A115" s="16"/>
      <c r="B115" s="17" t="s">
        <v>135</v>
      </c>
      <c r="C115" s="10">
        <v>6</v>
      </c>
      <c r="D115" s="10">
        <v>0</v>
      </c>
      <c r="E115" s="10">
        <f t="shared" ref="E115" si="331">C115+D115</f>
        <v>6</v>
      </c>
      <c r="F115" s="10">
        <v>6</v>
      </c>
      <c r="G115" s="35">
        <v>1</v>
      </c>
      <c r="H115" s="10">
        <f t="shared" ref="H115" si="332">F115+G115</f>
        <v>7</v>
      </c>
      <c r="I115" s="10">
        <v>17</v>
      </c>
      <c r="J115" s="10">
        <v>8</v>
      </c>
      <c r="K115" s="10">
        <f t="shared" ref="K115" si="333">I115+J115</f>
        <v>25</v>
      </c>
      <c r="L115" s="86">
        <f t="shared" ref="L115" si="334">C115+F115+I115</f>
        <v>29</v>
      </c>
      <c r="M115" s="86">
        <f t="shared" ref="M115" si="335">D115+G115+J115</f>
        <v>9</v>
      </c>
      <c r="N115" s="86">
        <f t="shared" ref="N115" si="336">L115+M115</f>
        <v>38</v>
      </c>
      <c r="O115" s="9">
        <v>2</v>
      </c>
      <c r="P115" s="10" t="str">
        <f t="shared" ref="P115" si="337">IF(O115=1,L115,"0")</f>
        <v>0</v>
      </c>
      <c r="Q115" s="10" t="str">
        <f t="shared" ref="Q115" si="338">IF(O115=1,M115,"0")</f>
        <v>0</v>
      </c>
      <c r="R115" s="10" t="str">
        <f t="shared" ref="R115" si="339">IF(O115=1,N115,"0")</f>
        <v>0</v>
      </c>
      <c r="S115" s="10">
        <f t="shared" ref="S115" si="340">IF(O115=2,L115,"0")</f>
        <v>29</v>
      </c>
      <c r="T115" s="10">
        <f t="shared" ref="T115" si="341">IF(O115=2,M115,"0")</f>
        <v>9</v>
      </c>
      <c r="U115" s="10">
        <f t="shared" ref="U115" si="342">IF(O115=2,N115,"0")</f>
        <v>38</v>
      </c>
      <c r="V115" s="10" t="str">
        <f t="shared" ref="V115" si="343">IF(O115=3,L115,"0")</f>
        <v>0</v>
      </c>
      <c r="W115" s="10" t="str">
        <f t="shared" ref="W115" si="344">IF(O115=3,M115,"0")</f>
        <v>0</v>
      </c>
      <c r="X115" s="10" t="str">
        <f t="shared" ref="X115" si="345">IF(O115=3,N115,"0")</f>
        <v>0</v>
      </c>
    </row>
    <row r="116" spans="1:24" ht="25.5" customHeight="1">
      <c r="A116" s="16"/>
      <c r="B116" s="17" t="s">
        <v>136</v>
      </c>
      <c r="C116" s="10">
        <v>12</v>
      </c>
      <c r="D116" s="10">
        <v>1</v>
      </c>
      <c r="E116" s="10">
        <f t="shared" si="294"/>
        <v>13</v>
      </c>
      <c r="F116" s="10">
        <v>3</v>
      </c>
      <c r="G116" s="35">
        <v>1</v>
      </c>
      <c r="H116" s="10">
        <f t="shared" si="295"/>
        <v>4</v>
      </c>
      <c r="I116" s="10">
        <v>18</v>
      </c>
      <c r="J116" s="10">
        <v>0</v>
      </c>
      <c r="K116" s="10">
        <f t="shared" si="296"/>
        <v>18</v>
      </c>
      <c r="L116" s="86">
        <f t="shared" ref="L116:L117" si="346">C116+F116+I116</f>
        <v>33</v>
      </c>
      <c r="M116" s="86">
        <f t="shared" ref="M116:M117" si="347">D116+G116+J116</f>
        <v>2</v>
      </c>
      <c r="N116" s="86">
        <f t="shared" ref="N116:N117" si="348">L116+M116</f>
        <v>35</v>
      </c>
      <c r="O116" s="9">
        <v>2</v>
      </c>
      <c r="P116" s="10" t="str">
        <f t="shared" si="300"/>
        <v>0</v>
      </c>
      <c r="Q116" s="10" t="str">
        <f t="shared" si="301"/>
        <v>0</v>
      </c>
      <c r="R116" s="10" t="str">
        <f t="shared" si="302"/>
        <v>0</v>
      </c>
      <c r="S116" s="10">
        <f t="shared" si="303"/>
        <v>33</v>
      </c>
      <c r="T116" s="10">
        <f t="shared" si="304"/>
        <v>2</v>
      </c>
      <c r="U116" s="10">
        <f t="shared" si="305"/>
        <v>35</v>
      </c>
      <c r="V116" s="10" t="str">
        <f t="shared" si="306"/>
        <v>0</v>
      </c>
      <c r="W116" s="10" t="str">
        <f t="shared" si="307"/>
        <v>0</v>
      </c>
      <c r="X116" s="10" t="str">
        <f t="shared" si="308"/>
        <v>0</v>
      </c>
    </row>
    <row r="117" spans="1:24" s="4" customFormat="1" ht="25.5" customHeight="1">
      <c r="A117" s="24"/>
      <c r="B117" s="25" t="s">
        <v>3</v>
      </c>
      <c r="C117" s="22">
        <f t="shared" ref="C117:K117" si="349">SUM(C107:C116)</f>
        <v>69</v>
      </c>
      <c r="D117" s="22">
        <f t="shared" si="349"/>
        <v>6</v>
      </c>
      <c r="E117" s="22">
        <f t="shared" si="349"/>
        <v>75</v>
      </c>
      <c r="F117" s="22">
        <f t="shared" si="349"/>
        <v>162</v>
      </c>
      <c r="G117" s="28">
        <f t="shared" si="349"/>
        <v>35</v>
      </c>
      <c r="H117" s="22">
        <f t="shared" si="349"/>
        <v>197</v>
      </c>
      <c r="I117" s="22">
        <f t="shared" si="349"/>
        <v>92</v>
      </c>
      <c r="J117" s="22">
        <f t="shared" si="349"/>
        <v>12</v>
      </c>
      <c r="K117" s="22">
        <f t="shared" si="349"/>
        <v>104</v>
      </c>
      <c r="L117" s="72">
        <f t="shared" si="346"/>
        <v>323</v>
      </c>
      <c r="M117" s="72">
        <f t="shared" si="347"/>
        <v>53</v>
      </c>
      <c r="N117" s="72">
        <f t="shared" si="348"/>
        <v>376</v>
      </c>
      <c r="O117" s="32">
        <f t="shared" ref="O117:X117" si="350">SUM(O107:O116)</f>
        <v>20</v>
      </c>
      <c r="P117" s="22">
        <f t="shared" si="350"/>
        <v>0</v>
      </c>
      <c r="Q117" s="22">
        <f t="shared" si="350"/>
        <v>0</v>
      </c>
      <c r="R117" s="22">
        <f t="shared" si="350"/>
        <v>0</v>
      </c>
      <c r="S117" s="22">
        <f t="shared" si="350"/>
        <v>323</v>
      </c>
      <c r="T117" s="22">
        <f t="shared" si="350"/>
        <v>53</v>
      </c>
      <c r="U117" s="22">
        <f t="shared" si="350"/>
        <v>376</v>
      </c>
      <c r="V117" s="75">
        <f t="shared" si="350"/>
        <v>0</v>
      </c>
      <c r="W117" s="75">
        <f t="shared" si="350"/>
        <v>0</v>
      </c>
      <c r="X117" s="75">
        <f t="shared" si="350"/>
        <v>0</v>
      </c>
    </row>
    <row r="118" spans="1:24" s="4" customFormat="1" ht="25.5" customHeight="1">
      <c r="A118" s="138"/>
      <c r="B118" s="139" t="s">
        <v>2</v>
      </c>
      <c r="C118" s="131">
        <f t="shared" ref="C118:N118" si="351">C101+C117+C105</f>
        <v>134</v>
      </c>
      <c r="D118" s="131">
        <f t="shared" si="351"/>
        <v>15</v>
      </c>
      <c r="E118" s="131">
        <f t="shared" si="351"/>
        <v>149</v>
      </c>
      <c r="F118" s="131">
        <f t="shared" si="351"/>
        <v>432</v>
      </c>
      <c r="G118" s="131">
        <f t="shared" si="351"/>
        <v>189</v>
      </c>
      <c r="H118" s="131">
        <f t="shared" si="351"/>
        <v>621</v>
      </c>
      <c r="I118" s="131">
        <f t="shared" si="351"/>
        <v>205</v>
      </c>
      <c r="J118" s="131">
        <f t="shared" si="351"/>
        <v>43</v>
      </c>
      <c r="K118" s="131">
        <f t="shared" si="351"/>
        <v>248</v>
      </c>
      <c r="L118" s="131">
        <f t="shared" si="351"/>
        <v>771</v>
      </c>
      <c r="M118" s="131">
        <f t="shared" si="351"/>
        <v>247</v>
      </c>
      <c r="N118" s="131">
        <f t="shared" si="351"/>
        <v>1018</v>
      </c>
      <c r="O118" s="145">
        <f>O101+O117</f>
        <v>52</v>
      </c>
      <c r="P118" s="131">
        <f>P101+P117</f>
        <v>0</v>
      </c>
      <c r="Q118" s="131">
        <f>Q101+Q117</f>
        <v>0</v>
      </c>
      <c r="R118" s="131">
        <f>R101+R117</f>
        <v>0</v>
      </c>
      <c r="S118" s="131">
        <f t="shared" ref="S118:X118" si="352">S101+S117+S105</f>
        <v>771</v>
      </c>
      <c r="T118" s="131">
        <f t="shared" si="352"/>
        <v>247</v>
      </c>
      <c r="U118" s="131">
        <f t="shared" si="352"/>
        <v>1018</v>
      </c>
      <c r="V118" s="131">
        <f t="shared" si="352"/>
        <v>0</v>
      </c>
      <c r="W118" s="131">
        <f t="shared" si="352"/>
        <v>0</v>
      </c>
      <c r="X118" s="131">
        <f t="shared" si="352"/>
        <v>0</v>
      </c>
    </row>
    <row r="119" spans="1:24" ht="25.5" customHeight="1">
      <c r="A119" s="16"/>
      <c r="B119" s="41" t="s">
        <v>67</v>
      </c>
      <c r="C119" s="10"/>
      <c r="D119" s="10"/>
      <c r="E119" s="10"/>
      <c r="F119" s="42"/>
      <c r="G119" s="42"/>
      <c r="H119" s="10"/>
      <c r="I119" s="42"/>
      <c r="J119" s="42"/>
      <c r="K119" s="10"/>
      <c r="L119" s="10"/>
      <c r="M119" s="10"/>
      <c r="N119" s="10"/>
      <c r="O119" s="9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ht="25.5" customHeight="1">
      <c r="A120" s="16"/>
      <c r="B120" s="27" t="s">
        <v>91</v>
      </c>
      <c r="C120" s="10"/>
      <c r="D120" s="10"/>
      <c r="E120" s="10"/>
      <c r="F120" s="71"/>
      <c r="G120" s="71"/>
      <c r="H120" s="10"/>
      <c r="I120" s="71"/>
      <c r="J120" s="22"/>
      <c r="K120" s="10"/>
      <c r="L120" s="10"/>
      <c r="M120" s="10"/>
      <c r="N120" s="10"/>
      <c r="O120" s="9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ht="25.5" customHeight="1">
      <c r="A121" s="16"/>
      <c r="B121" s="17" t="s">
        <v>38</v>
      </c>
      <c r="C121" s="10">
        <v>5</v>
      </c>
      <c r="D121" s="10">
        <v>1</v>
      </c>
      <c r="E121" s="10">
        <f t="shared" ref="E121:E126" si="353">C121+D121</f>
        <v>6</v>
      </c>
      <c r="F121" s="10">
        <v>12</v>
      </c>
      <c r="G121" s="35">
        <v>1</v>
      </c>
      <c r="H121" s="10">
        <f t="shared" ref="H121:H126" si="354">F121+G121</f>
        <v>13</v>
      </c>
      <c r="I121" s="10">
        <v>1</v>
      </c>
      <c r="J121" s="10">
        <v>0</v>
      </c>
      <c r="K121" s="10">
        <f t="shared" ref="K121:K126" si="355">I121+J121</f>
        <v>1</v>
      </c>
      <c r="L121" s="86">
        <f t="shared" ref="L121:L126" si="356">C121+F121+I121</f>
        <v>18</v>
      </c>
      <c r="M121" s="86">
        <f t="shared" ref="M121:M126" si="357">D121+G121+J121</f>
        <v>2</v>
      </c>
      <c r="N121" s="86">
        <f t="shared" ref="N121:N126" si="358">L121+M121</f>
        <v>20</v>
      </c>
      <c r="O121" s="9">
        <v>2</v>
      </c>
      <c r="P121" s="10" t="str">
        <f t="shared" ref="P121:P126" si="359">IF(O121=1,L121,"0")</f>
        <v>0</v>
      </c>
      <c r="Q121" s="10" t="str">
        <f t="shared" ref="Q121:Q126" si="360">IF(O121=1,M121,"0")</f>
        <v>0</v>
      </c>
      <c r="R121" s="10" t="str">
        <f t="shared" ref="R121:R126" si="361">IF(O121=1,N121,"0")</f>
        <v>0</v>
      </c>
      <c r="S121" s="10">
        <f t="shared" ref="S121:S126" si="362">IF(O121=2,L121,"0")</f>
        <v>18</v>
      </c>
      <c r="T121" s="10">
        <f t="shared" ref="T121:T126" si="363">IF(O121=2,M121,"0")</f>
        <v>2</v>
      </c>
      <c r="U121" s="10">
        <f t="shared" ref="U121:U126" si="364">IF(O121=2,N121,"0")</f>
        <v>20</v>
      </c>
      <c r="V121" s="10" t="str">
        <f t="shared" ref="V121:V126" si="365">IF(O121=3,L121,"0")</f>
        <v>0</v>
      </c>
      <c r="W121" s="10" t="str">
        <f t="shared" ref="W121:W126" si="366">IF(O121=3,M121,"0")</f>
        <v>0</v>
      </c>
      <c r="X121" s="10" t="str">
        <f t="shared" ref="X121:X126" si="367">IF(O121=3,N121,"0")</f>
        <v>0</v>
      </c>
    </row>
    <row r="122" spans="1:24" ht="25.5" customHeight="1">
      <c r="A122" s="16"/>
      <c r="B122" s="17" t="s">
        <v>53</v>
      </c>
      <c r="C122" s="10">
        <v>11</v>
      </c>
      <c r="D122" s="10">
        <v>2</v>
      </c>
      <c r="E122" s="10">
        <f t="shared" si="353"/>
        <v>13</v>
      </c>
      <c r="F122" s="10">
        <v>5</v>
      </c>
      <c r="G122" s="35">
        <v>1</v>
      </c>
      <c r="H122" s="10">
        <f t="shared" si="354"/>
        <v>6</v>
      </c>
      <c r="I122" s="10">
        <v>1</v>
      </c>
      <c r="J122" s="10">
        <v>0</v>
      </c>
      <c r="K122" s="10">
        <f t="shared" si="355"/>
        <v>1</v>
      </c>
      <c r="L122" s="86">
        <f t="shared" si="356"/>
        <v>17</v>
      </c>
      <c r="M122" s="86">
        <f t="shared" si="357"/>
        <v>3</v>
      </c>
      <c r="N122" s="86">
        <f t="shared" si="358"/>
        <v>20</v>
      </c>
      <c r="O122" s="9">
        <v>2</v>
      </c>
      <c r="P122" s="10" t="str">
        <f t="shared" si="359"/>
        <v>0</v>
      </c>
      <c r="Q122" s="10" t="str">
        <f t="shared" si="360"/>
        <v>0</v>
      </c>
      <c r="R122" s="10" t="str">
        <f t="shared" si="361"/>
        <v>0</v>
      </c>
      <c r="S122" s="10">
        <f t="shared" si="362"/>
        <v>17</v>
      </c>
      <c r="T122" s="10">
        <f t="shared" si="363"/>
        <v>3</v>
      </c>
      <c r="U122" s="10">
        <f t="shared" si="364"/>
        <v>20</v>
      </c>
      <c r="V122" s="10" t="str">
        <f t="shared" si="365"/>
        <v>0</v>
      </c>
      <c r="W122" s="10" t="str">
        <f t="shared" si="366"/>
        <v>0</v>
      </c>
      <c r="X122" s="10" t="str">
        <f t="shared" si="367"/>
        <v>0</v>
      </c>
    </row>
    <row r="123" spans="1:24" ht="25.5" customHeight="1">
      <c r="A123" s="16"/>
      <c r="B123" s="17" t="s">
        <v>37</v>
      </c>
      <c r="C123" s="10">
        <v>9</v>
      </c>
      <c r="D123" s="10">
        <v>0</v>
      </c>
      <c r="E123" s="10">
        <f t="shared" si="353"/>
        <v>9</v>
      </c>
      <c r="F123" s="10">
        <v>0</v>
      </c>
      <c r="G123" s="35">
        <v>1</v>
      </c>
      <c r="H123" s="10">
        <f t="shared" si="354"/>
        <v>1</v>
      </c>
      <c r="I123" s="10">
        <v>22</v>
      </c>
      <c r="J123" s="10">
        <v>2</v>
      </c>
      <c r="K123" s="10">
        <f t="shared" si="355"/>
        <v>24</v>
      </c>
      <c r="L123" s="86">
        <f t="shared" si="356"/>
        <v>31</v>
      </c>
      <c r="M123" s="86">
        <f t="shared" si="357"/>
        <v>3</v>
      </c>
      <c r="N123" s="86">
        <f t="shared" si="358"/>
        <v>34</v>
      </c>
      <c r="O123" s="9">
        <v>2</v>
      </c>
      <c r="P123" s="10" t="str">
        <f t="shared" si="359"/>
        <v>0</v>
      </c>
      <c r="Q123" s="10" t="str">
        <f t="shared" si="360"/>
        <v>0</v>
      </c>
      <c r="R123" s="10" t="str">
        <f t="shared" si="361"/>
        <v>0</v>
      </c>
      <c r="S123" s="10">
        <f t="shared" si="362"/>
        <v>31</v>
      </c>
      <c r="T123" s="10">
        <f t="shared" si="363"/>
        <v>3</v>
      </c>
      <c r="U123" s="10">
        <f t="shared" si="364"/>
        <v>34</v>
      </c>
      <c r="V123" s="10" t="str">
        <f t="shared" si="365"/>
        <v>0</v>
      </c>
      <c r="W123" s="10" t="str">
        <f t="shared" si="366"/>
        <v>0</v>
      </c>
      <c r="X123" s="10" t="str">
        <f t="shared" si="367"/>
        <v>0</v>
      </c>
    </row>
    <row r="124" spans="1:24" ht="25.5" customHeight="1">
      <c r="A124" s="16"/>
      <c r="B124" s="17" t="s">
        <v>125</v>
      </c>
      <c r="C124" s="10">
        <v>4</v>
      </c>
      <c r="D124" s="10">
        <v>1</v>
      </c>
      <c r="E124" s="10">
        <f t="shared" ref="E124" si="368">C124+D124</f>
        <v>5</v>
      </c>
      <c r="F124" s="10">
        <v>7</v>
      </c>
      <c r="G124" s="35">
        <v>4</v>
      </c>
      <c r="H124" s="10">
        <f t="shared" ref="H124" si="369">F124+G124</f>
        <v>11</v>
      </c>
      <c r="I124" s="10">
        <v>4</v>
      </c>
      <c r="J124" s="10">
        <v>1</v>
      </c>
      <c r="K124" s="10">
        <f t="shared" ref="K124" si="370">I124+J124</f>
        <v>5</v>
      </c>
      <c r="L124" s="86">
        <f t="shared" si="356"/>
        <v>15</v>
      </c>
      <c r="M124" s="86">
        <f t="shared" si="357"/>
        <v>6</v>
      </c>
      <c r="N124" s="86">
        <f t="shared" si="358"/>
        <v>21</v>
      </c>
      <c r="O124" s="9">
        <v>2</v>
      </c>
      <c r="P124" s="10" t="str">
        <f t="shared" ref="P124" si="371">IF(O124=1,L124,"0")</f>
        <v>0</v>
      </c>
      <c r="Q124" s="10" t="str">
        <f t="shared" ref="Q124" si="372">IF(O124=1,M124,"0")</f>
        <v>0</v>
      </c>
      <c r="R124" s="10" t="str">
        <f t="shared" ref="R124" si="373">IF(O124=1,N124,"0")</f>
        <v>0</v>
      </c>
      <c r="S124" s="10">
        <f t="shared" si="362"/>
        <v>15</v>
      </c>
      <c r="T124" s="10">
        <f t="shared" si="363"/>
        <v>6</v>
      </c>
      <c r="U124" s="10">
        <f t="shared" si="364"/>
        <v>21</v>
      </c>
      <c r="V124" s="10" t="str">
        <f t="shared" si="365"/>
        <v>0</v>
      </c>
      <c r="W124" s="10" t="str">
        <f t="shared" si="366"/>
        <v>0</v>
      </c>
      <c r="X124" s="10" t="str">
        <f t="shared" si="367"/>
        <v>0</v>
      </c>
    </row>
    <row r="125" spans="1:24" ht="25.5" customHeight="1">
      <c r="A125" s="16"/>
      <c r="B125" s="17" t="s">
        <v>135</v>
      </c>
      <c r="C125" s="10">
        <v>2</v>
      </c>
      <c r="D125" s="10">
        <v>1</v>
      </c>
      <c r="E125" s="10">
        <f t="shared" ref="E125" si="374">C125+D125</f>
        <v>3</v>
      </c>
      <c r="F125" s="10">
        <v>1</v>
      </c>
      <c r="G125" s="35">
        <v>0</v>
      </c>
      <c r="H125" s="10">
        <f t="shared" ref="H125" si="375">F125+G125</f>
        <v>1</v>
      </c>
      <c r="I125" s="10">
        <v>1</v>
      </c>
      <c r="J125" s="10">
        <v>0</v>
      </c>
      <c r="K125" s="10">
        <f t="shared" ref="K125" si="376">I125+J125</f>
        <v>1</v>
      </c>
      <c r="L125" s="86">
        <f t="shared" ref="L125" si="377">C125+F125+I125</f>
        <v>4</v>
      </c>
      <c r="M125" s="86">
        <f t="shared" ref="M125" si="378">D125+G125+J125</f>
        <v>1</v>
      </c>
      <c r="N125" s="86">
        <f t="shared" ref="N125" si="379">L125+M125</f>
        <v>5</v>
      </c>
      <c r="O125" s="9">
        <v>2</v>
      </c>
      <c r="P125" s="10" t="str">
        <f t="shared" ref="P125" si="380">IF(O125=1,L125,"0")</f>
        <v>0</v>
      </c>
      <c r="Q125" s="10" t="str">
        <f t="shared" ref="Q125" si="381">IF(O125=1,M125,"0")</f>
        <v>0</v>
      </c>
      <c r="R125" s="10" t="str">
        <f t="shared" ref="R125" si="382">IF(O125=1,N125,"0")</f>
        <v>0</v>
      </c>
      <c r="S125" s="10">
        <f t="shared" ref="S125" si="383">IF(O125=2,L125,"0")</f>
        <v>4</v>
      </c>
      <c r="T125" s="10">
        <f t="shared" ref="T125" si="384">IF(O125=2,M125,"0")</f>
        <v>1</v>
      </c>
      <c r="U125" s="10">
        <f t="shared" ref="U125" si="385">IF(O125=2,N125,"0")</f>
        <v>5</v>
      </c>
      <c r="V125" s="10" t="str">
        <f t="shared" ref="V125" si="386">IF(O125=3,L125,"0")</f>
        <v>0</v>
      </c>
      <c r="W125" s="10" t="str">
        <f t="shared" ref="W125" si="387">IF(O125=3,M125,"0")</f>
        <v>0</v>
      </c>
      <c r="X125" s="10" t="str">
        <f t="shared" ref="X125" si="388">IF(O125=3,N125,"0")</f>
        <v>0</v>
      </c>
    </row>
    <row r="126" spans="1:24" ht="25.5" customHeight="1">
      <c r="A126" s="16"/>
      <c r="B126" s="17" t="s">
        <v>136</v>
      </c>
      <c r="C126" s="10">
        <v>10</v>
      </c>
      <c r="D126" s="10">
        <v>0</v>
      </c>
      <c r="E126" s="10">
        <f t="shared" si="353"/>
        <v>10</v>
      </c>
      <c r="F126" s="10">
        <v>3</v>
      </c>
      <c r="G126" s="35">
        <v>1</v>
      </c>
      <c r="H126" s="10">
        <f t="shared" si="354"/>
        <v>4</v>
      </c>
      <c r="I126" s="10">
        <v>16</v>
      </c>
      <c r="J126" s="10">
        <v>0</v>
      </c>
      <c r="K126" s="10">
        <f t="shared" si="355"/>
        <v>16</v>
      </c>
      <c r="L126" s="86">
        <f t="shared" si="356"/>
        <v>29</v>
      </c>
      <c r="M126" s="86">
        <f t="shared" si="357"/>
        <v>1</v>
      </c>
      <c r="N126" s="86">
        <f t="shared" si="358"/>
        <v>30</v>
      </c>
      <c r="O126" s="9">
        <v>2</v>
      </c>
      <c r="P126" s="10" t="str">
        <f t="shared" si="359"/>
        <v>0</v>
      </c>
      <c r="Q126" s="10" t="str">
        <f t="shared" si="360"/>
        <v>0</v>
      </c>
      <c r="R126" s="10" t="str">
        <f t="shared" si="361"/>
        <v>0</v>
      </c>
      <c r="S126" s="10">
        <f t="shared" si="362"/>
        <v>29</v>
      </c>
      <c r="T126" s="10">
        <f t="shared" si="363"/>
        <v>1</v>
      </c>
      <c r="U126" s="10">
        <f t="shared" si="364"/>
        <v>30</v>
      </c>
      <c r="V126" s="10" t="str">
        <f t="shared" si="365"/>
        <v>0</v>
      </c>
      <c r="W126" s="10" t="str">
        <f t="shared" si="366"/>
        <v>0</v>
      </c>
      <c r="X126" s="10" t="str">
        <f t="shared" si="367"/>
        <v>0</v>
      </c>
    </row>
    <row r="127" spans="1:24" s="4" customFormat="1" ht="25.5" customHeight="1">
      <c r="A127" s="24"/>
      <c r="B127" s="25" t="s">
        <v>3</v>
      </c>
      <c r="C127" s="22">
        <f t="shared" ref="C127:K127" si="389">SUM(C121:C126)</f>
        <v>41</v>
      </c>
      <c r="D127" s="22">
        <f t="shared" si="389"/>
        <v>5</v>
      </c>
      <c r="E127" s="22">
        <f t="shared" si="389"/>
        <v>46</v>
      </c>
      <c r="F127" s="22">
        <f t="shared" si="389"/>
        <v>28</v>
      </c>
      <c r="G127" s="28">
        <f t="shared" si="389"/>
        <v>8</v>
      </c>
      <c r="H127" s="22">
        <f t="shared" si="389"/>
        <v>36</v>
      </c>
      <c r="I127" s="22">
        <f t="shared" si="389"/>
        <v>45</v>
      </c>
      <c r="J127" s="22">
        <f t="shared" si="389"/>
        <v>3</v>
      </c>
      <c r="K127" s="22">
        <f t="shared" si="389"/>
        <v>48</v>
      </c>
      <c r="L127" s="72">
        <f t="shared" ref="L127" si="390">C127+F127+I127</f>
        <v>114</v>
      </c>
      <c r="M127" s="72">
        <f t="shared" ref="M127" si="391">D127+G127+J127</f>
        <v>16</v>
      </c>
      <c r="N127" s="72">
        <f t="shared" ref="N127" si="392">L127+M127</f>
        <v>130</v>
      </c>
      <c r="O127" s="32">
        <f t="shared" ref="O127:X127" si="393">SUM(O121:O126)</f>
        <v>12</v>
      </c>
      <c r="P127" s="22">
        <f t="shared" si="393"/>
        <v>0</v>
      </c>
      <c r="Q127" s="22">
        <f t="shared" si="393"/>
        <v>0</v>
      </c>
      <c r="R127" s="22">
        <f t="shared" si="393"/>
        <v>0</v>
      </c>
      <c r="S127" s="22">
        <f t="shared" si="393"/>
        <v>114</v>
      </c>
      <c r="T127" s="22">
        <f t="shared" si="393"/>
        <v>16</v>
      </c>
      <c r="U127" s="22">
        <f t="shared" si="393"/>
        <v>130</v>
      </c>
      <c r="V127" s="75">
        <f t="shared" si="393"/>
        <v>0</v>
      </c>
      <c r="W127" s="75">
        <f t="shared" si="393"/>
        <v>0</v>
      </c>
      <c r="X127" s="75">
        <f t="shared" si="393"/>
        <v>0</v>
      </c>
    </row>
    <row r="128" spans="1:24" s="4" customFormat="1" ht="25.5" customHeight="1">
      <c r="A128" s="138"/>
      <c r="B128" s="139" t="s">
        <v>68</v>
      </c>
      <c r="C128" s="131">
        <f t="shared" ref="C128:K128" si="394">C127</f>
        <v>41</v>
      </c>
      <c r="D128" s="131">
        <f t="shared" si="394"/>
        <v>5</v>
      </c>
      <c r="E128" s="131">
        <f t="shared" si="394"/>
        <v>46</v>
      </c>
      <c r="F128" s="131">
        <f t="shared" si="394"/>
        <v>28</v>
      </c>
      <c r="G128" s="149">
        <f t="shared" si="394"/>
        <v>8</v>
      </c>
      <c r="H128" s="131">
        <f t="shared" si="394"/>
        <v>36</v>
      </c>
      <c r="I128" s="131">
        <f t="shared" si="394"/>
        <v>45</v>
      </c>
      <c r="J128" s="131">
        <f t="shared" si="394"/>
        <v>3</v>
      </c>
      <c r="K128" s="131">
        <f t="shared" si="394"/>
        <v>48</v>
      </c>
      <c r="L128" s="131">
        <f t="shared" ref="L128" si="395">C128+F128+I128</f>
        <v>114</v>
      </c>
      <c r="M128" s="131">
        <f t="shared" ref="M128" si="396">D128+G128+J128</f>
        <v>16</v>
      </c>
      <c r="N128" s="131">
        <f t="shared" ref="N128" si="397">L128+M128</f>
        <v>130</v>
      </c>
      <c r="O128" s="145">
        <f>O127</f>
        <v>12</v>
      </c>
      <c r="P128" s="131">
        <f>P127</f>
        <v>0</v>
      </c>
      <c r="Q128" s="131">
        <f t="shared" ref="Q128:R128" si="398">Q127</f>
        <v>0</v>
      </c>
      <c r="R128" s="131">
        <f t="shared" si="398"/>
        <v>0</v>
      </c>
      <c r="S128" s="131">
        <f t="shared" ref="S128:X128" si="399">S127</f>
        <v>114</v>
      </c>
      <c r="T128" s="131">
        <f t="shared" si="399"/>
        <v>16</v>
      </c>
      <c r="U128" s="131">
        <f t="shared" si="399"/>
        <v>130</v>
      </c>
      <c r="V128" s="131">
        <f t="shared" si="399"/>
        <v>0</v>
      </c>
      <c r="W128" s="131">
        <f t="shared" si="399"/>
        <v>0</v>
      </c>
      <c r="X128" s="131">
        <f t="shared" si="399"/>
        <v>0</v>
      </c>
    </row>
    <row r="129" spans="1:24" s="4" customFormat="1" ht="25.5" customHeight="1">
      <c r="A129" s="140"/>
      <c r="B129" s="141" t="s">
        <v>1</v>
      </c>
      <c r="C129" s="142">
        <f>C118+C128</f>
        <v>175</v>
      </c>
      <c r="D129" s="142">
        <f>D118+D128</f>
        <v>20</v>
      </c>
      <c r="E129" s="142">
        <f>E118+E128</f>
        <v>195</v>
      </c>
      <c r="F129" s="142">
        <f>F118+F128</f>
        <v>460</v>
      </c>
      <c r="G129" s="150">
        <f>G118+G128</f>
        <v>197</v>
      </c>
      <c r="H129" s="142">
        <f>SUM(F129:G129)</f>
        <v>657</v>
      </c>
      <c r="I129" s="142">
        <f>I118+I128</f>
        <v>250</v>
      </c>
      <c r="J129" s="142">
        <f>J118+J128</f>
        <v>46</v>
      </c>
      <c r="K129" s="142">
        <f>K118+K128</f>
        <v>296</v>
      </c>
      <c r="L129" s="142">
        <f>C129+F129+I129</f>
        <v>885</v>
      </c>
      <c r="M129" s="142">
        <f>D129+G129+J129</f>
        <v>263</v>
      </c>
      <c r="N129" s="142">
        <f>L129+M129</f>
        <v>1148</v>
      </c>
      <c r="O129" s="148">
        <f t="shared" ref="O129:X129" si="400">O118+O128</f>
        <v>64</v>
      </c>
      <c r="P129" s="142">
        <f t="shared" si="400"/>
        <v>0</v>
      </c>
      <c r="Q129" s="142">
        <f t="shared" si="400"/>
        <v>0</v>
      </c>
      <c r="R129" s="142">
        <f t="shared" si="400"/>
        <v>0</v>
      </c>
      <c r="S129" s="142">
        <f t="shared" si="400"/>
        <v>885</v>
      </c>
      <c r="T129" s="142">
        <f t="shared" si="400"/>
        <v>263</v>
      </c>
      <c r="U129" s="142">
        <f t="shared" si="400"/>
        <v>1148</v>
      </c>
      <c r="V129" s="142">
        <f t="shared" si="400"/>
        <v>0</v>
      </c>
      <c r="W129" s="142">
        <f t="shared" si="400"/>
        <v>0</v>
      </c>
      <c r="X129" s="142">
        <f t="shared" si="400"/>
        <v>0</v>
      </c>
    </row>
    <row r="130" spans="1:24" ht="25.5" customHeight="1">
      <c r="A130" s="24" t="s">
        <v>35</v>
      </c>
      <c r="B130" s="27"/>
      <c r="C130" s="10"/>
      <c r="D130" s="10"/>
      <c r="E130" s="10"/>
      <c r="F130" s="71"/>
      <c r="G130" s="71"/>
      <c r="H130" s="10"/>
      <c r="I130" s="22"/>
      <c r="J130" s="22"/>
      <c r="K130" s="10"/>
      <c r="L130" s="10"/>
      <c r="M130" s="10"/>
      <c r="N130" s="10"/>
      <c r="O130" s="9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ht="25.5" customHeight="1">
      <c r="A131" s="24"/>
      <c r="B131" s="41" t="s">
        <v>5</v>
      </c>
      <c r="C131" s="10"/>
      <c r="D131" s="10"/>
      <c r="E131" s="10"/>
      <c r="F131" s="42"/>
      <c r="G131" s="42"/>
      <c r="H131" s="10"/>
      <c r="I131" s="42"/>
      <c r="J131" s="42"/>
      <c r="K131" s="10"/>
      <c r="L131" s="10"/>
      <c r="M131" s="10"/>
      <c r="N131" s="10"/>
      <c r="O131" s="9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 ht="25.5" customHeight="1">
      <c r="A132" s="16"/>
      <c r="B132" s="27" t="s">
        <v>79</v>
      </c>
      <c r="C132" s="10"/>
      <c r="D132" s="10"/>
      <c r="E132" s="10"/>
      <c r="F132" s="71"/>
      <c r="G132" s="71"/>
      <c r="H132" s="10"/>
      <c r="I132" s="22"/>
      <c r="J132" s="22"/>
      <c r="K132" s="10"/>
      <c r="L132" s="10"/>
      <c r="M132" s="10"/>
      <c r="N132" s="10"/>
      <c r="O132" s="9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25.5" customHeight="1">
      <c r="A133" s="16"/>
      <c r="B133" s="17" t="s">
        <v>31</v>
      </c>
      <c r="C133" s="10">
        <v>0</v>
      </c>
      <c r="D133" s="10">
        <v>0</v>
      </c>
      <c r="E133" s="10">
        <f t="shared" ref="E133:E141" si="401">C133+D133</f>
        <v>0</v>
      </c>
      <c r="F133" s="10">
        <v>29</v>
      </c>
      <c r="G133" s="35">
        <v>70</v>
      </c>
      <c r="H133" s="10">
        <f t="shared" ref="H133:H141" si="402">F133+G133</f>
        <v>99</v>
      </c>
      <c r="I133" s="10">
        <v>2</v>
      </c>
      <c r="J133" s="10">
        <v>1</v>
      </c>
      <c r="K133" s="10">
        <f t="shared" ref="K133:K141" si="403">I133+J133</f>
        <v>3</v>
      </c>
      <c r="L133" s="86">
        <f t="shared" ref="L133:M142" si="404">C133+F133+I133</f>
        <v>31</v>
      </c>
      <c r="M133" s="86">
        <f t="shared" si="404"/>
        <v>71</v>
      </c>
      <c r="N133" s="86">
        <f t="shared" ref="N133:N142" si="405">L133+M133</f>
        <v>102</v>
      </c>
      <c r="O133" s="9">
        <v>2</v>
      </c>
      <c r="P133" s="10" t="str">
        <f t="shared" ref="P133:P141" si="406">IF(O133=1,L133,"0")</f>
        <v>0</v>
      </c>
      <c r="Q133" s="10" t="str">
        <f t="shared" ref="Q133:Q141" si="407">IF(O133=1,M133,"0")</f>
        <v>0</v>
      </c>
      <c r="R133" s="10" t="str">
        <f t="shared" ref="R133:R141" si="408">IF(O133=1,N133,"0")</f>
        <v>0</v>
      </c>
      <c r="S133" s="10">
        <f t="shared" ref="S133:S141" si="409">IF(O133=2,L133,"0")</f>
        <v>31</v>
      </c>
      <c r="T133" s="10">
        <f t="shared" ref="T133:T141" si="410">IF(O133=2,M133,"0")</f>
        <v>71</v>
      </c>
      <c r="U133" s="10">
        <f t="shared" ref="U133:U141" si="411">IF(O133=2,N133,"0")</f>
        <v>102</v>
      </c>
      <c r="V133" s="10" t="str">
        <f t="shared" ref="V133:V141" si="412">IF(O133=3,L133,"0")</f>
        <v>0</v>
      </c>
      <c r="W133" s="10" t="str">
        <f t="shared" ref="W133:W141" si="413">IF(O133=3,M133,"0")</f>
        <v>0</v>
      </c>
      <c r="X133" s="10" t="str">
        <f t="shared" ref="X133:X141" si="414">IF(O133=3,N133,"0")</f>
        <v>0</v>
      </c>
    </row>
    <row r="134" spans="1:24" ht="25.5" customHeight="1">
      <c r="A134" s="16"/>
      <c r="B134" s="17" t="s">
        <v>138</v>
      </c>
      <c r="C134" s="10">
        <v>1</v>
      </c>
      <c r="D134" s="10">
        <v>5</v>
      </c>
      <c r="E134" s="10">
        <f t="shared" si="401"/>
        <v>6</v>
      </c>
      <c r="F134" s="10">
        <v>19</v>
      </c>
      <c r="G134" s="35">
        <v>62</v>
      </c>
      <c r="H134" s="10">
        <f t="shared" si="402"/>
        <v>81</v>
      </c>
      <c r="I134" s="10">
        <v>1</v>
      </c>
      <c r="J134" s="10">
        <v>4</v>
      </c>
      <c r="K134" s="10">
        <f t="shared" si="403"/>
        <v>5</v>
      </c>
      <c r="L134" s="86">
        <f t="shared" si="404"/>
        <v>21</v>
      </c>
      <c r="M134" s="86">
        <f t="shared" si="404"/>
        <v>71</v>
      </c>
      <c r="N134" s="86">
        <f t="shared" si="405"/>
        <v>92</v>
      </c>
      <c r="O134" s="47">
        <v>1</v>
      </c>
      <c r="P134" s="10">
        <f t="shared" si="406"/>
        <v>21</v>
      </c>
      <c r="Q134" s="10">
        <f t="shared" si="407"/>
        <v>71</v>
      </c>
      <c r="R134" s="10">
        <f t="shared" si="408"/>
        <v>92</v>
      </c>
      <c r="S134" s="10" t="str">
        <f t="shared" si="409"/>
        <v>0</v>
      </c>
      <c r="T134" s="10" t="str">
        <f t="shared" si="410"/>
        <v>0</v>
      </c>
      <c r="U134" s="10" t="str">
        <f t="shared" si="411"/>
        <v>0</v>
      </c>
      <c r="V134" s="10" t="str">
        <f t="shared" si="412"/>
        <v>0</v>
      </c>
      <c r="W134" s="10" t="str">
        <f t="shared" si="413"/>
        <v>0</v>
      </c>
      <c r="X134" s="10" t="str">
        <f t="shared" si="414"/>
        <v>0</v>
      </c>
    </row>
    <row r="135" spans="1:24" ht="25.5" customHeight="1">
      <c r="A135" s="16"/>
      <c r="B135" s="79" t="s">
        <v>126</v>
      </c>
      <c r="C135" s="10">
        <v>2</v>
      </c>
      <c r="D135" s="10">
        <v>2</v>
      </c>
      <c r="E135" s="10">
        <f t="shared" ref="E135" si="415">C135+D135</f>
        <v>4</v>
      </c>
      <c r="F135" s="10">
        <v>21</v>
      </c>
      <c r="G135" s="35">
        <v>51</v>
      </c>
      <c r="H135" s="10">
        <f t="shared" ref="H135" si="416">F135+G135</f>
        <v>72</v>
      </c>
      <c r="I135" s="10">
        <v>0</v>
      </c>
      <c r="J135" s="10">
        <v>3</v>
      </c>
      <c r="K135" s="10">
        <f t="shared" ref="K135" si="417">I135+J135</f>
        <v>3</v>
      </c>
      <c r="L135" s="86">
        <f t="shared" ref="L135" si="418">C135+F135+I135</f>
        <v>23</v>
      </c>
      <c r="M135" s="86">
        <f t="shared" ref="M135" si="419">D135+G135+J135</f>
        <v>56</v>
      </c>
      <c r="N135" s="86">
        <f t="shared" ref="N135" si="420">L135+M135</f>
        <v>79</v>
      </c>
      <c r="O135" s="47">
        <v>1</v>
      </c>
      <c r="P135" s="10">
        <f t="shared" ref="P135" si="421">IF(O135=1,L135,"0")</f>
        <v>23</v>
      </c>
      <c r="Q135" s="10">
        <f t="shared" ref="Q135" si="422">IF(O135=1,M135,"0")</f>
        <v>56</v>
      </c>
      <c r="R135" s="10">
        <f t="shared" ref="R135" si="423">IF(O135=1,N135,"0")</f>
        <v>79</v>
      </c>
      <c r="S135" s="10" t="str">
        <f t="shared" ref="S135" si="424">IF(O135=2,L135,"0")</f>
        <v>0</v>
      </c>
      <c r="T135" s="10" t="str">
        <f t="shared" ref="T135" si="425">IF(O135=2,M135,"0")</f>
        <v>0</v>
      </c>
      <c r="U135" s="10" t="str">
        <f t="shared" ref="U135" si="426">IF(O135=2,N135,"0")</f>
        <v>0</v>
      </c>
      <c r="V135" s="10" t="str">
        <f t="shared" ref="V135" si="427">IF(O135=3,L135,"0")</f>
        <v>0</v>
      </c>
      <c r="W135" s="10" t="str">
        <f t="shared" ref="W135" si="428">IF(O135=3,M135,"0")</f>
        <v>0</v>
      </c>
      <c r="X135" s="10" t="str">
        <f t="shared" ref="X135" si="429">IF(O135=3,N135,"0")</f>
        <v>0</v>
      </c>
    </row>
    <row r="136" spans="1:24" ht="25.5" customHeight="1">
      <c r="A136" s="16"/>
      <c r="B136" s="17" t="s">
        <v>110</v>
      </c>
      <c r="C136" s="10">
        <v>1</v>
      </c>
      <c r="D136" s="10">
        <v>0</v>
      </c>
      <c r="E136" s="10">
        <f t="shared" ref="E136:E137" si="430">C136+D136</f>
        <v>1</v>
      </c>
      <c r="F136" s="10">
        <v>22</v>
      </c>
      <c r="G136" s="35">
        <v>86</v>
      </c>
      <c r="H136" s="10">
        <f t="shared" ref="H136:H137" si="431">F136+G136</f>
        <v>108</v>
      </c>
      <c r="I136" s="10">
        <v>1</v>
      </c>
      <c r="J136" s="10">
        <v>3</v>
      </c>
      <c r="K136" s="10">
        <f t="shared" ref="K136:K137" si="432">I136+J136</f>
        <v>4</v>
      </c>
      <c r="L136" s="86">
        <f t="shared" ref="L136:L137" si="433">C136+F136+I136</f>
        <v>24</v>
      </c>
      <c r="M136" s="86">
        <f t="shared" ref="M136:M137" si="434">D136+G136+J136</f>
        <v>89</v>
      </c>
      <c r="N136" s="86">
        <f t="shared" ref="N136:N137" si="435">L136+M136</f>
        <v>113</v>
      </c>
      <c r="O136" s="47">
        <v>2</v>
      </c>
      <c r="P136" s="10" t="str">
        <f t="shared" ref="P136:P137" si="436">IF(O136=1,L136,"0")</f>
        <v>0</v>
      </c>
      <c r="Q136" s="10" t="str">
        <f t="shared" ref="Q136:Q137" si="437">IF(O136=1,M136,"0")</f>
        <v>0</v>
      </c>
      <c r="R136" s="10" t="str">
        <f t="shared" ref="R136:R137" si="438">IF(O136=1,N136,"0")</f>
        <v>0</v>
      </c>
      <c r="S136" s="10">
        <f t="shared" si="409"/>
        <v>24</v>
      </c>
      <c r="T136" s="10">
        <f t="shared" si="410"/>
        <v>89</v>
      </c>
      <c r="U136" s="10">
        <f t="shared" si="411"/>
        <v>113</v>
      </c>
      <c r="V136" s="10" t="str">
        <f t="shared" si="412"/>
        <v>0</v>
      </c>
      <c r="W136" s="10" t="str">
        <f t="shared" si="413"/>
        <v>0</v>
      </c>
      <c r="X136" s="10" t="str">
        <f t="shared" si="414"/>
        <v>0</v>
      </c>
    </row>
    <row r="137" spans="1:24" ht="25.5" customHeight="1">
      <c r="A137" s="16"/>
      <c r="B137" s="17" t="s">
        <v>145</v>
      </c>
      <c r="C137" s="10">
        <v>1</v>
      </c>
      <c r="D137" s="10">
        <v>0</v>
      </c>
      <c r="E137" s="10">
        <f t="shared" si="430"/>
        <v>1</v>
      </c>
      <c r="F137" s="10">
        <v>8</v>
      </c>
      <c r="G137" s="35">
        <v>19</v>
      </c>
      <c r="H137" s="10">
        <f t="shared" si="431"/>
        <v>27</v>
      </c>
      <c r="I137" s="10">
        <v>2</v>
      </c>
      <c r="J137" s="10">
        <v>1</v>
      </c>
      <c r="K137" s="10">
        <f t="shared" si="432"/>
        <v>3</v>
      </c>
      <c r="L137" s="86">
        <f t="shared" si="433"/>
        <v>11</v>
      </c>
      <c r="M137" s="86">
        <f t="shared" si="434"/>
        <v>20</v>
      </c>
      <c r="N137" s="86">
        <f t="shared" si="435"/>
        <v>31</v>
      </c>
      <c r="O137" s="47">
        <v>1</v>
      </c>
      <c r="P137" s="10">
        <f t="shared" si="436"/>
        <v>11</v>
      </c>
      <c r="Q137" s="10">
        <f t="shared" si="437"/>
        <v>20</v>
      </c>
      <c r="R137" s="10">
        <f t="shared" si="438"/>
        <v>31</v>
      </c>
      <c r="S137" s="10" t="str">
        <f t="shared" ref="S137" si="439">IF(O137=2,L137,"0")</f>
        <v>0</v>
      </c>
      <c r="T137" s="10" t="str">
        <f t="shared" ref="T137" si="440">IF(O137=2,M137,"0")</f>
        <v>0</v>
      </c>
      <c r="U137" s="10" t="str">
        <f t="shared" ref="U137" si="441">IF(O137=2,N137,"0")</f>
        <v>0</v>
      </c>
      <c r="V137" s="10" t="str">
        <f t="shared" ref="V137" si="442">IF(O137=3,L137,"0")</f>
        <v>0</v>
      </c>
      <c r="W137" s="10" t="str">
        <f t="shared" ref="W137" si="443">IF(O137=3,M137,"0")</f>
        <v>0</v>
      </c>
      <c r="X137" s="10" t="str">
        <f t="shared" ref="X137" si="444">IF(O137=3,N137,"0")</f>
        <v>0</v>
      </c>
    </row>
    <row r="138" spans="1:24" ht="25.5" customHeight="1">
      <c r="A138" s="16"/>
      <c r="B138" s="80" t="s">
        <v>150</v>
      </c>
      <c r="C138" s="10">
        <v>0</v>
      </c>
      <c r="D138" s="10">
        <v>0</v>
      </c>
      <c r="E138" s="10">
        <f t="shared" ref="E138" si="445">C138+D138</f>
        <v>0</v>
      </c>
      <c r="F138" s="10">
        <v>9</v>
      </c>
      <c r="G138" s="35">
        <v>24</v>
      </c>
      <c r="H138" s="10">
        <f t="shared" ref="H138" si="446">F138+G138</f>
        <v>33</v>
      </c>
      <c r="I138" s="10">
        <v>3</v>
      </c>
      <c r="J138" s="10">
        <v>3</v>
      </c>
      <c r="K138" s="10">
        <f t="shared" ref="K138" si="447">I138+J138</f>
        <v>6</v>
      </c>
      <c r="L138" s="86">
        <f t="shared" ref="L138" si="448">C138+F138+I138</f>
        <v>12</v>
      </c>
      <c r="M138" s="86">
        <f t="shared" ref="M138" si="449">D138+G138+J138</f>
        <v>27</v>
      </c>
      <c r="N138" s="86">
        <f t="shared" ref="N138" si="450">L138+M138</f>
        <v>39</v>
      </c>
      <c r="O138" s="47">
        <v>1</v>
      </c>
      <c r="P138" s="10">
        <f t="shared" ref="P138" si="451">IF(O138=1,L138,"0")</f>
        <v>12</v>
      </c>
      <c r="Q138" s="10">
        <f t="shared" ref="Q138" si="452">IF(O138=1,M138,"0")</f>
        <v>27</v>
      </c>
      <c r="R138" s="10">
        <f t="shared" ref="R138" si="453">IF(O138=1,N138,"0")</f>
        <v>39</v>
      </c>
      <c r="S138" s="10" t="str">
        <f t="shared" si="409"/>
        <v>0</v>
      </c>
      <c r="T138" s="10" t="str">
        <f t="shared" si="410"/>
        <v>0</v>
      </c>
      <c r="U138" s="10" t="str">
        <f t="shared" si="411"/>
        <v>0</v>
      </c>
      <c r="V138" s="10" t="str">
        <f t="shared" si="412"/>
        <v>0</v>
      </c>
      <c r="W138" s="10" t="str">
        <f t="shared" si="413"/>
        <v>0</v>
      </c>
      <c r="X138" s="10" t="str">
        <f t="shared" si="414"/>
        <v>0</v>
      </c>
    </row>
    <row r="139" spans="1:24" ht="25.5" customHeight="1">
      <c r="A139" s="16"/>
      <c r="B139" s="17" t="s">
        <v>139</v>
      </c>
      <c r="C139" s="10">
        <v>2</v>
      </c>
      <c r="D139" s="10">
        <v>1</v>
      </c>
      <c r="E139" s="10">
        <f t="shared" ref="E139" si="454">C139+D139</f>
        <v>3</v>
      </c>
      <c r="F139" s="10">
        <v>33</v>
      </c>
      <c r="G139" s="35">
        <v>96</v>
      </c>
      <c r="H139" s="10">
        <f t="shared" ref="H139" si="455">F139+G139</f>
        <v>129</v>
      </c>
      <c r="I139" s="10">
        <v>4</v>
      </c>
      <c r="J139" s="10">
        <v>5</v>
      </c>
      <c r="K139" s="10">
        <f t="shared" ref="K139" si="456">I139+J139</f>
        <v>9</v>
      </c>
      <c r="L139" s="86">
        <f t="shared" ref="L139" si="457">C139+F139+I139</f>
        <v>39</v>
      </c>
      <c r="M139" s="86">
        <f t="shared" ref="M139" si="458">D139+G139+J139</f>
        <v>102</v>
      </c>
      <c r="N139" s="86">
        <f t="shared" ref="N139" si="459">L139+M139</f>
        <v>141</v>
      </c>
      <c r="O139" s="47">
        <v>1</v>
      </c>
      <c r="P139" s="10">
        <f t="shared" ref="P139" si="460">IF(O139=1,L139,"0")</f>
        <v>39</v>
      </c>
      <c r="Q139" s="10">
        <f t="shared" ref="Q139" si="461">IF(O139=1,M139,"0")</f>
        <v>102</v>
      </c>
      <c r="R139" s="10">
        <f t="shared" ref="R139" si="462">IF(O139=1,N139,"0")</f>
        <v>141</v>
      </c>
      <c r="S139" s="10" t="str">
        <f t="shared" ref="S139" si="463">IF(O139=2,L139,"0")</f>
        <v>0</v>
      </c>
      <c r="T139" s="10" t="str">
        <f t="shared" ref="T139" si="464">IF(O139=2,M139,"0")</f>
        <v>0</v>
      </c>
      <c r="U139" s="10" t="str">
        <f t="shared" ref="U139" si="465">IF(O139=2,N139,"0")</f>
        <v>0</v>
      </c>
      <c r="V139" s="10" t="str">
        <f t="shared" ref="V139" si="466">IF(O139=3,L139,"0")</f>
        <v>0</v>
      </c>
      <c r="W139" s="10" t="str">
        <f t="shared" ref="W139" si="467">IF(O139=3,M139,"0")</f>
        <v>0</v>
      </c>
      <c r="X139" s="10" t="str">
        <f t="shared" ref="X139" si="468">IF(O139=3,N139,"0")</f>
        <v>0</v>
      </c>
    </row>
    <row r="140" spans="1:24" ht="25.5" customHeight="1">
      <c r="A140" s="16"/>
      <c r="B140" s="17" t="s">
        <v>32</v>
      </c>
      <c r="C140" s="10">
        <v>0</v>
      </c>
      <c r="D140" s="10">
        <v>1</v>
      </c>
      <c r="E140" s="10">
        <f t="shared" si="401"/>
        <v>1</v>
      </c>
      <c r="F140" s="10">
        <v>21</v>
      </c>
      <c r="G140" s="35">
        <v>81</v>
      </c>
      <c r="H140" s="10">
        <f t="shared" si="402"/>
        <v>102</v>
      </c>
      <c r="I140" s="10">
        <v>1</v>
      </c>
      <c r="J140" s="10">
        <v>0</v>
      </c>
      <c r="K140" s="10">
        <f t="shared" si="403"/>
        <v>1</v>
      </c>
      <c r="L140" s="86">
        <f t="shared" si="404"/>
        <v>22</v>
      </c>
      <c r="M140" s="86">
        <f t="shared" si="404"/>
        <v>82</v>
      </c>
      <c r="N140" s="86">
        <f t="shared" si="405"/>
        <v>104</v>
      </c>
      <c r="O140" s="9">
        <v>2</v>
      </c>
      <c r="P140" s="10" t="str">
        <f t="shared" si="406"/>
        <v>0</v>
      </c>
      <c r="Q140" s="10" t="str">
        <f t="shared" si="407"/>
        <v>0</v>
      </c>
      <c r="R140" s="10" t="str">
        <f t="shared" si="408"/>
        <v>0</v>
      </c>
      <c r="S140" s="10">
        <f t="shared" si="409"/>
        <v>22</v>
      </c>
      <c r="T140" s="10">
        <f t="shared" si="410"/>
        <v>82</v>
      </c>
      <c r="U140" s="10">
        <f t="shared" si="411"/>
        <v>104</v>
      </c>
      <c r="V140" s="10" t="str">
        <f t="shared" si="412"/>
        <v>0</v>
      </c>
      <c r="W140" s="10" t="str">
        <f t="shared" si="413"/>
        <v>0</v>
      </c>
      <c r="X140" s="10" t="str">
        <f t="shared" si="414"/>
        <v>0</v>
      </c>
    </row>
    <row r="141" spans="1:24" ht="25.5" customHeight="1">
      <c r="A141" s="16"/>
      <c r="B141" s="34" t="s">
        <v>30</v>
      </c>
      <c r="C141" s="10">
        <v>0</v>
      </c>
      <c r="D141" s="10">
        <v>0</v>
      </c>
      <c r="E141" s="10">
        <f t="shared" si="401"/>
        <v>0</v>
      </c>
      <c r="F141" s="10">
        <v>48</v>
      </c>
      <c r="G141" s="35">
        <v>39</v>
      </c>
      <c r="H141" s="10">
        <f t="shared" si="402"/>
        <v>87</v>
      </c>
      <c r="I141" s="10">
        <v>5</v>
      </c>
      <c r="J141" s="10">
        <v>1</v>
      </c>
      <c r="K141" s="10">
        <f t="shared" si="403"/>
        <v>6</v>
      </c>
      <c r="L141" s="86">
        <f t="shared" si="404"/>
        <v>53</v>
      </c>
      <c r="M141" s="86">
        <f t="shared" si="404"/>
        <v>40</v>
      </c>
      <c r="N141" s="86">
        <f t="shared" si="405"/>
        <v>93</v>
      </c>
      <c r="O141" s="9">
        <v>2</v>
      </c>
      <c r="P141" s="10" t="str">
        <f t="shared" si="406"/>
        <v>0</v>
      </c>
      <c r="Q141" s="10" t="str">
        <f t="shared" si="407"/>
        <v>0</v>
      </c>
      <c r="R141" s="10" t="str">
        <f t="shared" si="408"/>
        <v>0</v>
      </c>
      <c r="S141" s="10">
        <f t="shared" si="409"/>
        <v>53</v>
      </c>
      <c r="T141" s="10">
        <f t="shared" si="410"/>
        <v>40</v>
      </c>
      <c r="U141" s="10">
        <f t="shared" si="411"/>
        <v>93</v>
      </c>
      <c r="V141" s="10" t="str">
        <f t="shared" si="412"/>
        <v>0</v>
      </c>
      <c r="W141" s="10" t="str">
        <f t="shared" si="413"/>
        <v>0</v>
      </c>
      <c r="X141" s="10" t="str">
        <f t="shared" si="414"/>
        <v>0</v>
      </c>
    </row>
    <row r="142" spans="1:24" s="4" customFormat="1" ht="25.5" customHeight="1">
      <c r="A142" s="24"/>
      <c r="B142" s="25" t="s">
        <v>3</v>
      </c>
      <c r="C142" s="22">
        <f t="shared" ref="C142:K142" si="469">SUM(C133:C141)</f>
        <v>7</v>
      </c>
      <c r="D142" s="22">
        <f t="shared" si="469"/>
        <v>9</v>
      </c>
      <c r="E142" s="22">
        <f t="shared" si="469"/>
        <v>16</v>
      </c>
      <c r="F142" s="22">
        <f t="shared" si="469"/>
        <v>210</v>
      </c>
      <c r="G142" s="28">
        <f t="shared" si="469"/>
        <v>528</v>
      </c>
      <c r="H142" s="22">
        <f t="shared" si="469"/>
        <v>738</v>
      </c>
      <c r="I142" s="22">
        <f t="shared" si="469"/>
        <v>19</v>
      </c>
      <c r="J142" s="22">
        <f t="shared" si="469"/>
        <v>21</v>
      </c>
      <c r="K142" s="22">
        <f t="shared" si="469"/>
        <v>40</v>
      </c>
      <c r="L142" s="22">
        <f t="shared" si="404"/>
        <v>236</v>
      </c>
      <c r="M142" s="22">
        <f t="shared" si="404"/>
        <v>558</v>
      </c>
      <c r="N142" s="22">
        <f t="shared" si="405"/>
        <v>794</v>
      </c>
      <c r="O142" s="32"/>
      <c r="P142" s="22">
        <f t="shared" ref="P142:X142" si="470">SUM(P133:P141)</f>
        <v>106</v>
      </c>
      <c r="Q142" s="22">
        <f t="shared" si="470"/>
        <v>276</v>
      </c>
      <c r="R142" s="22">
        <f t="shared" si="470"/>
        <v>382</v>
      </c>
      <c r="S142" s="22">
        <f t="shared" si="470"/>
        <v>130</v>
      </c>
      <c r="T142" s="22">
        <f t="shared" si="470"/>
        <v>282</v>
      </c>
      <c r="U142" s="22">
        <f t="shared" si="470"/>
        <v>412</v>
      </c>
      <c r="V142" s="75">
        <f t="shared" si="470"/>
        <v>0</v>
      </c>
      <c r="W142" s="75">
        <f t="shared" si="470"/>
        <v>0</v>
      </c>
      <c r="X142" s="75">
        <f t="shared" si="470"/>
        <v>0</v>
      </c>
    </row>
    <row r="143" spans="1:24" s="4" customFormat="1" ht="25.5" customHeight="1">
      <c r="A143" s="24"/>
      <c r="B143" s="37" t="s">
        <v>92</v>
      </c>
      <c r="C143" s="10"/>
      <c r="D143" s="10"/>
      <c r="E143" s="10"/>
      <c r="F143" s="71"/>
      <c r="G143" s="71"/>
      <c r="H143" s="10"/>
      <c r="I143" s="22"/>
      <c r="J143" s="22"/>
      <c r="K143" s="10"/>
      <c r="L143" s="10"/>
      <c r="M143" s="10"/>
      <c r="N143" s="10"/>
      <c r="O143" s="9"/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s="4" customFormat="1" ht="25.5" customHeight="1">
      <c r="A144" s="24"/>
      <c r="B144" s="38" t="s">
        <v>34</v>
      </c>
      <c r="C144" s="10">
        <v>0</v>
      </c>
      <c r="D144" s="10">
        <v>4</v>
      </c>
      <c r="E144" s="10">
        <f>C144+D144</f>
        <v>4</v>
      </c>
      <c r="F144" s="10">
        <v>12</v>
      </c>
      <c r="G144" s="35">
        <v>67</v>
      </c>
      <c r="H144" s="10">
        <f>F144+G144</f>
        <v>79</v>
      </c>
      <c r="I144" s="10">
        <v>3</v>
      </c>
      <c r="J144" s="10">
        <v>14</v>
      </c>
      <c r="K144" s="10">
        <f>I144+J144</f>
        <v>17</v>
      </c>
      <c r="L144" s="86">
        <f>C144+F144+I144</f>
        <v>15</v>
      </c>
      <c r="M144" s="86">
        <f>D144+G144+J144</f>
        <v>85</v>
      </c>
      <c r="N144" s="86">
        <f t="shared" ref="N144:N145" si="471">L144+M144</f>
        <v>100</v>
      </c>
      <c r="O144" s="9">
        <v>2</v>
      </c>
      <c r="P144" s="10" t="str">
        <f>IF(O144=1,L144,"0")</f>
        <v>0</v>
      </c>
      <c r="Q144" s="10" t="str">
        <f>IF(O144=1,M144,"0")</f>
        <v>0</v>
      </c>
      <c r="R144" s="10" t="str">
        <f>IF(O144=1,N144,"0")</f>
        <v>0</v>
      </c>
      <c r="S144" s="10">
        <f>IF(O144=2,L144,"0")</f>
        <v>15</v>
      </c>
      <c r="T144" s="10">
        <f>IF(O144=2,M144,"0")</f>
        <v>85</v>
      </c>
      <c r="U144" s="10">
        <f>IF(O144=2,N144,"0")</f>
        <v>100</v>
      </c>
      <c r="V144" s="10" t="str">
        <f t="shared" ref="V144" si="472">IF(O144=3,L144,"0")</f>
        <v>0</v>
      </c>
      <c r="W144" s="10" t="str">
        <f t="shared" ref="W144" si="473">IF(O144=3,M144,"0")</f>
        <v>0</v>
      </c>
      <c r="X144" s="10" t="str">
        <f t="shared" ref="X144" si="474">IF(O144=3,N144,"0")</f>
        <v>0</v>
      </c>
    </row>
    <row r="145" spans="1:24" s="4" customFormat="1" ht="25.5" customHeight="1">
      <c r="A145" s="24"/>
      <c r="B145" s="25" t="s">
        <v>3</v>
      </c>
      <c r="C145" s="22">
        <f t="shared" ref="C145:E145" si="475">SUM(C144)</f>
        <v>0</v>
      </c>
      <c r="D145" s="22">
        <f t="shared" si="475"/>
        <v>4</v>
      </c>
      <c r="E145" s="22">
        <f t="shared" si="475"/>
        <v>4</v>
      </c>
      <c r="F145" s="22">
        <f t="shared" ref="F145:H145" si="476">SUM(F144)</f>
        <v>12</v>
      </c>
      <c r="G145" s="28">
        <f t="shared" si="476"/>
        <v>67</v>
      </c>
      <c r="H145" s="22">
        <f t="shared" si="476"/>
        <v>79</v>
      </c>
      <c r="I145" s="22">
        <f t="shared" ref="I145:K145" si="477">SUM(I144)</f>
        <v>3</v>
      </c>
      <c r="J145" s="22">
        <f t="shared" si="477"/>
        <v>14</v>
      </c>
      <c r="K145" s="22">
        <f t="shared" si="477"/>
        <v>17</v>
      </c>
      <c r="L145" s="22">
        <f>C145+F145+I145</f>
        <v>15</v>
      </c>
      <c r="M145" s="22">
        <f>D145+G145+J145</f>
        <v>85</v>
      </c>
      <c r="N145" s="22">
        <f t="shared" si="471"/>
        <v>100</v>
      </c>
      <c r="O145" s="32">
        <f t="shared" ref="O145:X145" si="478">SUM(O144)</f>
        <v>2</v>
      </c>
      <c r="P145" s="22">
        <f t="shared" si="478"/>
        <v>0</v>
      </c>
      <c r="Q145" s="22">
        <f t="shared" si="478"/>
        <v>0</v>
      </c>
      <c r="R145" s="22">
        <f t="shared" si="478"/>
        <v>0</v>
      </c>
      <c r="S145" s="22">
        <f t="shared" si="478"/>
        <v>15</v>
      </c>
      <c r="T145" s="22">
        <f t="shared" si="478"/>
        <v>85</v>
      </c>
      <c r="U145" s="22">
        <f t="shared" si="478"/>
        <v>100</v>
      </c>
      <c r="V145" s="75">
        <f t="shared" si="478"/>
        <v>0</v>
      </c>
      <c r="W145" s="75">
        <f t="shared" si="478"/>
        <v>0</v>
      </c>
      <c r="X145" s="75">
        <f t="shared" si="478"/>
        <v>0</v>
      </c>
    </row>
    <row r="146" spans="1:24" s="4" customFormat="1" ht="25.5" customHeight="1">
      <c r="A146" s="24"/>
      <c r="B146" s="27" t="s">
        <v>81</v>
      </c>
      <c r="C146" s="10"/>
      <c r="D146" s="10"/>
      <c r="E146" s="10"/>
      <c r="F146" s="71"/>
      <c r="G146" s="71"/>
      <c r="H146" s="10"/>
      <c r="I146" s="22"/>
      <c r="J146" s="22"/>
      <c r="K146" s="10"/>
      <c r="L146" s="10"/>
      <c r="M146" s="10"/>
      <c r="N146" s="10"/>
      <c r="O146" s="9"/>
      <c r="P146" s="10"/>
      <c r="Q146" s="10"/>
      <c r="R146" s="10"/>
      <c r="S146" s="10"/>
      <c r="T146" s="10"/>
      <c r="U146" s="10"/>
      <c r="V146" s="10"/>
      <c r="W146" s="10"/>
      <c r="X146" s="10"/>
    </row>
    <row r="147" spans="1:24" s="4" customFormat="1" ht="25.5" customHeight="1">
      <c r="A147" s="24"/>
      <c r="B147" s="36" t="s">
        <v>140</v>
      </c>
      <c r="C147" s="10">
        <v>1</v>
      </c>
      <c r="D147" s="10">
        <v>1</v>
      </c>
      <c r="E147" s="10">
        <f>C147+D147</f>
        <v>2</v>
      </c>
      <c r="F147" s="10">
        <v>14</v>
      </c>
      <c r="G147" s="35">
        <v>19</v>
      </c>
      <c r="H147" s="10">
        <f>F147+G147</f>
        <v>33</v>
      </c>
      <c r="I147" s="10">
        <v>4</v>
      </c>
      <c r="J147" s="10">
        <v>3</v>
      </c>
      <c r="K147" s="10">
        <f>I147+J147</f>
        <v>7</v>
      </c>
      <c r="L147" s="86">
        <f t="shared" ref="L147:M148" si="479">C147+F147+I147</f>
        <v>19</v>
      </c>
      <c r="M147" s="86">
        <f t="shared" si="479"/>
        <v>23</v>
      </c>
      <c r="N147" s="86">
        <f>L147+M147</f>
        <v>42</v>
      </c>
      <c r="O147" s="9">
        <v>2</v>
      </c>
      <c r="P147" s="10" t="str">
        <f>IF(O147=1,L147,"0")</f>
        <v>0</v>
      </c>
      <c r="Q147" s="10" t="str">
        <f>IF(O147=1,M147,"0")</f>
        <v>0</v>
      </c>
      <c r="R147" s="10" t="str">
        <f>IF(O147=1,N147,"0")</f>
        <v>0</v>
      </c>
      <c r="S147" s="10">
        <f>IF(O147=2,L147,"0")</f>
        <v>19</v>
      </c>
      <c r="T147" s="10">
        <f>IF(O147=2,M147,"0")</f>
        <v>23</v>
      </c>
      <c r="U147" s="10">
        <f>IF(O147=2,N147,"0")</f>
        <v>42</v>
      </c>
      <c r="V147" s="10" t="str">
        <f t="shared" ref="V147" si="480">IF(O147=3,L147,"0")</f>
        <v>0</v>
      </c>
      <c r="W147" s="10" t="str">
        <f t="shared" ref="W147" si="481">IF(O147=3,M147,"0")</f>
        <v>0</v>
      </c>
      <c r="X147" s="10" t="str">
        <f t="shared" ref="X147" si="482">IF(O147=3,N147,"0")</f>
        <v>0</v>
      </c>
    </row>
    <row r="148" spans="1:24" s="4" customFormat="1" ht="25.5" customHeight="1">
      <c r="A148" s="24"/>
      <c r="B148" s="21" t="s">
        <v>3</v>
      </c>
      <c r="C148" s="22">
        <f t="shared" ref="C148:K148" si="483">SUM(C147:C147)</f>
        <v>1</v>
      </c>
      <c r="D148" s="22">
        <f t="shared" si="483"/>
        <v>1</v>
      </c>
      <c r="E148" s="22">
        <f t="shared" si="483"/>
        <v>2</v>
      </c>
      <c r="F148" s="8">
        <f t="shared" si="483"/>
        <v>14</v>
      </c>
      <c r="G148" s="43">
        <f t="shared" si="483"/>
        <v>19</v>
      </c>
      <c r="H148" s="22">
        <f t="shared" si="483"/>
        <v>33</v>
      </c>
      <c r="I148" s="8">
        <f t="shared" si="483"/>
        <v>4</v>
      </c>
      <c r="J148" s="8">
        <f t="shared" si="483"/>
        <v>3</v>
      </c>
      <c r="K148" s="22">
        <f t="shared" si="483"/>
        <v>7</v>
      </c>
      <c r="L148" s="22">
        <f t="shared" si="479"/>
        <v>19</v>
      </c>
      <c r="M148" s="22">
        <f t="shared" si="479"/>
        <v>23</v>
      </c>
      <c r="N148" s="22">
        <f>L148+M148</f>
        <v>42</v>
      </c>
      <c r="O148" s="32"/>
      <c r="P148" s="22">
        <f t="shared" ref="P148:X148" si="484">SUM(P147:P147)</f>
        <v>0</v>
      </c>
      <c r="Q148" s="22">
        <f t="shared" si="484"/>
        <v>0</v>
      </c>
      <c r="R148" s="22">
        <f t="shared" si="484"/>
        <v>0</v>
      </c>
      <c r="S148" s="22">
        <f t="shared" si="484"/>
        <v>19</v>
      </c>
      <c r="T148" s="22">
        <f t="shared" si="484"/>
        <v>23</v>
      </c>
      <c r="U148" s="22">
        <f t="shared" si="484"/>
        <v>42</v>
      </c>
      <c r="V148" s="75">
        <f t="shared" si="484"/>
        <v>0</v>
      </c>
      <c r="W148" s="75">
        <f t="shared" si="484"/>
        <v>0</v>
      </c>
      <c r="X148" s="75">
        <f t="shared" si="484"/>
        <v>0</v>
      </c>
    </row>
    <row r="149" spans="1:24" s="4" customFormat="1" ht="25.5" customHeight="1">
      <c r="A149" s="24"/>
      <c r="B149" s="6" t="s">
        <v>137</v>
      </c>
      <c r="C149" s="10"/>
      <c r="D149" s="10"/>
      <c r="E149" s="10"/>
      <c r="F149" s="70"/>
      <c r="G149" s="70"/>
      <c r="H149" s="10"/>
      <c r="I149" s="70"/>
      <c r="J149" s="8"/>
      <c r="K149" s="10"/>
      <c r="L149" s="10"/>
      <c r="M149" s="10"/>
      <c r="N149" s="10"/>
      <c r="O149" s="9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s="4" customFormat="1" ht="25.5" customHeight="1">
      <c r="A150" s="24"/>
      <c r="B150" s="17" t="s">
        <v>110</v>
      </c>
      <c r="C150" s="10">
        <v>0</v>
      </c>
      <c r="D150" s="10">
        <v>0</v>
      </c>
      <c r="E150" s="10">
        <f t="shared" ref="E150" si="485">C150+D150</f>
        <v>0</v>
      </c>
      <c r="F150" s="10">
        <v>4</v>
      </c>
      <c r="G150" s="35">
        <v>4</v>
      </c>
      <c r="H150" s="10">
        <f t="shared" ref="H150" si="486">F150+G150</f>
        <v>8</v>
      </c>
      <c r="I150" s="10">
        <v>0</v>
      </c>
      <c r="J150" s="10">
        <v>0</v>
      </c>
      <c r="K150" s="10">
        <f t="shared" ref="K150" si="487">I150+J150</f>
        <v>0</v>
      </c>
      <c r="L150" s="86">
        <f t="shared" ref="L150" si="488">C150+F150+I150</f>
        <v>4</v>
      </c>
      <c r="M150" s="86">
        <f t="shared" ref="M150" si="489">D150+G150+J150</f>
        <v>4</v>
      </c>
      <c r="N150" s="86">
        <f t="shared" ref="N150" si="490">L150+M150</f>
        <v>8</v>
      </c>
      <c r="O150" s="9">
        <v>2</v>
      </c>
      <c r="P150" s="10" t="str">
        <f>IF(O150=1,L150,"0")</f>
        <v>0</v>
      </c>
      <c r="Q150" s="10" t="str">
        <f>IF(O150=1,M150,"0")</f>
        <v>0</v>
      </c>
      <c r="R150" s="10" t="str">
        <f>IF(O150=1,N150,"0")</f>
        <v>0</v>
      </c>
      <c r="S150" s="10">
        <f>IF(O150=2,L150,"0")</f>
        <v>4</v>
      </c>
      <c r="T150" s="10">
        <f>IF(O150=2,M150,"0")</f>
        <v>4</v>
      </c>
      <c r="U150" s="10">
        <f>IF(O150=2,N150,"0")</f>
        <v>8</v>
      </c>
      <c r="V150" s="10" t="str">
        <f t="shared" ref="V150" si="491">IF(O150=3,L150,"0")</f>
        <v>0</v>
      </c>
      <c r="W150" s="10" t="str">
        <f t="shared" ref="W150" si="492">IF(O150=3,M150,"0")</f>
        <v>0</v>
      </c>
      <c r="X150" s="10" t="str">
        <f t="shared" ref="X150" si="493">IF(O150=3,N150,"0")</f>
        <v>0</v>
      </c>
    </row>
    <row r="151" spans="1:24" s="4" customFormat="1" ht="25.5" customHeight="1">
      <c r="A151" s="24"/>
      <c r="B151" s="17" t="s">
        <v>32</v>
      </c>
      <c r="C151" s="10">
        <v>0</v>
      </c>
      <c r="D151" s="10">
        <v>1</v>
      </c>
      <c r="E151" s="10">
        <f>C151+D151</f>
        <v>1</v>
      </c>
      <c r="F151" s="10">
        <v>2</v>
      </c>
      <c r="G151" s="35">
        <v>8</v>
      </c>
      <c r="H151" s="10">
        <f>F151+G151</f>
        <v>10</v>
      </c>
      <c r="I151" s="10">
        <v>1</v>
      </c>
      <c r="J151" s="10">
        <v>2</v>
      </c>
      <c r="K151" s="10">
        <f>I151+J151</f>
        <v>3</v>
      </c>
      <c r="L151" s="86">
        <f>C151+F151+I151</f>
        <v>3</v>
      </c>
      <c r="M151" s="86">
        <f>D151+G151+J151</f>
        <v>11</v>
      </c>
      <c r="N151" s="86">
        <f>L151+M151</f>
        <v>14</v>
      </c>
      <c r="O151" s="9">
        <v>2</v>
      </c>
      <c r="P151" s="10" t="str">
        <f>IF(O151=1,L151,"0")</f>
        <v>0</v>
      </c>
      <c r="Q151" s="10" t="str">
        <f>IF(O151=1,M151,"0")</f>
        <v>0</v>
      </c>
      <c r="R151" s="10" t="str">
        <f>IF(O151=1,N151,"0")</f>
        <v>0</v>
      </c>
      <c r="S151" s="10">
        <f>IF(O151=2,L151,"0")</f>
        <v>3</v>
      </c>
      <c r="T151" s="10">
        <f>IF(O151=2,M151,"0")</f>
        <v>11</v>
      </c>
      <c r="U151" s="10">
        <f>IF(O151=2,N151,"0")</f>
        <v>14</v>
      </c>
      <c r="V151" s="10" t="str">
        <f>IF(O151=3,L151,"0")</f>
        <v>0</v>
      </c>
      <c r="W151" s="10" t="str">
        <f>IF(O151=3,M151,"0")</f>
        <v>0</v>
      </c>
      <c r="X151" s="10" t="str">
        <f>IF(O151=3,N151,"0")</f>
        <v>0</v>
      </c>
    </row>
    <row r="152" spans="1:24" s="4" customFormat="1" ht="25.5" customHeight="1">
      <c r="A152" s="24"/>
      <c r="B152" s="25" t="s">
        <v>3</v>
      </c>
      <c r="C152" s="22">
        <f t="shared" ref="C152:K152" si="494">SUM(C150:C151)</f>
        <v>0</v>
      </c>
      <c r="D152" s="22">
        <f t="shared" si="494"/>
        <v>1</v>
      </c>
      <c r="E152" s="22">
        <f t="shared" si="494"/>
        <v>1</v>
      </c>
      <c r="F152" s="22">
        <f t="shared" si="494"/>
        <v>6</v>
      </c>
      <c r="G152" s="22">
        <f t="shared" si="494"/>
        <v>12</v>
      </c>
      <c r="H152" s="22">
        <f t="shared" si="494"/>
        <v>18</v>
      </c>
      <c r="I152" s="22">
        <f t="shared" si="494"/>
        <v>1</v>
      </c>
      <c r="J152" s="22">
        <f t="shared" si="494"/>
        <v>2</v>
      </c>
      <c r="K152" s="22">
        <f t="shared" si="494"/>
        <v>3</v>
      </c>
      <c r="L152" s="22">
        <f t="shared" ref="L152:M152" si="495">C152+F152+I152</f>
        <v>7</v>
      </c>
      <c r="M152" s="22">
        <f t="shared" si="495"/>
        <v>15</v>
      </c>
      <c r="N152" s="22">
        <f t="shared" ref="N152" si="496">L152+M152</f>
        <v>22</v>
      </c>
      <c r="O152" s="32"/>
      <c r="P152" s="22">
        <f t="shared" ref="P152:X152" si="497">SUM(P150:P151)</f>
        <v>0</v>
      </c>
      <c r="Q152" s="22">
        <f t="shared" si="497"/>
        <v>0</v>
      </c>
      <c r="R152" s="22">
        <f t="shared" si="497"/>
        <v>0</v>
      </c>
      <c r="S152" s="22">
        <f t="shared" si="497"/>
        <v>7</v>
      </c>
      <c r="T152" s="22">
        <f t="shared" si="497"/>
        <v>15</v>
      </c>
      <c r="U152" s="22">
        <f t="shared" si="497"/>
        <v>22</v>
      </c>
      <c r="V152" s="75">
        <f t="shared" si="497"/>
        <v>0</v>
      </c>
      <c r="W152" s="75">
        <f t="shared" si="497"/>
        <v>0</v>
      </c>
      <c r="X152" s="75">
        <f t="shared" si="497"/>
        <v>0</v>
      </c>
    </row>
    <row r="153" spans="1:24" ht="25.5" customHeight="1">
      <c r="A153" s="16"/>
      <c r="B153" s="27" t="s">
        <v>80</v>
      </c>
      <c r="C153" s="10"/>
      <c r="D153" s="10"/>
      <c r="E153" s="10"/>
      <c r="F153" s="71"/>
      <c r="G153" s="71"/>
      <c r="H153" s="10"/>
      <c r="I153" s="71"/>
      <c r="J153" s="22"/>
      <c r="K153" s="10"/>
      <c r="L153" s="10"/>
      <c r="M153" s="10"/>
      <c r="N153" s="10"/>
      <c r="O153" s="9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ht="25.5" customHeight="1">
      <c r="A154" s="16"/>
      <c r="B154" s="17" t="s">
        <v>138</v>
      </c>
      <c r="C154" s="10">
        <v>1</v>
      </c>
      <c r="D154" s="10">
        <v>0</v>
      </c>
      <c r="E154" s="10">
        <f t="shared" ref="E154:E156" si="498">C154+D154</f>
        <v>1</v>
      </c>
      <c r="F154" s="10">
        <v>7</v>
      </c>
      <c r="G154" s="35">
        <v>64</v>
      </c>
      <c r="H154" s="10">
        <f t="shared" ref="H154:H156" si="499">F154+G154</f>
        <v>71</v>
      </c>
      <c r="I154" s="10">
        <v>1</v>
      </c>
      <c r="J154" s="10">
        <v>1</v>
      </c>
      <c r="K154" s="10">
        <f t="shared" ref="K154:K156" si="500">I154+J154</f>
        <v>2</v>
      </c>
      <c r="L154" s="86">
        <f t="shared" ref="L154:M157" si="501">C154+F154+I154</f>
        <v>9</v>
      </c>
      <c r="M154" s="86">
        <f t="shared" si="501"/>
        <v>65</v>
      </c>
      <c r="N154" s="86">
        <f t="shared" ref="N154:N157" si="502">L154+M154</f>
        <v>74</v>
      </c>
      <c r="O154" s="9">
        <v>1</v>
      </c>
      <c r="P154" s="10">
        <f t="shared" ref="P154:P156" si="503">IF(O154=1,L154,"0")</f>
        <v>9</v>
      </c>
      <c r="Q154" s="10">
        <f t="shared" ref="Q154:Q156" si="504">IF(O154=1,M154,"0")</f>
        <v>65</v>
      </c>
      <c r="R154" s="10">
        <f t="shared" ref="R154:R156" si="505">IF(O154=1,N154,"0")</f>
        <v>74</v>
      </c>
      <c r="S154" s="10" t="str">
        <f t="shared" ref="S154:S156" si="506">IF(O154=2,L154,"0")</f>
        <v>0</v>
      </c>
      <c r="T154" s="10" t="str">
        <f t="shared" ref="T154:T156" si="507">IF(O154=2,M154,"0")</f>
        <v>0</v>
      </c>
      <c r="U154" s="10" t="str">
        <f t="shared" ref="U154:U156" si="508">IF(O154=2,N154,"0")</f>
        <v>0</v>
      </c>
      <c r="V154" s="10" t="str">
        <f t="shared" ref="V154:V156" si="509">IF(O154=3,L154,"0")</f>
        <v>0</v>
      </c>
      <c r="W154" s="10" t="str">
        <f t="shared" ref="W154:W156" si="510">IF(O154=3,M154,"0")</f>
        <v>0</v>
      </c>
      <c r="X154" s="10" t="str">
        <f t="shared" ref="X154:X156" si="511">IF(O154=3,N154,"0")</f>
        <v>0</v>
      </c>
    </row>
    <row r="155" spans="1:24" ht="25.5" customHeight="1">
      <c r="A155" s="16"/>
      <c r="B155" s="17" t="s">
        <v>126</v>
      </c>
      <c r="C155" s="10">
        <v>5</v>
      </c>
      <c r="D155" s="10">
        <v>6</v>
      </c>
      <c r="E155" s="10">
        <f t="shared" ref="E155" si="512">C155+D155</f>
        <v>11</v>
      </c>
      <c r="F155" s="10">
        <v>24</v>
      </c>
      <c r="G155" s="35">
        <v>67</v>
      </c>
      <c r="H155" s="10">
        <f t="shared" ref="H155" si="513">F155+G155</f>
        <v>91</v>
      </c>
      <c r="I155" s="10">
        <v>3</v>
      </c>
      <c r="J155" s="10">
        <v>5</v>
      </c>
      <c r="K155" s="10">
        <f t="shared" ref="K155" si="514">I155+J155</f>
        <v>8</v>
      </c>
      <c r="L155" s="86">
        <f t="shared" ref="L155" si="515">C155+F155+I155</f>
        <v>32</v>
      </c>
      <c r="M155" s="86">
        <f t="shared" ref="M155" si="516">D155+G155+J155</f>
        <v>78</v>
      </c>
      <c r="N155" s="86">
        <f t="shared" ref="N155" si="517">L155+M155</f>
        <v>110</v>
      </c>
      <c r="O155" s="9">
        <v>1</v>
      </c>
      <c r="P155" s="10">
        <f t="shared" ref="P155" si="518">IF(O155=1,L155,"0")</f>
        <v>32</v>
      </c>
      <c r="Q155" s="10">
        <f t="shared" ref="Q155" si="519">IF(O155=1,M155,"0")</f>
        <v>78</v>
      </c>
      <c r="R155" s="10">
        <f t="shared" ref="R155" si="520">IF(O155=1,N155,"0")</f>
        <v>110</v>
      </c>
      <c r="S155" s="10" t="str">
        <f t="shared" si="506"/>
        <v>0</v>
      </c>
      <c r="T155" s="10" t="str">
        <f t="shared" si="507"/>
        <v>0</v>
      </c>
      <c r="U155" s="10" t="str">
        <f t="shared" si="508"/>
        <v>0</v>
      </c>
      <c r="V155" s="10" t="str">
        <f t="shared" si="509"/>
        <v>0</v>
      </c>
      <c r="W155" s="10" t="str">
        <f t="shared" si="510"/>
        <v>0</v>
      </c>
      <c r="X155" s="10" t="str">
        <f t="shared" si="511"/>
        <v>0</v>
      </c>
    </row>
    <row r="156" spans="1:24" ht="25.5" customHeight="1">
      <c r="A156" s="16"/>
      <c r="B156" s="17" t="s">
        <v>30</v>
      </c>
      <c r="C156" s="10">
        <v>1</v>
      </c>
      <c r="D156" s="10">
        <v>7</v>
      </c>
      <c r="E156" s="10">
        <f t="shared" si="498"/>
        <v>8</v>
      </c>
      <c r="F156" s="10">
        <v>36</v>
      </c>
      <c r="G156" s="35">
        <v>47</v>
      </c>
      <c r="H156" s="10">
        <f t="shared" si="499"/>
        <v>83</v>
      </c>
      <c r="I156" s="10">
        <v>0</v>
      </c>
      <c r="J156" s="10">
        <v>2</v>
      </c>
      <c r="K156" s="10">
        <f t="shared" si="500"/>
        <v>2</v>
      </c>
      <c r="L156" s="86">
        <f t="shared" si="501"/>
        <v>37</v>
      </c>
      <c r="M156" s="86">
        <f t="shared" si="501"/>
        <v>56</v>
      </c>
      <c r="N156" s="86">
        <f t="shared" si="502"/>
        <v>93</v>
      </c>
      <c r="O156" s="9">
        <v>2</v>
      </c>
      <c r="P156" s="10" t="str">
        <f t="shared" si="503"/>
        <v>0</v>
      </c>
      <c r="Q156" s="10" t="str">
        <f t="shared" si="504"/>
        <v>0</v>
      </c>
      <c r="R156" s="10" t="str">
        <f t="shared" si="505"/>
        <v>0</v>
      </c>
      <c r="S156" s="10">
        <f t="shared" si="506"/>
        <v>37</v>
      </c>
      <c r="T156" s="10">
        <f t="shared" si="507"/>
        <v>56</v>
      </c>
      <c r="U156" s="10">
        <f t="shared" si="508"/>
        <v>93</v>
      </c>
      <c r="V156" s="10" t="str">
        <f t="shared" si="509"/>
        <v>0</v>
      </c>
      <c r="W156" s="10" t="str">
        <f t="shared" si="510"/>
        <v>0</v>
      </c>
      <c r="X156" s="10" t="str">
        <f t="shared" si="511"/>
        <v>0</v>
      </c>
    </row>
    <row r="157" spans="1:24" s="4" customFormat="1" ht="25.5" customHeight="1">
      <c r="A157" s="24"/>
      <c r="B157" s="25" t="s">
        <v>3</v>
      </c>
      <c r="C157" s="22">
        <f t="shared" ref="C157:K157" si="521">SUM(C154:C156)</f>
        <v>7</v>
      </c>
      <c r="D157" s="22">
        <f t="shared" si="521"/>
        <v>13</v>
      </c>
      <c r="E157" s="22">
        <f t="shared" si="521"/>
        <v>20</v>
      </c>
      <c r="F157" s="22">
        <f t="shared" si="521"/>
        <v>67</v>
      </c>
      <c r="G157" s="28">
        <f t="shared" si="521"/>
        <v>178</v>
      </c>
      <c r="H157" s="22">
        <f t="shared" si="521"/>
        <v>245</v>
      </c>
      <c r="I157" s="22">
        <f t="shared" si="521"/>
        <v>4</v>
      </c>
      <c r="J157" s="22">
        <f t="shared" si="521"/>
        <v>8</v>
      </c>
      <c r="K157" s="22">
        <f t="shared" si="521"/>
        <v>12</v>
      </c>
      <c r="L157" s="22">
        <f t="shared" si="501"/>
        <v>78</v>
      </c>
      <c r="M157" s="22">
        <f t="shared" si="501"/>
        <v>199</v>
      </c>
      <c r="N157" s="22">
        <f t="shared" si="502"/>
        <v>277</v>
      </c>
      <c r="O157" s="32"/>
      <c r="P157" s="22">
        <f t="shared" ref="P157:X157" si="522">SUM(P154:P156)</f>
        <v>41</v>
      </c>
      <c r="Q157" s="22">
        <f t="shared" si="522"/>
        <v>143</v>
      </c>
      <c r="R157" s="22">
        <f t="shared" si="522"/>
        <v>184</v>
      </c>
      <c r="S157" s="22">
        <f t="shared" si="522"/>
        <v>37</v>
      </c>
      <c r="T157" s="22">
        <f t="shared" si="522"/>
        <v>56</v>
      </c>
      <c r="U157" s="22">
        <f t="shared" si="522"/>
        <v>93</v>
      </c>
      <c r="V157" s="75">
        <f t="shared" si="522"/>
        <v>0</v>
      </c>
      <c r="W157" s="75">
        <f t="shared" si="522"/>
        <v>0</v>
      </c>
      <c r="X157" s="75">
        <f t="shared" si="522"/>
        <v>0</v>
      </c>
    </row>
    <row r="158" spans="1:24" ht="25.5" customHeight="1">
      <c r="A158" s="16"/>
      <c r="B158" s="37" t="s">
        <v>82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9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ht="25.5" customHeight="1">
      <c r="A159" s="16"/>
      <c r="B159" s="38" t="s">
        <v>34</v>
      </c>
      <c r="C159" s="10">
        <v>0</v>
      </c>
      <c r="D159" s="10">
        <v>8</v>
      </c>
      <c r="E159" s="10">
        <f>C159+D159</f>
        <v>8</v>
      </c>
      <c r="F159" s="10">
        <v>5</v>
      </c>
      <c r="G159" s="35">
        <v>70</v>
      </c>
      <c r="H159" s="10">
        <f>F159+G159</f>
        <v>75</v>
      </c>
      <c r="I159" s="10">
        <v>2</v>
      </c>
      <c r="J159" s="10">
        <v>11</v>
      </c>
      <c r="K159" s="10">
        <f>SUM(I159:J159)</f>
        <v>13</v>
      </c>
      <c r="L159" s="86">
        <f t="shared" ref="L159:M161" si="523">C159+F159+I159</f>
        <v>7</v>
      </c>
      <c r="M159" s="86">
        <f t="shared" si="523"/>
        <v>89</v>
      </c>
      <c r="N159" s="86">
        <f t="shared" ref="N159:N161" si="524">L159+M159</f>
        <v>96</v>
      </c>
      <c r="O159" s="9">
        <v>2</v>
      </c>
      <c r="P159" s="10" t="str">
        <f>IF(O159=1,L159,"0")</f>
        <v>0</v>
      </c>
      <c r="Q159" s="10" t="str">
        <f>IF(O159=1,M159,"0")</f>
        <v>0</v>
      </c>
      <c r="R159" s="10" t="str">
        <f>IF(O159=1,#REF!,"0")</f>
        <v>0</v>
      </c>
      <c r="S159" s="10">
        <f>IF(O159=2,L159,"0")</f>
        <v>7</v>
      </c>
      <c r="T159" s="10">
        <f>IF(O159=2,M159,"0")</f>
        <v>89</v>
      </c>
      <c r="U159" s="10">
        <f>IF(O159=2,N159,"0")</f>
        <v>96</v>
      </c>
      <c r="V159" s="10" t="str">
        <f t="shared" ref="V159" si="525">IF(O159=3,L159,"0")</f>
        <v>0</v>
      </c>
      <c r="W159" s="10" t="str">
        <f t="shared" ref="W159" si="526">IF(O159=3,M159,"0")</f>
        <v>0</v>
      </c>
      <c r="X159" s="10" t="str">
        <f t="shared" ref="X159" si="527">IF(O159=3,N159,"0")</f>
        <v>0</v>
      </c>
    </row>
    <row r="160" spans="1:24" s="4" customFormat="1" ht="25.5" customHeight="1">
      <c r="A160" s="24"/>
      <c r="B160" s="25" t="s">
        <v>3</v>
      </c>
      <c r="C160" s="22">
        <f t="shared" ref="C160" si="528">SUM(C159)</f>
        <v>0</v>
      </c>
      <c r="D160" s="22">
        <f t="shared" ref="D160:E160" si="529">SUM(D159)</f>
        <v>8</v>
      </c>
      <c r="E160" s="22">
        <f t="shared" si="529"/>
        <v>8</v>
      </c>
      <c r="F160" s="22">
        <f t="shared" ref="F160" si="530">SUM(F159)</f>
        <v>5</v>
      </c>
      <c r="G160" s="28">
        <f t="shared" ref="G160:H160" si="531">SUM(G159)</f>
        <v>70</v>
      </c>
      <c r="H160" s="22">
        <f t="shared" si="531"/>
        <v>75</v>
      </c>
      <c r="I160" s="22">
        <f t="shared" ref="I160" si="532">SUM(I159)</f>
        <v>2</v>
      </c>
      <c r="J160" s="22">
        <f t="shared" ref="J160:K160" si="533">SUM(J159)</f>
        <v>11</v>
      </c>
      <c r="K160" s="22">
        <f t="shared" si="533"/>
        <v>13</v>
      </c>
      <c r="L160" s="22">
        <f t="shared" si="523"/>
        <v>7</v>
      </c>
      <c r="M160" s="22">
        <f t="shared" si="523"/>
        <v>89</v>
      </c>
      <c r="N160" s="22">
        <f t="shared" si="524"/>
        <v>96</v>
      </c>
      <c r="O160" s="32">
        <f t="shared" ref="O160:U160" si="534">SUM(O159)</f>
        <v>2</v>
      </c>
      <c r="P160" s="22">
        <f t="shared" si="534"/>
        <v>0</v>
      </c>
      <c r="Q160" s="22">
        <f t="shared" si="534"/>
        <v>0</v>
      </c>
      <c r="R160" s="22">
        <f t="shared" si="534"/>
        <v>0</v>
      </c>
      <c r="S160" s="22">
        <f t="shared" si="534"/>
        <v>7</v>
      </c>
      <c r="T160" s="22">
        <f t="shared" si="534"/>
        <v>89</v>
      </c>
      <c r="U160" s="22">
        <f t="shared" si="534"/>
        <v>96</v>
      </c>
      <c r="V160" s="75">
        <f t="shared" ref="V160:X160" si="535">SUM(V159)</f>
        <v>0</v>
      </c>
      <c r="W160" s="75">
        <f t="shared" si="535"/>
        <v>0</v>
      </c>
      <c r="X160" s="75">
        <f t="shared" si="535"/>
        <v>0</v>
      </c>
    </row>
    <row r="161" spans="1:24" s="4" customFormat="1" ht="25.5" customHeight="1">
      <c r="A161" s="138"/>
      <c r="B161" s="139" t="s">
        <v>33</v>
      </c>
      <c r="C161" s="131">
        <f t="shared" ref="C161:K161" si="536">C142+C157+C148+C152+C160+C145</f>
        <v>15</v>
      </c>
      <c r="D161" s="131">
        <f t="shared" si="536"/>
        <v>36</v>
      </c>
      <c r="E161" s="131">
        <f t="shared" si="536"/>
        <v>51</v>
      </c>
      <c r="F161" s="131">
        <f t="shared" si="536"/>
        <v>314</v>
      </c>
      <c r="G161" s="149">
        <f t="shared" si="536"/>
        <v>874</v>
      </c>
      <c r="H161" s="131">
        <f t="shared" si="536"/>
        <v>1188</v>
      </c>
      <c r="I161" s="131">
        <f t="shared" si="536"/>
        <v>33</v>
      </c>
      <c r="J161" s="131">
        <f t="shared" si="536"/>
        <v>59</v>
      </c>
      <c r="K161" s="131">
        <f t="shared" si="536"/>
        <v>92</v>
      </c>
      <c r="L161" s="131">
        <f t="shared" si="523"/>
        <v>362</v>
      </c>
      <c r="M161" s="131">
        <f t="shared" si="523"/>
        <v>969</v>
      </c>
      <c r="N161" s="131">
        <f t="shared" si="524"/>
        <v>1331</v>
      </c>
      <c r="O161" s="145"/>
      <c r="P161" s="131">
        <f>P142+P157+P148+P152+P160+P145</f>
        <v>147</v>
      </c>
      <c r="Q161" s="131">
        <f>Q142+Q157+Q148+Q152+Q160+Q145</f>
        <v>419</v>
      </c>
      <c r="R161" s="131">
        <f>P161+Q161</f>
        <v>566</v>
      </c>
      <c r="S161" s="131">
        <f>S142+S157+S148+S152+S160+S145</f>
        <v>215</v>
      </c>
      <c r="T161" s="131">
        <f>T142+T157+T148+T152+T160+T145</f>
        <v>550</v>
      </c>
      <c r="U161" s="131">
        <f>S161+T161</f>
        <v>765</v>
      </c>
      <c r="V161" s="131">
        <f>V142+V157+V148+V152+V160+V145</f>
        <v>0</v>
      </c>
      <c r="W161" s="131">
        <f>W142+W157+W148+W152+W160+W145</f>
        <v>0</v>
      </c>
      <c r="X161" s="131">
        <f>V161+W161</f>
        <v>0</v>
      </c>
    </row>
    <row r="162" spans="1:24" ht="25.5" customHeight="1">
      <c r="A162" s="16"/>
      <c r="B162" s="40" t="s">
        <v>67</v>
      </c>
      <c r="C162" s="10"/>
      <c r="D162" s="10"/>
      <c r="E162" s="10"/>
      <c r="F162" s="42"/>
      <c r="G162" s="42"/>
      <c r="H162" s="10"/>
      <c r="I162" s="42"/>
      <c r="J162" s="42"/>
      <c r="K162" s="10"/>
      <c r="L162" s="10"/>
      <c r="M162" s="10"/>
      <c r="N162" s="10"/>
      <c r="O162" s="9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ht="25.5" customHeight="1">
      <c r="A163" s="16"/>
      <c r="B163" s="27" t="s">
        <v>83</v>
      </c>
      <c r="C163" s="10"/>
      <c r="D163" s="10"/>
      <c r="E163" s="10"/>
      <c r="F163" s="71"/>
      <c r="G163" s="71"/>
      <c r="H163" s="10"/>
      <c r="I163" s="22"/>
      <c r="J163" s="22"/>
      <c r="K163" s="10"/>
      <c r="L163" s="10"/>
      <c r="M163" s="10"/>
      <c r="N163" s="10"/>
      <c r="O163" s="9"/>
      <c r="P163" s="10"/>
      <c r="Q163" s="10"/>
      <c r="R163" s="10"/>
      <c r="S163" s="10"/>
      <c r="T163" s="10"/>
      <c r="U163" s="10"/>
      <c r="V163" s="10"/>
      <c r="W163" s="10"/>
      <c r="X163" s="10"/>
    </row>
    <row r="164" spans="1:24" ht="25.5" customHeight="1">
      <c r="A164" s="16"/>
      <c r="B164" s="38" t="s">
        <v>150</v>
      </c>
      <c r="C164" s="10">
        <v>0</v>
      </c>
      <c r="D164" s="10">
        <v>1</v>
      </c>
      <c r="E164" s="10">
        <f t="shared" ref="E164" si="537">C164+D164</f>
        <v>1</v>
      </c>
      <c r="F164" s="10">
        <v>4</v>
      </c>
      <c r="G164" s="35">
        <v>4</v>
      </c>
      <c r="H164" s="10">
        <f t="shared" ref="H164" si="538">F164+G164</f>
        <v>8</v>
      </c>
      <c r="I164" s="10">
        <v>1</v>
      </c>
      <c r="J164" s="10">
        <v>0</v>
      </c>
      <c r="K164" s="10">
        <f t="shared" ref="K164" si="539">I164+J164</f>
        <v>1</v>
      </c>
      <c r="L164" s="86">
        <f t="shared" ref="L164:M165" si="540">C164+F164+I164</f>
        <v>5</v>
      </c>
      <c r="M164" s="86">
        <f t="shared" si="540"/>
        <v>5</v>
      </c>
      <c r="N164" s="86">
        <f t="shared" ref="N164" si="541">L164+M164</f>
        <v>10</v>
      </c>
      <c r="O164" s="47">
        <v>1</v>
      </c>
      <c r="P164" s="10">
        <f>IF(O164=1,L164,"0")</f>
        <v>5</v>
      </c>
      <c r="Q164" s="10">
        <f>IF(O164=1,M164,"0")</f>
        <v>5</v>
      </c>
      <c r="R164" s="10">
        <f>IF(O164=1,N164,"0")</f>
        <v>10</v>
      </c>
      <c r="S164" s="10" t="str">
        <f>IF(O164=2,L164,"0")</f>
        <v>0</v>
      </c>
      <c r="T164" s="10" t="str">
        <f>IF(O164=2,M164,"0")</f>
        <v>0</v>
      </c>
      <c r="U164" s="10" t="str">
        <f>IF(O164=2,N164,"0")</f>
        <v>0</v>
      </c>
      <c r="V164" s="10" t="str">
        <f t="shared" ref="V164" si="542">IF(O164=3,L164,"0")</f>
        <v>0</v>
      </c>
      <c r="W164" s="10" t="str">
        <f t="shared" ref="W164" si="543">IF(O164=3,M164,"0")</f>
        <v>0</v>
      </c>
      <c r="X164" s="10" t="str">
        <f t="shared" ref="X164" si="544">IF(O164=3,N164,"0")</f>
        <v>0</v>
      </c>
    </row>
    <row r="165" spans="1:24" ht="25.5" hidden="1" customHeight="1">
      <c r="A165" s="16"/>
      <c r="B165" s="38" t="s">
        <v>139</v>
      </c>
      <c r="C165" s="10">
        <v>0</v>
      </c>
      <c r="D165" s="10">
        <v>0</v>
      </c>
      <c r="E165" s="10">
        <f t="shared" ref="E165" si="545">C165+D165</f>
        <v>0</v>
      </c>
      <c r="F165" s="10">
        <v>0</v>
      </c>
      <c r="G165" s="35">
        <v>0</v>
      </c>
      <c r="H165" s="10">
        <f t="shared" ref="H165" si="546">F165+G165</f>
        <v>0</v>
      </c>
      <c r="I165" s="10">
        <v>0</v>
      </c>
      <c r="J165" s="10">
        <v>0</v>
      </c>
      <c r="K165" s="10">
        <f t="shared" ref="K165" si="547">I165+J165</f>
        <v>0</v>
      </c>
      <c r="L165" s="86">
        <f t="shared" si="540"/>
        <v>0</v>
      </c>
      <c r="M165" s="86">
        <f t="shared" si="540"/>
        <v>0</v>
      </c>
      <c r="N165" s="86">
        <f t="shared" ref="N165" si="548">L165+M165</f>
        <v>0</v>
      </c>
      <c r="O165" s="47">
        <v>1</v>
      </c>
      <c r="P165" s="10">
        <f>IF(O165=1,L165,"0")</f>
        <v>0</v>
      </c>
      <c r="Q165" s="10">
        <f>IF(O165=1,M165,"0")</f>
        <v>0</v>
      </c>
      <c r="R165" s="10">
        <f>IF(O165=1,N165,"0")</f>
        <v>0</v>
      </c>
      <c r="S165" s="10" t="str">
        <f>IF(O165=2,L165,"0")</f>
        <v>0</v>
      </c>
      <c r="T165" s="10" t="str">
        <f>IF(O165=2,M165,"0")</f>
        <v>0</v>
      </c>
      <c r="U165" s="10" t="str">
        <f>IF(O165=2,N165,"0")</f>
        <v>0</v>
      </c>
      <c r="V165" s="10" t="str">
        <f t="shared" ref="V165" si="549">IF(O165=3,L165,"0")</f>
        <v>0</v>
      </c>
      <c r="W165" s="10" t="str">
        <f t="shared" ref="W165" si="550">IF(O165=3,M165,"0")</f>
        <v>0</v>
      </c>
      <c r="X165" s="10" t="str">
        <f t="shared" ref="X165" si="551">IF(O165=3,N165,"0")</f>
        <v>0</v>
      </c>
    </row>
    <row r="166" spans="1:24" s="4" customFormat="1" ht="25.5" customHeight="1">
      <c r="A166" s="24"/>
      <c r="B166" s="25" t="s">
        <v>3</v>
      </c>
      <c r="C166" s="22">
        <f t="shared" ref="C166:X166" si="552">SUM(C164:C165)</f>
        <v>0</v>
      </c>
      <c r="D166" s="65">
        <f t="shared" si="552"/>
        <v>1</v>
      </c>
      <c r="E166" s="65">
        <f t="shared" si="552"/>
        <v>1</v>
      </c>
      <c r="F166" s="65">
        <f t="shared" si="552"/>
        <v>4</v>
      </c>
      <c r="G166" s="65">
        <f t="shared" si="552"/>
        <v>4</v>
      </c>
      <c r="H166" s="65">
        <f t="shared" si="552"/>
        <v>8</v>
      </c>
      <c r="I166" s="65">
        <f t="shared" si="552"/>
        <v>1</v>
      </c>
      <c r="J166" s="65">
        <f t="shared" si="552"/>
        <v>0</v>
      </c>
      <c r="K166" s="65">
        <f t="shared" si="552"/>
        <v>1</v>
      </c>
      <c r="L166" s="65">
        <f t="shared" si="552"/>
        <v>5</v>
      </c>
      <c r="M166" s="65">
        <f t="shared" si="552"/>
        <v>5</v>
      </c>
      <c r="N166" s="65">
        <f t="shared" si="552"/>
        <v>10</v>
      </c>
      <c r="O166" s="65">
        <f t="shared" si="552"/>
        <v>2</v>
      </c>
      <c r="P166" s="65">
        <f t="shared" si="552"/>
        <v>5</v>
      </c>
      <c r="Q166" s="65">
        <f t="shared" si="552"/>
        <v>5</v>
      </c>
      <c r="R166" s="65">
        <f t="shared" si="552"/>
        <v>10</v>
      </c>
      <c r="S166" s="65">
        <f t="shared" si="552"/>
        <v>0</v>
      </c>
      <c r="T166" s="65">
        <f t="shared" si="552"/>
        <v>0</v>
      </c>
      <c r="U166" s="65">
        <f t="shared" si="552"/>
        <v>0</v>
      </c>
      <c r="V166" s="75">
        <f t="shared" si="552"/>
        <v>0</v>
      </c>
      <c r="W166" s="75">
        <f t="shared" si="552"/>
        <v>0</v>
      </c>
      <c r="X166" s="75">
        <f t="shared" si="552"/>
        <v>0</v>
      </c>
    </row>
    <row r="167" spans="1:24" s="4" customFormat="1" ht="25.5" customHeight="1">
      <c r="A167" s="24"/>
      <c r="B167" s="27" t="s">
        <v>162</v>
      </c>
      <c r="C167" s="64"/>
      <c r="D167" s="64"/>
      <c r="E167" s="64"/>
      <c r="F167" s="64"/>
      <c r="G167" s="28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75"/>
      <c r="W167" s="75"/>
      <c r="X167" s="75"/>
    </row>
    <row r="168" spans="1:24" s="4" customFormat="1" ht="25.5" customHeight="1">
      <c r="A168" s="24"/>
      <c r="B168" s="38" t="s">
        <v>139</v>
      </c>
      <c r="C168" s="10">
        <v>0</v>
      </c>
      <c r="D168" s="10">
        <v>0</v>
      </c>
      <c r="E168" s="10">
        <f>C168+D168</f>
        <v>0</v>
      </c>
      <c r="F168" s="10">
        <v>0</v>
      </c>
      <c r="G168" s="35">
        <v>0</v>
      </c>
      <c r="H168" s="10">
        <f>F168+G168</f>
        <v>0</v>
      </c>
      <c r="I168" s="10">
        <v>9</v>
      </c>
      <c r="J168" s="10">
        <v>24</v>
      </c>
      <c r="K168" s="10">
        <f>I168+J168</f>
        <v>33</v>
      </c>
      <c r="L168" s="10">
        <f>C168+F168+I168</f>
        <v>9</v>
      </c>
      <c r="M168" s="10">
        <f>D168+G168+J168</f>
        <v>24</v>
      </c>
      <c r="N168" s="10">
        <f t="shared" ref="N168:N169" si="553">L168+M168</f>
        <v>33</v>
      </c>
      <c r="O168" s="10">
        <v>1</v>
      </c>
      <c r="P168" s="10">
        <f>IF(O168=1,L168,"0")</f>
        <v>9</v>
      </c>
      <c r="Q168" s="10">
        <f>IF(O168=1,M168,"0")</f>
        <v>24</v>
      </c>
      <c r="R168" s="10">
        <f>SUM(P168:Q168)</f>
        <v>33</v>
      </c>
      <c r="S168" s="10" t="str">
        <f>IF(O168=2,L168,"0")</f>
        <v>0</v>
      </c>
      <c r="T168" s="10" t="str">
        <f>IF(O168=2,M168,"0")</f>
        <v>0</v>
      </c>
      <c r="U168" s="10" t="str">
        <f>IF(O168=2,N168,"0")</f>
        <v>0</v>
      </c>
      <c r="V168" s="10" t="str">
        <f t="shared" ref="V168" si="554">IF(O168=3,L168,"0")</f>
        <v>0</v>
      </c>
      <c r="W168" s="10" t="str">
        <f t="shared" ref="W168" si="555">IF(O168=3,M168,"0")</f>
        <v>0</v>
      </c>
      <c r="X168" s="10" t="str">
        <f t="shared" ref="X168" si="556">IF(O168=3,N168,"0")</f>
        <v>0</v>
      </c>
    </row>
    <row r="169" spans="1:24" s="4" customFormat="1" ht="25.5" customHeight="1">
      <c r="A169" s="24"/>
      <c r="B169" s="25" t="s">
        <v>3</v>
      </c>
      <c r="C169" s="64">
        <f t="shared" ref="C169:K169" si="557">SUM(C168)</f>
        <v>0</v>
      </c>
      <c r="D169" s="64">
        <f t="shared" si="557"/>
        <v>0</v>
      </c>
      <c r="E169" s="64">
        <f t="shared" si="557"/>
        <v>0</v>
      </c>
      <c r="F169" s="64">
        <f t="shared" si="557"/>
        <v>0</v>
      </c>
      <c r="G169" s="28">
        <f t="shared" si="557"/>
        <v>0</v>
      </c>
      <c r="H169" s="64">
        <f t="shared" si="557"/>
        <v>0</v>
      </c>
      <c r="I169" s="64">
        <f t="shared" si="557"/>
        <v>9</v>
      </c>
      <c r="J169" s="64">
        <f t="shared" si="557"/>
        <v>24</v>
      </c>
      <c r="K169" s="64">
        <f t="shared" si="557"/>
        <v>33</v>
      </c>
      <c r="L169" s="64">
        <f>C169+F169+I169</f>
        <v>9</v>
      </c>
      <c r="M169" s="64">
        <f>D169+G169+J169</f>
        <v>24</v>
      </c>
      <c r="N169" s="64">
        <f t="shared" si="553"/>
        <v>33</v>
      </c>
      <c r="O169" s="64">
        <f t="shared" ref="O169:X169" si="558">SUM(O168)</f>
        <v>1</v>
      </c>
      <c r="P169" s="64">
        <f t="shared" si="558"/>
        <v>9</v>
      </c>
      <c r="Q169" s="64">
        <f t="shared" si="558"/>
        <v>24</v>
      </c>
      <c r="R169" s="64">
        <f t="shared" si="558"/>
        <v>33</v>
      </c>
      <c r="S169" s="64">
        <f t="shared" si="558"/>
        <v>0</v>
      </c>
      <c r="T169" s="64">
        <f t="shared" si="558"/>
        <v>0</v>
      </c>
      <c r="U169" s="64">
        <f t="shared" si="558"/>
        <v>0</v>
      </c>
      <c r="V169" s="75">
        <f t="shared" si="558"/>
        <v>0</v>
      </c>
      <c r="W169" s="75">
        <f t="shared" si="558"/>
        <v>0</v>
      </c>
      <c r="X169" s="75">
        <f t="shared" si="558"/>
        <v>0</v>
      </c>
    </row>
    <row r="170" spans="1:24" s="4" customFormat="1" ht="25.5" customHeight="1">
      <c r="A170" s="138"/>
      <c r="B170" s="139" t="s">
        <v>69</v>
      </c>
      <c r="C170" s="131">
        <f>C169+C166</f>
        <v>0</v>
      </c>
      <c r="D170" s="131">
        <f t="shared" ref="D170:N170" si="559">D169+D166</f>
        <v>1</v>
      </c>
      <c r="E170" s="131">
        <f t="shared" si="559"/>
        <v>1</v>
      </c>
      <c r="F170" s="131">
        <f t="shared" si="559"/>
        <v>4</v>
      </c>
      <c r="G170" s="131">
        <f t="shared" si="559"/>
        <v>4</v>
      </c>
      <c r="H170" s="131">
        <f t="shared" si="559"/>
        <v>8</v>
      </c>
      <c r="I170" s="131">
        <f t="shared" si="559"/>
        <v>10</v>
      </c>
      <c r="J170" s="131">
        <f t="shared" si="559"/>
        <v>24</v>
      </c>
      <c r="K170" s="131">
        <f t="shared" si="559"/>
        <v>34</v>
      </c>
      <c r="L170" s="131">
        <f t="shared" si="559"/>
        <v>14</v>
      </c>
      <c r="M170" s="131">
        <f t="shared" si="559"/>
        <v>29</v>
      </c>
      <c r="N170" s="131">
        <f t="shared" si="559"/>
        <v>43</v>
      </c>
      <c r="O170" s="131"/>
      <c r="P170" s="131">
        <f t="shared" ref="P170" si="560">P169+P166</f>
        <v>14</v>
      </c>
      <c r="Q170" s="131">
        <f t="shared" ref="Q170" si="561">Q169+Q166</f>
        <v>29</v>
      </c>
      <c r="R170" s="131">
        <f t="shared" ref="R170" si="562">R169+R166</f>
        <v>43</v>
      </c>
      <c r="S170" s="131">
        <f t="shared" ref="S170" si="563">S169+S166</f>
        <v>0</v>
      </c>
      <c r="T170" s="131">
        <f t="shared" ref="T170" si="564">T169+T166</f>
        <v>0</v>
      </c>
      <c r="U170" s="131">
        <f t="shared" ref="U170" si="565">U169+U166</f>
        <v>0</v>
      </c>
      <c r="V170" s="131">
        <f t="shared" ref="V170" si="566">V169+V166</f>
        <v>0</v>
      </c>
      <c r="W170" s="131">
        <f t="shared" ref="W170" si="567">W169+W166</f>
        <v>0</v>
      </c>
      <c r="X170" s="131">
        <f t="shared" ref="X170" si="568">X169+X166</f>
        <v>0</v>
      </c>
    </row>
    <row r="171" spans="1:24" s="4" customFormat="1" ht="25.5" customHeight="1">
      <c r="A171" s="140"/>
      <c r="B171" s="141" t="s">
        <v>1</v>
      </c>
      <c r="C171" s="142">
        <f t="shared" ref="C171:K171" si="569">C161+C170</f>
        <v>15</v>
      </c>
      <c r="D171" s="142">
        <f t="shared" si="569"/>
        <v>37</v>
      </c>
      <c r="E171" s="142">
        <f t="shared" si="569"/>
        <v>52</v>
      </c>
      <c r="F171" s="142">
        <f t="shared" si="569"/>
        <v>318</v>
      </c>
      <c r="G171" s="150">
        <f t="shared" si="569"/>
        <v>878</v>
      </c>
      <c r="H171" s="142">
        <f t="shared" si="569"/>
        <v>1196</v>
      </c>
      <c r="I171" s="142">
        <f t="shared" si="569"/>
        <v>43</v>
      </c>
      <c r="J171" s="142">
        <f t="shared" si="569"/>
        <v>83</v>
      </c>
      <c r="K171" s="142">
        <f t="shared" si="569"/>
        <v>126</v>
      </c>
      <c r="L171" s="142">
        <f>C171+F171+I171</f>
        <v>376</v>
      </c>
      <c r="M171" s="142">
        <f>D171+G171+J171</f>
        <v>998</v>
      </c>
      <c r="N171" s="142">
        <f t="shared" ref="N171" si="570">L171+M171</f>
        <v>1374</v>
      </c>
      <c r="O171" s="148"/>
      <c r="P171" s="142">
        <f t="shared" ref="P171:X171" si="571">P161+P170</f>
        <v>161</v>
      </c>
      <c r="Q171" s="142">
        <f t="shared" si="571"/>
        <v>448</v>
      </c>
      <c r="R171" s="142">
        <f t="shared" si="571"/>
        <v>609</v>
      </c>
      <c r="S171" s="142">
        <f t="shared" si="571"/>
        <v>215</v>
      </c>
      <c r="T171" s="142">
        <f t="shared" si="571"/>
        <v>550</v>
      </c>
      <c r="U171" s="142">
        <f t="shared" si="571"/>
        <v>765</v>
      </c>
      <c r="V171" s="142">
        <f t="shared" si="571"/>
        <v>0</v>
      </c>
      <c r="W171" s="142">
        <f t="shared" si="571"/>
        <v>0</v>
      </c>
      <c r="X171" s="142">
        <f t="shared" si="571"/>
        <v>0</v>
      </c>
    </row>
    <row r="172" spans="1:24" ht="25.5" customHeight="1">
      <c r="A172" s="24" t="s">
        <v>29</v>
      </c>
      <c r="B172" s="27"/>
      <c r="C172" s="10"/>
      <c r="D172" s="10"/>
      <c r="E172" s="10"/>
      <c r="F172" s="71"/>
      <c r="G172" s="71"/>
      <c r="H172" s="10"/>
      <c r="I172" s="22"/>
      <c r="J172" s="22"/>
      <c r="K172" s="10"/>
      <c r="L172" s="10"/>
      <c r="M172" s="10"/>
      <c r="N172" s="10"/>
      <c r="O172" s="9"/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1:24" ht="25.5" customHeight="1">
      <c r="A173" s="24"/>
      <c r="B173" s="41" t="s">
        <v>5</v>
      </c>
      <c r="C173" s="10"/>
      <c r="D173" s="10"/>
      <c r="E173" s="10"/>
      <c r="F173" s="42"/>
      <c r="G173" s="42"/>
      <c r="H173" s="10"/>
      <c r="I173" s="42"/>
      <c r="J173" s="42"/>
      <c r="K173" s="10"/>
      <c r="L173" s="10"/>
      <c r="M173" s="10"/>
      <c r="N173" s="10"/>
      <c r="O173" s="9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ht="25.5" customHeight="1">
      <c r="A174" s="16"/>
      <c r="B174" s="27" t="s">
        <v>93</v>
      </c>
      <c r="C174" s="10"/>
      <c r="D174" s="10"/>
      <c r="E174" s="10"/>
      <c r="F174" s="71"/>
      <c r="G174" s="71"/>
      <c r="H174" s="10"/>
      <c r="I174" s="22"/>
      <c r="J174" s="22"/>
      <c r="K174" s="10"/>
      <c r="L174" s="10"/>
      <c r="M174" s="10"/>
      <c r="N174" s="10"/>
      <c r="O174" s="9"/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1:24" ht="25.5" customHeight="1">
      <c r="A175" s="16"/>
      <c r="B175" s="83" t="s">
        <v>120</v>
      </c>
      <c r="C175" s="10">
        <v>1</v>
      </c>
      <c r="D175" s="10">
        <v>1</v>
      </c>
      <c r="E175" s="10">
        <f t="shared" ref="E175" si="572">C175+D175</f>
        <v>2</v>
      </c>
      <c r="F175" s="10">
        <v>12</v>
      </c>
      <c r="G175" s="35">
        <v>28</v>
      </c>
      <c r="H175" s="10">
        <f t="shared" ref="H175" si="573">F175+G175</f>
        <v>40</v>
      </c>
      <c r="I175" s="10">
        <v>2</v>
      </c>
      <c r="J175" s="10">
        <v>4</v>
      </c>
      <c r="K175" s="10">
        <f t="shared" ref="K175" si="574">I175+J175</f>
        <v>6</v>
      </c>
      <c r="L175" s="86">
        <f t="shared" ref="L175" si="575">C175+F175+I175</f>
        <v>15</v>
      </c>
      <c r="M175" s="86">
        <f t="shared" ref="M175" si="576">D175+G175+J175</f>
        <v>33</v>
      </c>
      <c r="N175" s="86">
        <f t="shared" ref="N175" si="577">L175+M175</f>
        <v>48</v>
      </c>
      <c r="O175" s="9">
        <v>2</v>
      </c>
      <c r="P175" s="10" t="str">
        <f t="shared" ref="P175" si="578">IF(O175=1,L175,"0")</f>
        <v>0</v>
      </c>
      <c r="Q175" s="10" t="str">
        <f t="shared" ref="Q175" si="579">IF(O175=1,M175,"0")</f>
        <v>0</v>
      </c>
      <c r="R175" s="10" t="str">
        <f t="shared" ref="R175" si="580">IF(O175=1,N175,"0")</f>
        <v>0</v>
      </c>
      <c r="S175" s="10">
        <f>IF(O175=2,L175,"0")</f>
        <v>15</v>
      </c>
      <c r="T175" s="10">
        <f>IF(O175=2,M175,"0")</f>
        <v>33</v>
      </c>
      <c r="U175" s="10">
        <f>IF(O175=2,N175,"0")</f>
        <v>48</v>
      </c>
      <c r="V175" s="10" t="str">
        <f t="shared" ref="V175" si="581">IF(O175=3,L175,"0")</f>
        <v>0</v>
      </c>
      <c r="W175" s="10" t="str">
        <f t="shared" ref="W175" si="582">IF(O175=3,M175,"0")</f>
        <v>0</v>
      </c>
      <c r="X175" s="10" t="str">
        <f t="shared" ref="X175" si="583">IF(O175=3,N175,"0")</f>
        <v>0</v>
      </c>
    </row>
    <row r="176" spans="1:24" ht="25.5" customHeight="1">
      <c r="A176" s="16"/>
      <c r="B176" s="82" t="s">
        <v>105</v>
      </c>
      <c r="C176" s="10">
        <v>0</v>
      </c>
      <c r="D176" s="10">
        <v>0</v>
      </c>
      <c r="E176" s="10">
        <f t="shared" ref="E176:E177" si="584">C176+D176</f>
        <v>0</v>
      </c>
      <c r="F176" s="10">
        <v>3</v>
      </c>
      <c r="G176" s="35">
        <v>7</v>
      </c>
      <c r="H176" s="10">
        <f t="shared" ref="H176:H177" si="585">F176+G176</f>
        <v>10</v>
      </c>
      <c r="I176" s="10">
        <v>2</v>
      </c>
      <c r="J176" s="10">
        <v>1</v>
      </c>
      <c r="K176" s="10">
        <f t="shared" ref="K176:K177" si="586">I176+J176</f>
        <v>3</v>
      </c>
      <c r="L176" s="86">
        <f t="shared" ref="L176:M178" si="587">C176+F176+I176</f>
        <v>5</v>
      </c>
      <c r="M176" s="86">
        <f t="shared" si="587"/>
        <v>8</v>
      </c>
      <c r="N176" s="86">
        <f t="shared" ref="N176:N177" si="588">L176+M176</f>
        <v>13</v>
      </c>
      <c r="O176" s="9">
        <v>2</v>
      </c>
      <c r="P176" s="10" t="str">
        <f t="shared" ref="P176:P177" si="589">IF(O176=1,L176,"0")</f>
        <v>0</v>
      </c>
      <c r="Q176" s="10" t="str">
        <f t="shared" ref="Q176:Q177" si="590">IF(O176=1,M176,"0")</f>
        <v>0</v>
      </c>
      <c r="R176" s="10" t="str">
        <f t="shared" ref="R176:R177" si="591">IF(O176=1,N176,"0")</f>
        <v>0</v>
      </c>
      <c r="S176" s="10">
        <f>IF(O176=2,L176,"0")</f>
        <v>5</v>
      </c>
      <c r="T176" s="10">
        <f>IF(O176=2,M176,"0")</f>
        <v>8</v>
      </c>
      <c r="U176" s="10">
        <f>IF(O176=2,N176,"0")</f>
        <v>13</v>
      </c>
      <c r="V176" s="10" t="str">
        <f t="shared" ref="V176:V177" si="592">IF(O176=3,L176,"0")</f>
        <v>0</v>
      </c>
      <c r="W176" s="10" t="str">
        <f t="shared" ref="W176:W177" si="593">IF(O176=3,M176,"0")</f>
        <v>0</v>
      </c>
      <c r="X176" s="10" t="str">
        <f t="shared" ref="X176:X177" si="594">IF(O176=3,N176,"0")</f>
        <v>0</v>
      </c>
    </row>
    <row r="177" spans="1:24" ht="25.5" customHeight="1">
      <c r="A177" s="16"/>
      <c r="B177" s="17" t="s">
        <v>28</v>
      </c>
      <c r="C177" s="10">
        <v>3</v>
      </c>
      <c r="D177" s="10">
        <v>4</v>
      </c>
      <c r="E177" s="10">
        <f t="shared" si="584"/>
        <v>7</v>
      </c>
      <c r="F177" s="10">
        <v>27</v>
      </c>
      <c r="G177" s="35">
        <v>110</v>
      </c>
      <c r="H177" s="10">
        <f t="shared" si="585"/>
        <v>137</v>
      </c>
      <c r="I177" s="10">
        <v>9</v>
      </c>
      <c r="J177" s="10">
        <v>13</v>
      </c>
      <c r="K177" s="10">
        <f t="shared" si="586"/>
        <v>22</v>
      </c>
      <c r="L177" s="86">
        <f t="shared" si="587"/>
        <v>39</v>
      </c>
      <c r="M177" s="86">
        <f t="shared" si="587"/>
        <v>127</v>
      </c>
      <c r="N177" s="86">
        <f t="shared" si="588"/>
        <v>166</v>
      </c>
      <c r="O177" s="9">
        <v>2</v>
      </c>
      <c r="P177" s="10" t="str">
        <f t="shared" si="589"/>
        <v>0</v>
      </c>
      <c r="Q177" s="10" t="str">
        <f t="shared" si="590"/>
        <v>0</v>
      </c>
      <c r="R177" s="10" t="str">
        <f t="shared" si="591"/>
        <v>0</v>
      </c>
      <c r="S177" s="10">
        <f>IF(O177=2,L177,"0")</f>
        <v>39</v>
      </c>
      <c r="T177" s="10">
        <f>IF(O177=2,M177,"0")</f>
        <v>127</v>
      </c>
      <c r="U177" s="10">
        <f>IF(O177=2,N177,"0")</f>
        <v>166</v>
      </c>
      <c r="V177" s="10" t="str">
        <f t="shared" si="592"/>
        <v>0</v>
      </c>
      <c r="W177" s="10" t="str">
        <f t="shared" si="593"/>
        <v>0</v>
      </c>
      <c r="X177" s="10" t="str">
        <f t="shared" si="594"/>
        <v>0</v>
      </c>
    </row>
    <row r="178" spans="1:24" s="4" customFormat="1" ht="25.5" customHeight="1">
      <c r="A178" s="24"/>
      <c r="B178" s="25" t="s">
        <v>3</v>
      </c>
      <c r="C178" s="22">
        <f t="shared" ref="C178:K178" si="595">SUM(C175:C177)</f>
        <v>4</v>
      </c>
      <c r="D178" s="66">
        <f t="shared" si="595"/>
        <v>5</v>
      </c>
      <c r="E178" s="66">
        <f t="shared" si="595"/>
        <v>9</v>
      </c>
      <c r="F178" s="66">
        <f t="shared" si="595"/>
        <v>42</v>
      </c>
      <c r="G178" s="66">
        <f t="shared" si="595"/>
        <v>145</v>
      </c>
      <c r="H178" s="66">
        <f t="shared" si="595"/>
        <v>187</v>
      </c>
      <c r="I178" s="66">
        <f t="shared" si="595"/>
        <v>13</v>
      </c>
      <c r="J178" s="66">
        <f t="shared" si="595"/>
        <v>18</v>
      </c>
      <c r="K178" s="66">
        <f t="shared" si="595"/>
        <v>31</v>
      </c>
      <c r="L178" s="22">
        <f>C178+F178+I178</f>
        <v>59</v>
      </c>
      <c r="M178" s="22">
        <f t="shared" si="587"/>
        <v>168</v>
      </c>
      <c r="N178" s="22">
        <f>L178+M178</f>
        <v>227</v>
      </c>
      <c r="O178" s="32">
        <f>SUM(O176:O177)</f>
        <v>4</v>
      </c>
      <c r="P178" s="22">
        <f t="shared" ref="P178:X178" si="596">SUM(P175:P177)</f>
        <v>0</v>
      </c>
      <c r="Q178" s="66">
        <f t="shared" si="596"/>
        <v>0</v>
      </c>
      <c r="R178" s="66">
        <f t="shared" si="596"/>
        <v>0</v>
      </c>
      <c r="S178" s="66">
        <f t="shared" si="596"/>
        <v>59</v>
      </c>
      <c r="T178" s="66">
        <f t="shared" si="596"/>
        <v>168</v>
      </c>
      <c r="U178" s="66">
        <f t="shared" si="596"/>
        <v>227</v>
      </c>
      <c r="V178" s="75">
        <f t="shared" si="596"/>
        <v>0</v>
      </c>
      <c r="W178" s="75">
        <f t="shared" si="596"/>
        <v>0</v>
      </c>
      <c r="X178" s="75">
        <f t="shared" si="596"/>
        <v>0</v>
      </c>
    </row>
    <row r="179" spans="1:24" ht="25.5" customHeight="1">
      <c r="A179" s="5"/>
      <c r="B179" s="6" t="s">
        <v>94</v>
      </c>
      <c r="C179" s="10"/>
      <c r="D179" s="10"/>
      <c r="E179" s="10"/>
      <c r="F179" s="70"/>
      <c r="G179" s="70"/>
      <c r="H179" s="10"/>
      <c r="I179" s="70"/>
      <c r="J179" s="70"/>
      <c r="K179" s="10"/>
      <c r="L179" s="10"/>
      <c r="M179" s="10"/>
      <c r="N179" s="10"/>
      <c r="O179" s="9"/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1:24" ht="25.5" customHeight="1">
      <c r="A180" s="5"/>
      <c r="B180" s="17" t="s">
        <v>120</v>
      </c>
      <c r="C180" s="10">
        <v>0</v>
      </c>
      <c r="D180" s="10">
        <v>0</v>
      </c>
      <c r="E180" s="10">
        <f>C180+D180</f>
        <v>0</v>
      </c>
      <c r="F180" s="10">
        <v>5</v>
      </c>
      <c r="G180" s="35">
        <v>13</v>
      </c>
      <c r="H180" s="10">
        <f>F180+G180</f>
        <v>18</v>
      </c>
      <c r="I180" s="10">
        <v>2</v>
      </c>
      <c r="J180" s="10">
        <v>9</v>
      </c>
      <c r="K180" s="10">
        <f>I180+J180</f>
        <v>11</v>
      </c>
      <c r="L180" s="86">
        <f>C180+F180+I180</f>
        <v>7</v>
      </c>
      <c r="M180" s="86">
        <f>D180+G180+J180</f>
        <v>22</v>
      </c>
      <c r="N180" s="86">
        <f t="shared" ref="N180" si="597">L180+M180</f>
        <v>29</v>
      </c>
      <c r="O180" s="9">
        <v>2</v>
      </c>
      <c r="P180" s="10" t="str">
        <f>IF(O180=1,L180,"0")</f>
        <v>0</v>
      </c>
      <c r="Q180" s="10" t="str">
        <f>IF(O180=1,M180,"0")</f>
        <v>0</v>
      </c>
      <c r="R180" s="10" t="str">
        <f>IF(O180=1,N180,"0")</f>
        <v>0</v>
      </c>
      <c r="S180" s="10">
        <f>IF(O180=2,L180,"0")</f>
        <v>7</v>
      </c>
      <c r="T180" s="10">
        <f>IF(O180=2,M180,"0")</f>
        <v>22</v>
      </c>
      <c r="U180" s="10">
        <f>IF(O180=2,N180,"0")</f>
        <v>29</v>
      </c>
      <c r="V180" s="10" t="str">
        <f t="shared" ref="V180:V182" si="598">IF(O180=3,L180,"0")</f>
        <v>0</v>
      </c>
      <c r="W180" s="10" t="str">
        <f t="shared" ref="W180:W182" si="599">IF(O180=3,M180,"0")</f>
        <v>0</v>
      </c>
      <c r="X180" s="10" t="str">
        <f t="shared" ref="X180:X182" si="600">IF(O180=3,N180,"0")</f>
        <v>0</v>
      </c>
    </row>
    <row r="181" spans="1:24" ht="25.5" customHeight="1">
      <c r="A181" s="5"/>
      <c r="B181" s="80" t="s">
        <v>159</v>
      </c>
      <c r="C181" s="10">
        <v>0</v>
      </c>
      <c r="D181" s="10">
        <v>0</v>
      </c>
      <c r="E181" s="10">
        <f>C181+D181</f>
        <v>0</v>
      </c>
      <c r="F181" s="10">
        <v>3</v>
      </c>
      <c r="G181" s="35">
        <v>4</v>
      </c>
      <c r="H181" s="10">
        <f>F181+G181</f>
        <v>7</v>
      </c>
      <c r="I181" s="10">
        <v>0</v>
      </c>
      <c r="J181" s="10">
        <v>1</v>
      </c>
      <c r="K181" s="10">
        <f>I181+J181</f>
        <v>1</v>
      </c>
      <c r="L181" s="86">
        <f t="shared" ref="L181:L183" si="601">C181+F181+I181</f>
        <v>3</v>
      </c>
      <c r="M181" s="86">
        <f t="shared" ref="M181:M183" si="602">D181+G181+J181</f>
        <v>5</v>
      </c>
      <c r="N181" s="86">
        <f t="shared" ref="N181:N183" si="603">L181+M181</f>
        <v>8</v>
      </c>
      <c r="O181" s="9">
        <v>2</v>
      </c>
      <c r="P181" s="10" t="str">
        <f>IF(O181=1,L181,"0")</f>
        <v>0</v>
      </c>
      <c r="Q181" s="10" t="str">
        <f>IF(O181=1,M181,"0")</f>
        <v>0</v>
      </c>
      <c r="R181" s="10" t="str">
        <f>IF(O181=1,N181,"0")</f>
        <v>0</v>
      </c>
      <c r="S181" s="10">
        <f>IF(O181=2,L181,"0")</f>
        <v>3</v>
      </c>
      <c r="T181" s="10">
        <f>IF(O181=2,M181,"0")</f>
        <v>5</v>
      </c>
      <c r="U181" s="10">
        <f>IF(O181=2,N181,"0")</f>
        <v>8</v>
      </c>
      <c r="V181" s="10" t="str">
        <f t="shared" si="598"/>
        <v>0</v>
      </c>
      <c r="W181" s="10" t="str">
        <f t="shared" si="599"/>
        <v>0</v>
      </c>
      <c r="X181" s="10" t="str">
        <f t="shared" si="600"/>
        <v>0</v>
      </c>
    </row>
    <row r="182" spans="1:24" ht="25.5" customHeight="1">
      <c r="A182" s="16"/>
      <c r="B182" s="17" t="s">
        <v>28</v>
      </c>
      <c r="C182" s="10">
        <v>2</v>
      </c>
      <c r="D182" s="10">
        <v>2</v>
      </c>
      <c r="E182" s="10">
        <f>C182+D182</f>
        <v>4</v>
      </c>
      <c r="F182" s="10">
        <v>28</v>
      </c>
      <c r="G182" s="35">
        <v>73</v>
      </c>
      <c r="H182" s="10">
        <f>F182+G182</f>
        <v>101</v>
      </c>
      <c r="I182" s="10">
        <v>9</v>
      </c>
      <c r="J182" s="10">
        <v>0</v>
      </c>
      <c r="K182" s="10">
        <f>I182+J182</f>
        <v>9</v>
      </c>
      <c r="L182" s="86">
        <f t="shared" si="601"/>
        <v>39</v>
      </c>
      <c r="M182" s="86">
        <f t="shared" si="602"/>
        <v>75</v>
      </c>
      <c r="N182" s="86">
        <f t="shared" si="603"/>
        <v>114</v>
      </c>
      <c r="O182" s="9">
        <v>2</v>
      </c>
      <c r="P182" s="10" t="str">
        <f>IF(O182=1,L182,"0")</f>
        <v>0</v>
      </c>
      <c r="Q182" s="10" t="str">
        <f>IF(O182=1,M182,"0")</f>
        <v>0</v>
      </c>
      <c r="R182" s="10" t="str">
        <f>IF(O182=1,N182,"0")</f>
        <v>0</v>
      </c>
      <c r="S182" s="10">
        <f>IF(O182=2,L182,"0")</f>
        <v>39</v>
      </c>
      <c r="T182" s="10">
        <f>IF(O182=2,M182,"0")</f>
        <v>75</v>
      </c>
      <c r="U182" s="10">
        <f>IF(O182=2,N182,"0")</f>
        <v>114</v>
      </c>
      <c r="V182" s="10" t="str">
        <f t="shared" si="598"/>
        <v>0</v>
      </c>
      <c r="W182" s="10" t="str">
        <f t="shared" si="599"/>
        <v>0</v>
      </c>
      <c r="X182" s="10" t="str">
        <f t="shared" si="600"/>
        <v>0</v>
      </c>
    </row>
    <row r="183" spans="1:24" s="4" customFormat="1" ht="25.5" customHeight="1">
      <c r="A183" s="24"/>
      <c r="B183" s="25" t="s">
        <v>3</v>
      </c>
      <c r="C183" s="22">
        <f t="shared" ref="C183:K183" si="604">SUM(C180:C182)</f>
        <v>2</v>
      </c>
      <c r="D183" s="22">
        <f t="shared" si="604"/>
        <v>2</v>
      </c>
      <c r="E183" s="22">
        <f t="shared" si="604"/>
        <v>4</v>
      </c>
      <c r="F183" s="22">
        <f t="shared" si="604"/>
        <v>36</v>
      </c>
      <c r="G183" s="28">
        <f t="shared" si="604"/>
        <v>90</v>
      </c>
      <c r="H183" s="22">
        <f t="shared" si="604"/>
        <v>126</v>
      </c>
      <c r="I183" s="22">
        <f t="shared" si="604"/>
        <v>11</v>
      </c>
      <c r="J183" s="22">
        <f t="shared" si="604"/>
        <v>10</v>
      </c>
      <c r="K183" s="22">
        <f t="shared" si="604"/>
        <v>21</v>
      </c>
      <c r="L183" s="86">
        <f t="shared" si="601"/>
        <v>49</v>
      </c>
      <c r="M183" s="86">
        <f t="shared" si="602"/>
        <v>102</v>
      </c>
      <c r="N183" s="86">
        <f t="shared" si="603"/>
        <v>151</v>
      </c>
      <c r="O183" s="32">
        <f t="shared" ref="O183:X183" si="605">SUM(O180:O182)</f>
        <v>6</v>
      </c>
      <c r="P183" s="22">
        <f t="shared" si="605"/>
        <v>0</v>
      </c>
      <c r="Q183" s="22">
        <f>SUM(Q180:Q182)</f>
        <v>0</v>
      </c>
      <c r="R183" s="22">
        <f t="shared" si="605"/>
        <v>0</v>
      </c>
      <c r="S183" s="22">
        <f t="shared" si="605"/>
        <v>49</v>
      </c>
      <c r="T183" s="22">
        <f t="shared" si="605"/>
        <v>102</v>
      </c>
      <c r="U183" s="22">
        <f t="shared" si="605"/>
        <v>151</v>
      </c>
      <c r="V183" s="75">
        <f t="shared" si="605"/>
        <v>0</v>
      </c>
      <c r="W183" s="75">
        <f t="shared" si="605"/>
        <v>0</v>
      </c>
      <c r="X183" s="75">
        <f t="shared" si="605"/>
        <v>0</v>
      </c>
    </row>
    <row r="184" spans="1:24" s="4" customFormat="1" ht="25.5" customHeight="1">
      <c r="A184" s="24"/>
      <c r="B184" s="27" t="s">
        <v>127</v>
      </c>
      <c r="C184" s="86"/>
      <c r="D184" s="86"/>
      <c r="E184" s="86"/>
      <c r="F184" s="86"/>
      <c r="G184" s="28"/>
      <c r="H184" s="86"/>
      <c r="I184" s="86"/>
      <c r="J184" s="86"/>
      <c r="K184" s="86"/>
      <c r="L184" s="10"/>
      <c r="M184" s="10"/>
      <c r="N184" s="10"/>
      <c r="O184" s="32"/>
      <c r="P184" s="86"/>
      <c r="Q184" s="86"/>
      <c r="R184" s="86"/>
      <c r="S184" s="86"/>
      <c r="T184" s="86"/>
      <c r="U184" s="86"/>
      <c r="V184" s="86"/>
      <c r="W184" s="86"/>
      <c r="X184" s="86"/>
    </row>
    <row r="185" spans="1:24" s="4" customFormat="1" ht="25.5" customHeight="1">
      <c r="A185" s="24"/>
      <c r="B185" s="36" t="s">
        <v>27</v>
      </c>
      <c r="C185" s="10">
        <v>0</v>
      </c>
      <c r="D185" s="10">
        <v>0</v>
      </c>
      <c r="E185" s="10">
        <f>C185+D185</f>
        <v>0</v>
      </c>
      <c r="F185" s="10">
        <v>0</v>
      </c>
      <c r="G185" s="35">
        <v>43</v>
      </c>
      <c r="H185" s="10">
        <f>F185+G185</f>
        <v>43</v>
      </c>
      <c r="I185" s="10">
        <v>0</v>
      </c>
      <c r="J185" s="10">
        <v>7</v>
      </c>
      <c r="K185" s="10">
        <f>I185+J185</f>
        <v>7</v>
      </c>
      <c r="L185" s="86">
        <f t="shared" ref="L185:L186" si="606">C185+F185+I185</f>
        <v>0</v>
      </c>
      <c r="M185" s="86">
        <f t="shared" ref="M185:M186" si="607">D185+G185+J185</f>
        <v>50</v>
      </c>
      <c r="N185" s="86">
        <f t="shared" ref="N185:N186" si="608">L185+M185</f>
        <v>50</v>
      </c>
      <c r="O185" s="9">
        <v>1</v>
      </c>
      <c r="P185" s="10">
        <f>IF(O185=1,L185,"0")</f>
        <v>0</v>
      </c>
      <c r="Q185" s="10">
        <f>IF(O185=1,M185,"0")</f>
        <v>50</v>
      </c>
      <c r="R185" s="10">
        <f>IF(O185=1,N185,"0")</f>
        <v>50</v>
      </c>
      <c r="S185" s="10" t="str">
        <f>IF(O185=2,L185,"0")</f>
        <v>0</v>
      </c>
      <c r="T185" s="10" t="str">
        <f>IF(O185=2,M185,"0")</f>
        <v>0</v>
      </c>
      <c r="U185" s="10" t="str">
        <f>IF(O185=2,N185,"0")</f>
        <v>0</v>
      </c>
      <c r="V185" s="10" t="str">
        <f t="shared" ref="V185" si="609">IF(O185=3,L185,"0")</f>
        <v>0</v>
      </c>
      <c r="W185" s="10" t="str">
        <f t="shared" ref="W185" si="610">IF(O185=3,M185,"0")</f>
        <v>0</v>
      </c>
      <c r="X185" s="10" t="str">
        <f t="shared" ref="X185" si="611">IF(O185=3,N185,"0")</f>
        <v>0</v>
      </c>
    </row>
    <row r="186" spans="1:24" s="4" customFormat="1" ht="25.5" customHeight="1">
      <c r="A186" s="24"/>
      <c r="B186" s="21" t="s">
        <v>3</v>
      </c>
      <c r="C186" s="86">
        <f t="shared" ref="C186" si="612">SUM(C185)</f>
        <v>0</v>
      </c>
      <c r="D186" s="86">
        <f t="shared" ref="D186:K186" si="613">SUM(D185)</f>
        <v>0</v>
      </c>
      <c r="E186" s="86">
        <f t="shared" si="613"/>
        <v>0</v>
      </c>
      <c r="F186" s="86">
        <f t="shared" si="613"/>
        <v>0</v>
      </c>
      <c r="G186" s="28">
        <f t="shared" si="613"/>
        <v>43</v>
      </c>
      <c r="H186" s="86">
        <f t="shared" si="613"/>
        <v>43</v>
      </c>
      <c r="I186" s="86">
        <f t="shared" si="613"/>
        <v>0</v>
      </c>
      <c r="J186" s="86">
        <f t="shared" si="613"/>
        <v>7</v>
      </c>
      <c r="K186" s="86">
        <f t="shared" si="613"/>
        <v>7</v>
      </c>
      <c r="L186" s="86">
        <f t="shared" si="606"/>
        <v>0</v>
      </c>
      <c r="M186" s="86">
        <f t="shared" si="607"/>
        <v>50</v>
      </c>
      <c r="N186" s="86">
        <f t="shared" si="608"/>
        <v>50</v>
      </c>
      <c r="O186" s="32">
        <f t="shared" ref="O186:X186" si="614">SUM(O185)</f>
        <v>1</v>
      </c>
      <c r="P186" s="86">
        <f t="shared" si="614"/>
        <v>0</v>
      </c>
      <c r="Q186" s="86">
        <f t="shared" si="614"/>
        <v>50</v>
      </c>
      <c r="R186" s="86">
        <f t="shared" si="614"/>
        <v>50</v>
      </c>
      <c r="S186" s="86">
        <f t="shared" si="614"/>
        <v>0</v>
      </c>
      <c r="T186" s="86">
        <f t="shared" si="614"/>
        <v>0</v>
      </c>
      <c r="U186" s="86">
        <f t="shared" si="614"/>
        <v>0</v>
      </c>
      <c r="V186" s="86">
        <f t="shared" si="614"/>
        <v>0</v>
      </c>
      <c r="W186" s="86">
        <f t="shared" si="614"/>
        <v>0</v>
      </c>
      <c r="X186" s="86">
        <f t="shared" si="614"/>
        <v>0</v>
      </c>
    </row>
    <row r="187" spans="1:24" ht="25.5" hidden="1" customHeight="1">
      <c r="A187" s="16"/>
      <c r="B187" s="27" t="s">
        <v>84</v>
      </c>
      <c r="C187" s="10"/>
      <c r="D187" s="10"/>
      <c r="E187" s="10"/>
      <c r="F187" s="71"/>
      <c r="G187" s="71"/>
      <c r="H187" s="10"/>
      <c r="I187" s="71"/>
      <c r="J187" s="71"/>
      <c r="K187" s="10"/>
      <c r="L187" s="10"/>
      <c r="M187" s="10"/>
      <c r="N187" s="10"/>
      <c r="O187" s="9"/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ht="25.5" hidden="1" customHeight="1">
      <c r="A188" s="5"/>
      <c r="B188" s="36" t="s">
        <v>27</v>
      </c>
      <c r="C188" s="10">
        <v>0</v>
      </c>
      <c r="D188" s="10">
        <v>0</v>
      </c>
      <c r="E188" s="10">
        <f>C188+D188</f>
        <v>0</v>
      </c>
      <c r="F188" s="30">
        <v>0</v>
      </c>
      <c r="G188" s="31">
        <v>0</v>
      </c>
      <c r="H188" s="10">
        <f>F188+G188</f>
        <v>0</v>
      </c>
      <c r="I188" s="30">
        <v>0</v>
      </c>
      <c r="J188" s="30">
        <v>0</v>
      </c>
      <c r="K188" s="10">
        <f>I188+J188</f>
        <v>0</v>
      </c>
      <c r="L188" s="86">
        <f t="shared" ref="L188:M191" si="615">C188+F188+I188</f>
        <v>0</v>
      </c>
      <c r="M188" s="86">
        <f t="shared" si="615"/>
        <v>0</v>
      </c>
      <c r="N188" s="86">
        <f t="shared" ref="N188:N191" si="616">L188+M188</f>
        <v>0</v>
      </c>
      <c r="O188" s="9">
        <v>1</v>
      </c>
      <c r="P188" s="10">
        <f>IF(O188=1,L188,"0")</f>
        <v>0</v>
      </c>
      <c r="Q188" s="10">
        <f>IF(O188=1,M188,"0")</f>
        <v>0</v>
      </c>
      <c r="R188" s="10">
        <f>IF(O188=1,N188,"0")</f>
        <v>0</v>
      </c>
      <c r="S188" s="10" t="str">
        <f>IF(O188=2,L188,"0")</f>
        <v>0</v>
      </c>
      <c r="T188" s="10" t="str">
        <f>IF(O188=2,M188,"0")</f>
        <v>0</v>
      </c>
      <c r="U188" s="10" t="str">
        <f>IF(O188=2,N188,"0")</f>
        <v>0</v>
      </c>
      <c r="V188" s="10" t="str">
        <f t="shared" ref="V188" si="617">IF(O188=3,L188,"0")</f>
        <v>0</v>
      </c>
      <c r="W188" s="10" t="str">
        <f t="shared" ref="W188" si="618">IF(O188=3,M188,"0")</f>
        <v>0</v>
      </c>
      <c r="X188" s="10" t="str">
        <f t="shared" ref="X188" si="619">IF(O188=3,N188,"0")</f>
        <v>0</v>
      </c>
    </row>
    <row r="189" spans="1:24" s="4" customFormat="1" ht="25.5" hidden="1" customHeight="1">
      <c r="A189" s="5"/>
      <c r="B189" s="21" t="s">
        <v>3</v>
      </c>
      <c r="C189" s="22">
        <f t="shared" ref="C189" si="620">SUM(C188)</f>
        <v>0</v>
      </c>
      <c r="D189" s="22">
        <f t="shared" ref="D189:E189" si="621">SUM(D188)</f>
        <v>0</v>
      </c>
      <c r="E189" s="22">
        <f t="shared" si="621"/>
        <v>0</v>
      </c>
      <c r="F189" s="8">
        <f t="shared" ref="F189" si="622">SUM(F188)</f>
        <v>0</v>
      </c>
      <c r="G189" s="43">
        <f t="shared" ref="G189:H189" si="623">SUM(G188)</f>
        <v>0</v>
      </c>
      <c r="H189" s="22">
        <f t="shared" si="623"/>
        <v>0</v>
      </c>
      <c r="I189" s="8">
        <f t="shared" ref="I189" si="624">SUM(I188)</f>
        <v>0</v>
      </c>
      <c r="J189" s="8">
        <f t="shared" ref="J189:K189" si="625">SUM(J188)</f>
        <v>0</v>
      </c>
      <c r="K189" s="22">
        <f t="shared" si="625"/>
        <v>0</v>
      </c>
      <c r="L189" s="86">
        <f t="shared" si="615"/>
        <v>0</v>
      </c>
      <c r="M189" s="86">
        <f t="shared" si="615"/>
        <v>0</v>
      </c>
      <c r="N189" s="86">
        <f t="shared" si="616"/>
        <v>0</v>
      </c>
      <c r="O189" s="32">
        <f t="shared" ref="O189:U189" si="626">SUM(O188)</f>
        <v>1</v>
      </c>
      <c r="P189" s="22">
        <f t="shared" si="626"/>
        <v>0</v>
      </c>
      <c r="Q189" s="22">
        <f t="shared" si="626"/>
        <v>0</v>
      </c>
      <c r="R189" s="22">
        <f t="shared" si="626"/>
        <v>0</v>
      </c>
      <c r="S189" s="22">
        <f t="shared" si="626"/>
        <v>0</v>
      </c>
      <c r="T189" s="22">
        <f t="shared" si="626"/>
        <v>0</v>
      </c>
      <c r="U189" s="22">
        <f t="shared" si="626"/>
        <v>0</v>
      </c>
      <c r="V189" s="75">
        <f t="shared" ref="V189:X189" si="627">SUM(V188)</f>
        <v>0</v>
      </c>
      <c r="W189" s="75">
        <f t="shared" si="627"/>
        <v>0</v>
      </c>
      <c r="X189" s="75">
        <f t="shared" si="627"/>
        <v>0</v>
      </c>
    </row>
    <row r="190" spans="1:24" s="4" customFormat="1" ht="25.5" customHeight="1">
      <c r="A190" s="138"/>
      <c r="B190" s="139" t="s">
        <v>2</v>
      </c>
      <c r="C190" s="131">
        <f>C189+C186+C183+C178</f>
        <v>6</v>
      </c>
      <c r="D190" s="131">
        <f t="shared" ref="D190:X190" si="628">D189+D186+D183+D178</f>
        <v>7</v>
      </c>
      <c r="E190" s="131">
        <f t="shared" si="628"/>
        <v>13</v>
      </c>
      <c r="F190" s="131">
        <f t="shared" si="628"/>
        <v>78</v>
      </c>
      <c r="G190" s="131">
        <f t="shared" si="628"/>
        <v>278</v>
      </c>
      <c r="H190" s="131">
        <f t="shared" si="628"/>
        <v>356</v>
      </c>
      <c r="I190" s="131">
        <f t="shared" si="628"/>
        <v>24</v>
      </c>
      <c r="J190" s="131">
        <f t="shared" si="628"/>
        <v>35</v>
      </c>
      <c r="K190" s="131">
        <f t="shared" si="628"/>
        <v>59</v>
      </c>
      <c r="L190" s="131">
        <f t="shared" si="628"/>
        <v>108</v>
      </c>
      <c r="M190" s="131">
        <f t="shared" si="628"/>
        <v>320</v>
      </c>
      <c r="N190" s="131">
        <f t="shared" si="628"/>
        <v>428</v>
      </c>
      <c r="O190" s="131">
        <f t="shared" si="628"/>
        <v>12</v>
      </c>
      <c r="P190" s="131">
        <f t="shared" si="628"/>
        <v>0</v>
      </c>
      <c r="Q190" s="131">
        <f t="shared" si="628"/>
        <v>50</v>
      </c>
      <c r="R190" s="131">
        <f t="shared" si="628"/>
        <v>50</v>
      </c>
      <c r="S190" s="131">
        <f t="shared" si="628"/>
        <v>108</v>
      </c>
      <c r="T190" s="131">
        <f t="shared" si="628"/>
        <v>270</v>
      </c>
      <c r="U190" s="131">
        <f t="shared" si="628"/>
        <v>378</v>
      </c>
      <c r="V190" s="131">
        <f t="shared" si="628"/>
        <v>0</v>
      </c>
      <c r="W190" s="131">
        <f t="shared" si="628"/>
        <v>0</v>
      </c>
      <c r="X190" s="131">
        <f t="shared" si="628"/>
        <v>0</v>
      </c>
    </row>
    <row r="191" spans="1:24" s="4" customFormat="1" ht="25.5" customHeight="1">
      <c r="A191" s="140"/>
      <c r="B191" s="141" t="s">
        <v>1</v>
      </c>
      <c r="C191" s="142">
        <f t="shared" ref="C191:K191" si="629">C190</f>
        <v>6</v>
      </c>
      <c r="D191" s="142">
        <f t="shared" si="629"/>
        <v>7</v>
      </c>
      <c r="E191" s="142">
        <f t="shared" si="629"/>
        <v>13</v>
      </c>
      <c r="F191" s="142">
        <f t="shared" si="629"/>
        <v>78</v>
      </c>
      <c r="G191" s="150">
        <f t="shared" si="629"/>
        <v>278</v>
      </c>
      <c r="H191" s="142">
        <f t="shared" si="629"/>
        <v>356</v>
      </c>
      <c r="I191" s="142">
        <f t="shared" si="629"/>
        <v>24</v>
      </c>
      <c r="J191" s="142">
        <f t="shared" si="629"/>
        <v>35</v>
      </c>
      <c r="K191" s="142">
        <f t="shared" si="629"/>
        <v>59</v>
      </c>
      <c r="L191" s="142">
        <f t="shared" si="615"/>
        <v>108</v>
      </c>
      <c r="M191" s="142">
        <f t="shared" si="615"/>
        <v>320</v>
      </c>
      <c r="N191" s="142">
        <f t="shared" si="616"/>
        <v>428</v>
      </c>
      <c r="O191" s="148">
        <f>O190</f>
        <v>12</v>
      </c>
      <c r="P191" s="142">
        <f>P190</f>
        <v>0</v>
      </c>
      <c r="Q191" s="142">
        <f t="shared" ref="Q191:T191" si="630">Q190</f>
        <v>50</v>
      </c>
      <c r="R191" s="142">
        <f t="shared" si="630"/>
        <v>50</v>
      </c>
      <c r="S191" s="142">
        <f t="shared" si="630"/>
        <v>108</v>
      </c>
      <c r="T191" s="142">
        <f t="shared" si="630"/>
        <v>270</v>
      </c>
      <c r="U191" s="142">
        <f>U190</f>
        <v>378</v>
      </c>
      <c r="V191" s="142">
        <f t="shared" ref="V191:W191" si="631">V190</f>
        <v>0</v>
      </c>
      <c r="W191" s="142">
        <f t="shared" si="631"/>
        <v>0</v>
      </c>
      <c r="X191" s="142">
        <f>X190</f>
        <v>0</v>
      </c>
    </row>
    <row r="192" spans="1:24" ht="25.5" customHeight="1">
      <c r="A192" s="24" t="s">
        <v>26</v>
      </c>
      <c r="B192" s="37"/>
      <c r="C192" s="10"/>
      <c r="D192" s="10"/>
      <c r="E192" s="10"/>
      <c r="F192" s="71"/>
      <c r="G192" s="71"/>
      <c r="H192" s="10"/>
      <c r="I192" s="71"/>
      <c r="J192" s="22"/>
      <c r="K192" s="10"/>
      <c r="L192" s="10"/>
      <c r="M192" s="10"/>
      <c r="N192" s="10"/>
      <c r="O192" s="9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ht="25.5" customHeight="1">
      <c r="A193" s="24"/>
      <c r="B193" s="40" t="s">
        <v>5</v>
      </c>
      <c r="C193" s="10"/>
      <c r="D193" s="10"/>
      <c r="E193" s="10"/>
      <c r="F193" s="42"/>
      <c r="G193" s="42"/>
      <c r="H193" s="10"/>
      <c r="I193" s="42"/>
      <c r="J193" s="42"/>
      <c r="K193" s="10"/>
      <c r="L193" s="10"/>
      <c r="M193" s="10"/>
      <c r="N193" s="10"/>
      <c r="O193" s="9"/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ht="25.5" customHeight="1">
      <c r="A194" s="5"/>
      <c r="B194" s="6" t="s">
        <v>95</v>
      </c>
      <c r="C194" s="10"/>
      <c r="D194" s="10"/>
      <c r="E194" s="10"/>
      <c r="F194" s="70"/>
      <c r="G194" s="70"/>
      <c r="H194" s="10"/>
      <c r="I194" s="70"/>
      <c r="J194" s="8"/>
      <c r="K194" s="10"/>
      <c r="L194" s="10"/>
      <c r="M194" s="10"/>
      <c r="N194" s="10"/>
      <c r="O194" s="9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ht="25.5" customHeight="1">
      <c r="A195" s="16"/>
      <c r="B195" s="34" t="s">
        <v>25</v>
      </c>
      <c r="C195" s="10">
        <v>0</v>
      </c>
      <c r="D195" s="10">
        <v>0</v>
      </c>
      <c r="E195" s="10">
        <f t="shared" ref="E195:E201" si="632">C195+D195</f>
        <v>0</v>
      </c>
      <c r="F195" s="10">
        <v>5</v>
      </c>
      <c r="G195" s="35">
        <v>12</v>
      </c>
      <c r="H195" s="10">
        <f t="shared" ref="H195:H201" si="633">F195+G195</f>
        <v>17</v>
      </c>
      <c r="I195" s="10">
        <v>1</v>
      </c>
      <c r="J195" s="10">
        <v>4</v>
      </c>
      <c r="K195" s="10">
        <f t="shared" ref="K195:K201" si="634">I195+J195</f>
        <v>5</v>
      </c>
      <c r="L195" s="86">
        <f t="shared" ref="L195:L202" si="635">C195+F195+I195</f>
        <v>6</v>
      </c>
      <c r="M195" s="86">
        <f t="shared" ref="M195:M202" si="636">D195+G195+J195</f>
        <v>16</v>
      </c>
      <c r="N195" s="86">
        <f t="shared" ref="N195:N202" si="637">L195+M195</f>
        <v>22</v>
      </c>
      <c r="O195" s="47">
        <v>1</v>
      </c>
      <c r="P195" s="10">
        <f t="shared" ref="P195:P201" si="638">IF(O195=1,L195,"0")</f>
        <v>6</v>
      </c>
      <c r="Q195" s="10">
        <f t="shared" ref="Q195:Q201" si="639">IF(O195=1,M195,"0")</f>
        <v>16</v>
      </c>
      <c r="R195" s="10">
        <f t="shared" ref="R195:R201" si="640">IF(O195=1,N195,"0")</f>
        <v>22</v>
      </c>
      <c r="S195" s="10" t="str">
        <f t="shared" ref="S195:S201" si="641">IF(O195=2,L195,"0")</f>
        <v>0</v>
      </c>
      <c r="T195" s="10" t="str">
        <f t="shared" ref="T195:T201" si="642">IF(O195=2,M195,"0")</f>
        <v>0</v>
      </c>
      <c r="U195" s="10" t="str">
        <f t="shared" ref="U195:U201" si="643">IF(O195=2,N195,"0")</f>
        <v>0</v>
      </c>
      <c r="V195" s="10" t="str">
        <f t="shared" ref="V195:V201" si="644">IF(O195=3,L195,"0")</f>
        <v>0</v>
      </c>
      <c r="W195" s="10" t="str">
        <f t="shared" ref="W195:W201" si="645">IF(O195=3,M195,"0")</f>
        <v>0</v>
      </c>
      <c r="X195" s="10" t="str">
        <f t="shared" ref="X195:X201" si="646">IF(O195=3,N195,"0")</f>
        <v>0</v>
      </c>
    </row>
    <row r="196" spans="1:24" ht="25.5" customHeight="1">
      <c r="A196" s="16"/>
      <c r="B196" s="17" t="s">
        <v>149</v>
      </c>
      <c r="C196" s="10">
        <v>0</v>
      </c>
      <c r="D196" s="10">
        <v>1</v>
      </c>
      <c r="E196" s="10">
        <f t="shared" ref="E196" si="647">C196+D196</f>
        <v>1</v>
      </c>
      <c r="F196" s="10">
        <v>7</v>
      </c>
      <c r="G196" s="35">
        <v>16</v>
      </c>
      <c r="H196" s="10">
        <f t="shared" ref="H196" si="648">F196+G196</f>
        <v>23</v>
      </c>
      <c r="I196" s="10">
        <v>1</v>
      </c>
      <c r="J196" s="10">
        <v>4</v>
      </c>
      <c r="K196" s="10">
        <f t="shared" ref="K196" si="649">I196+J196</f>
        <v>5</v>
      </c>
      <c r="L196" s="86">
        <f t="shared" ref="L196" si="650">C196+F196+I196</f>
        <v>8</v>
      </c>
      <c r="M196" s="86">
        <f t="shared" ref="M196" si="651">D196+G196+J196</f>
        <v>21</v>
      </c>
      <c r="N196" s="86">
        <f t="shared" ref="N196" si="652">L196+M196</f>
        <v>29</v>
      </c>
      <c r="O196" s="9">
        <v>2</v>
      </c>
      <c r="P196" s="10" t="str">
        <f t="shared" ref="P196" si="653">IF(O196=1,L196,"0")</f>
        <v>0</v>
      </c>
      <c r="Q196" s="10" t="str">
        <f t="shared" ref="Q196" si="654">IF(O196=1,M196,"0")</f>
        <v>0</v>
      </c>
      <c r="R196" s="10" t="str">
        <f t="shared" ref="R196" si="655">IF(O196=1,N196,"0")</f>
        <v>0</v>
      </c>
      <c r="S196" s="10">
        <f t="shared" ref="S196" si="656">IF(O196=2,L196,"0")</f>
        <v>8</v>
      </c>
      <c r="T196" s="10">
        <f t="shared" ref="T196" si="657">IF(O196=2,M196,"0")</f>
        <v>21</v>
      </c>
      <c r="U196" s="10">
        <f t="shared" ref="U196" si="658">IF(O196=2,N196,"0")</f>
        <v>29</v>
      </c>
      <c r="V196" s="10" t="str">
        <f t="shared" ref="V196" si="659">IF(O196=3,L196,"0")</f>
        <v>0</v>
      </c>
      <c r="W196" s="10" t="str">
        <f t="shared" ref="W196" si="660">IF(O196=3,M196,"0")</f>
        <v>0</v>
      </c>
      <c r="X196" s="10" t="str">
        <f t="shared" ref="X196" si="661">IF(O196=3,N196,"0")</f>
        <v>0</v>
      </c>
    </row>
    <row r="197" spans="1:24" ht="25.5" customHeight="1">
      <c r="A197" s="16"/>
      <c r="B197" s="17" t="s">
        <v>77</v>
      </c>
      <c r="C197" s="10">
        <v>0</v>
      </c>
      <c r="D197" s="10">
        <v>0</v>
      </c>
      <c r="E197" s="10">
        <f t="shared" ref="E197" si="662">C197+D197</f>
        <v>0</v>
      </c>
      <c r="F197" s="10">
        <v>6</v>
      </c>
      <c r="G197" s="35">
        <v>14</v>
      </c>
      <c r="H197" s="10">
        <f t="shared" ref="H197" si="663">F197+G197</f>
        <v>20</v>
      </c>
      <c r="I197" s="10">
        <v>0</v>
      </c>
      <c r="J197" s="10">
        <v>1</v>
      </c>
      <c r="K197" s="10">
        <f t="shared" ref="K197" si="664">I197+J197</f>
        <v>1</v>
      </c>
      <c r="L197" s="86">
        <f t="shared" ref="L197" si="665">C197+F197+I197</f>
        <v>6</v>
      </c>
      <c r="M197" s="86">
        <f t="shared" ref="M197" si="666">D197+G197+J197</f>
        <v>15</v>
      </c>
      <c r="N197" s="86">
        <f t="shared" ref="N197" si="667">L197+M197</f>
        <v>21</v>
      </c>
      <c r="O197" s="9">
        <v>2</v>
      </c>
      <c r="P197" s="10" t="str">
        <f t="shared" ref="P197" si="668">IF(O197=1,L197,"0")</f>
        <v>0</v>
      </c>
      <c r="Q197" s="10" t="str">
        <f t="shared" ref="Q197" si="669">IF(O197=1,M197,"0")</f>
        <v>0</v>
      </c>
      <c r="R197" s="10" t="str">
        <f t="shared" ref="R197" si="670">IF(O197=1,N197,"0")</f>
        <v>0</v>
      </c>
      <c r="S197" s="10">
        <f t="shared" si="641"/>
        <v>6</v>
      </c>
      <c r="T197" s="10">
        <f t="shared" si="642"/>
        <v>15</v>
      </c>
      <c r="U197" s="10">
        <f t="shared" si="643"/>
        <v>21</v>
      </c>
      <c r="V197" s="10" t="str">
        <f t="shared" si="644"/>
        <v>0</v>
      </c>
      <c r="W197" s="10" t="str">
        <f t="shared" si="645"/>
        <v>0</v>
      </c>
      <c r="X197" s="10" t="str">
        <f t="shared" si="646"/>
        <v>0</v>
      </c>
    </row>
    <row r="198" spans="1:24" ht="25.5" customHeight="1">
      <c r="A198" s="16"/>
      <c r="B198" s="17" t="s">
        <v>24</v>
      </c>
      <c r="C198" s="10">
        <v>0</v>
      </c>
      <c r="D198" s="10">
        <v>0</v>
      </c>
      <c r="E198" s="10">
        <f t="shared" si="632"/>
        <v>0</v>
      </c>
      <c r="F198" s="10">
        <v>5</v>
      </c>
      <c r="G198" s="35">
        <v>2</v>
      </c>
      <c r="H198" s="10">
        <f t="shared" si="633"/>
        <v>7</v>
      </c>
      <c r="I198" s="10">
        <v>1</v>
      </c>
      <c r="J198" s="10">
        <v>0</v>
      </c>
      <c r="K198" s="10">
        <f t="shared" si="634"/>
        <v>1</v>
      </c>
      <c r="L198" s="86">
        <f t="shared" si="635"/>
        <v>6</v>
      </c>
      <c r="M198" s="86">
        <f t="shared" si="636"/>
        <v>2</v>
      </c>
      <c r="N198" s="86">
        <f t="shared" si="637"/>
        <v>8</v>
      </c>
      <c r="O198" s="47">
        <v>1</v>
      </c>
      <c r="P198" s="10">
        <f t="shared" si="638"/>
        <v>6</v>
      </c>
      <c r="Q198" s="10">
        <f t="shared" si="639"/>
        <v>2</v>
      </c>
      <c r="R198" s="10">
        <f t="shared" si="640"/>
        <v>8</v>
      </c>
      <c r="S198" s="10" t="str">
        <f t="shared" si="641"/>
        <v>0</v>
      </c>
      <c r="T198" s="10" t="str">
        <f t="shared" si="642"/>
        <v>0</v>
      </c>
      <c r="U198" s="10" t="str">
        <f t="shared" si="643"/>
        <v>0</v>
      </c>
      <c r="V198" s="10" t="str">
        <f t="shared" si="644"/>
        <v>0</v>
      </c>
      <c r="W198" s="10" t="str">
        <f t="shared" si="645"/>
        <v>0</v>
      </c>
      <c r="X198" s="10" t="str">
        <f t="shared" si="646"/>
        <v>0</v>
      </c>
    </row>
    <row r="199" spans="1:24" ht="25.5" customHeight="1">
      <c r="A199" s="16"/>
      <c r="B199" s="17" t="s">
        <v>23</v>
      </c>
      <c r="C199" s="10">
        <v>2</v>
      </c>
      <c r="D199" s="10">
        <v>1</v>
      </c>
      <c r="E199" s="10">
        <f t="shared" si="632"/>
        <v>3</v>
      </c>
      <c r="F199" s="10">
        <v>6</v>
      </c>
      <c r="G199" s="35">
        <v>25</v>
      </c>
      <c r="H199" s="10">
        <f t="shared" si="633"/>
        <v>31</v>
      </c>
      <c r="I199" s="10">
        <v>3</v>
      </c>
      <c r="J199" s="10">
        <v>9</v>
      </c>
      <c r="K199" s="10">
        <f t="shared" si="634"/>
        <v>12</v>
      </c>
      <c r="L199" s="86">
        <f t="shared" si="635"/>
        <v>11</v>
      </c>
      <c r="M199" s="86">
        <f t="shared" si="636"/>
        <v>35</v>
      </c>
      <c r="N199" s="86">
        <f t="shared" si="637"/>
        <v>46</v>
      </c>
      <c r="O199" s="9">
        <v>2</v>
      </c>
      <c r="P199" s="10" t="str">
        <f t="shared" si="638"/>
        <v>0</v>
      </c>
      <c r="Q199" s="10" t="str">
        <f t="shared" si="639"/>
        <v>0</v>
      </c>
      <c r="R199" s="10" t="str">
        <f t="shared" si="640"/>
        <v>0</v>
      </c>
      <c r="S199" s="10">
        <f t="shared" si="641"/>
        <v>11</v>
      </c>
      <c r="T199" s="10">
        <f t="shared" si="642"/>
        <v>35</v>
      </c>
      <c r="U199" s="10">
        <f t="shared" si="643"/>
        <v>46</v>
      </c>
      <c r="V199" s="10" t="str">
        <f t="shared" si="644"/>
        <v>0</v>
      </c>
      <c r="W199" s="10" t="str">
        <f t="shared" si="645"/>
        <v>0</v>
      </c>
      <c r="X199" s="10" t="str">
        <f t="shared" si="646"/>
        <v>0</v>
      </c>
    </row>
    <row r="200" spans="1:24" ht="25.5" customHeight="1">
      <c r="A200" s="16"/>
      <c r="B200" s="17" t="s">
        <v>22</v>
      </c>
      <c r="C200" s="10">
        <v>0</v>
      </c>
      <c r="D200" s="10">
        <v>1</v>
      </c>
      <c r="E200" s="10">
        <f t="shared" si="632"/>
        <v>1</v>
      </c>
      <c r="F200" s="10">
        <v>3</v>
      </c>
      <c r="G200" s="35">
        <v>4</v>
      </c>
      <c r="H200" s="10">
        <f t="shared" si="633"/>
        <v>7</v>
      </c>
      <c r="I200" s="10">
        <v>3</v>
      </c>
      <c r="J200" s="10">
        <v>8</v>
      </c>
      <c r="K200" s="10">
        <f t="shared" si="634"/>
        <v>11</v>
      </c>
      <c r="L200" s="86">
        <f t="shared" si="635"/>
        <v>6</v>
      </c>
      <c r="M200" s="86">
        <f t="shared" si="636"/>
        <v>13</v>
      </c>
      <c r="N200" s="86">
        <f t="shared" si="637"/>
        <v>19</v>
      </c>
      <c r="O200" s="9">
        <v>2</v>
      </c>
      <c r="P200" s="10" t="str">
        <f t="shared" si="638"/>
        <v>0</v>
      </c>
      <c r="Q200" s="10" t="str">
        <f t="shared" si="639"/>
        <v>0</v>
      </c>
      <c r="R200" s="10" t="str">
        <f t="shared" si="640"/>
        <v>0</v>
      </c>
      <c r="S200" s="10">
        <f t="shared" si="641"/>
        <v>6</v>
      </c>
      <c r="T200" s="10">
        <f t="shared" si="642"/>
        <v>13</v>
      </c>
      <c r="U200" s="10">
        <f t="shared" si="643"/>
        <v>19</v>
      </c>
      <c r="V200" s="10" t="str">
        <f t="shared" si="644"/>
        <v>0</v>
      </c>
      <c r="W200" s="10" t="str">
        <f t="shared" si="645"/>
        <v>0</v>
      </c>
      <c r="X200" s="10" t="str">
        <f t="shared" si="646"/>
        <v>0</v>
      </c>
    </row>
    <row r="201" spans="1:24" ht="25.5" customHeight="1">
      <c r="A201" s="16"/>
      <c r="B201" s="17" t="s">
        <v>21</v>
      </c>
      <c r="C201" s="10">
        <v>0</v>
      </c>
      <c r="D201" s="10">
        <v>1</v>
      </c>
      <c r="E201" s="10">
        <f t="shared" si="632"/>
        <v>1</v>
      </c>
      <c r="F201" s="10">
        <v>9</v>
      </c>
      <c r="G201" s="35">
        <v>14</v>
      </c>
      <c r="H201" s="10">
        <f t="shared" si="633"/>
        <v>23</v>
      </c>
      <c r="I201" s="10">
        <v>1</v>
      </c>
      <c r="J201" s="10">
        <v>0</v>
      </c>
      <c r="K201" s="10">
        <f t="shared" si="634"/>
        <v>1</v>
      </c>
      <c r="L201" s="86">
        <f t="shared" si="635"/>
        <v>10</v>
      </c>
      <c r="M201" s="86">
        <f t="shared" si="636"/>
        <v>15</v>
      </c>
      <c r="N201" s="86">
        <f t="shared" si="637"/>
        <v>25</v>
      </c>
      <c r="O201" s="9">
        <v>2</v>
      </c>
      <c r="P201" s="10" t="str">
        <f t="shared" si="638"/>
        <v>0</v>
      </c>
      <c r="Q201" s="10" t="str">
        <f t="shared" si="639"/>
        <v>0</v>
      </c>
      <c r="R201" s="10" t="str">
        <f t="shared" si="640"/>
        <v>0</v>
      </c>
      <c r="S201" s="10">
        <f t="shared" si="641"/>
        <v>10</v>
      </c>
      <c r="T201" s="10">
        <f t="shared" si="642"/>
        <v>15</v>
      </c>
      <c r="U201" s="10">
        <f t="shared" si="643"/>
        <v>25</v>
      </c>
      <c r="V201" s="10" t="str">
        <f t="shared" si="644"/>
        <v>0</v>
      </c>
      <c r="W201" s="10" t="str">
        <f t="shared" si="645"/>
        <v>0</v>
      </c>
      <c r="X201" s="10" t="str">
        <f t="shared" si="646"/>
        <v>0</v>
      </c>
    </row>
    <row r="202" spans="1:24" s="4" customFormat="1" ht="25.5" customHeight="1">
      <c r="A202" s="24"/>
      <c r="B202" s="25" t="s">
        <v>3</v>
      </c>
      <c r="C202" s="22">
        <f t="shared" ref="C202:K202" si="671">SUM(C195:C201)</f>
        <v>2</v>
      </c>
      <c r="D202" s="22">
        <f t="shared" si="671"/>
        <v>4</v>
      </c>
      <c r="E202" s="22">
        <f t="shared" si="671"/>
        <v>6</v>
      </c>
      <c r="F202" s="22">
        <f t="shared" si="671"/>
        <v>41</v>
      </c>
      <c r="G202" s="28">
        <f t="shared" si="671"/>
        <v>87</v>
      </c>
      <c r="H202" s="22">
        <f t="shared" si="671"/>
        <v>128</v>
      </c>
      <c r="I202" s="22">
        <f t="shared" si="671"/>
        <v>10</v>
      </c>
      <c r="J202" s="22">
        <f t="shared" si="671"/>
        <v>26</v>
      </c>
      <c r="K202" s="22">
        <f t="shared" si="671"/>
        <v>36</v>
      </c>
      <c r="L202" s="22">
        <f t="shared" si="635"/>
        <v>53</v>
      </c>
      <c r="M202" s="22">
        <f t="shared" si="636"/>
        <v>117</v>
      </c>
      <c r="N202" s="22">
        <f t="shared" si="637"/>
        <v>170</v>
      </c>
      <c r="O202" s="32">
        <f t="shared" ref="O202:X202" si="672">SUM(O195:O201)</f>
        <v>12</v>
      </c>
      <c r="P202" s="22">
        <f t="shared" si="672"/>
        <v>12</v>
      </c>
      <c r="Q202" s="22">
        <f t="shared" si="672"/>
        <v>18</v>
      </c>
      <c r="R202" s="22">
        <f t="shared" si="672"/>
        <v>30</v>
      </c>
      <c r="S202" s="22">
        <f t="shared" si="672"/>
        <v>41</v>
      </c>
      <c r="T202" s="22">
        <f t="shared" si="672"/>
        <v>99</v>
      </c>
      <c r="U202" s="22">
        <f t="shared" si="672"/>
        <v>140</v>
      </c>
      <c r="V202" s="75">
        <f t="shared" si="672"/>
        <v>0</v>
      </c>
      <c r="W202" s="75">
        <f t="shared" si="672"/>
        <v>0</v>
      </c>
      <c r="X202" s="75">
        <f t="shared" si="672"/>
        <v>0</v>
      </c>
    </row>
    <row r="203" spans="1:24" s="4" customFormat="1" ht="25.5" customHeight="1">
      <c r="A203" s="24"/>
      <c r="B203" s="27" t="s">
        <v>127</v>
      </c>
      <c r="C203" s="86"/>
      <c r="D203" s="86"/>
      <c r="E203" s="86"/>
      <c r="F203" s="86"/>
      <c r="G203" s="28"/>
      <c r="H203" s="86"/>
      <c r="I203" s="86"/>
      <c r="J203" s="86"/>
      <c r="K203" s="86"/>
      <c r="L203" s="86"/>
      <c r="M203" s="86"/>
      <c r="N203" s="86"/>
      <c r="O203" s="32"/>
      <c r="P203" s="86"/>
      <c r="Q203" s="86"/>
      <c r="R203" s="86"/>
      <c r="S203" s="86"/>
      <c r="T203" s="86"/>
      <c r="U203" s="86"/>
      <c r="V203" s="86"/>
      <c r="W203" s="86"/>
      <c r="X203" s="86"/>
    </row>
    <row r="204" spans="1:24" s="4" customFormat="1" ht="25.5" customHeight="1">
      <c r="A204" s="24"/>
      <c r="B204" s="17" t="s">
        <v>20</v>
      </c>
      <c r="C204" s="10">
        <v>0</v>
      </c>
      <c r="D204" s="10">
        <v>0</v>
      </c>
      <c r="E204" s="10">
        <f t="shared" ref="E204" si="673">C204+D204</f>
        <v>0</v>
      </c>
      <c r="F204" s="10">
        <v>5</v>
      </c>
      <c r="G204" s="35">
        <v>3</v>
      </c>
      <c r="H204" s="10">
        <f t="shared" ref="H204" si="674">F204+G204</f>
        <v>8</v>
      </c>
      <c r="I204" s="10">
        <v>0</v>
      </c>
      <c r="J204" s="10">
        <v>1</v>
      </c>
      <c r="K204" s="10">
        <f t="shared" ref="K204" si="675">I204+J204</f>
        <v>1</v>
      </c>
      <c r="L204" s="86">
        <f t="shared" ref="L204" si="676">C204+F204+I204</f>
        <v>5</v>
      </c>
      <c r="M204" s="86">
        <f t="shared" ref="M204" si="677">D204+G204+J204</f>
        <v>4</v>
      </c>
      <c r="N204" s="86">
        <f t="shared" ref="N204" si="678">L204+M204</f>
        <v>9</v>
      </c>
      <c r="O204" s="32">
        <v>1</v>
      </c>
      <c r="P204" s="10">
        <f t="shared" ref="P204" si="679">IF(O204=1,L204,"0")</f>
        <v>5</v>
      </c>
      <c r="Q204" s="10">
        <f t="shared" ref="Q204" si="680">IF(O204=1,M204,"0")</f>
        <v>4</v>
      </c>
      <c r="R204" s="10">
        <f t="shared" ref="R204" si="681">IF(O204=1,N204,"0")</f>
        <v>9</v>
      </c>
      <c r="S204" s="10" t="str">
        <f>IF(O204=2,L204,"0")</f>
        <v>0</v>
      </c>
      <c r="T204" s="10" t="str">
        <f>IF(O204=2,M204,"0")</f>
        <v>0</v>
      </c>
      <c r="U204" s="10" t="str">
        <f>IF(O204=2,N204,"0")</f>
        <v>0</v>
      </c>
      <c r="V204" s="10" t="str">
        <f t="shared" ref="V204" si="682">IF(O204=3,L204,"0")</f>
        <v>0</v>
      </c>
      <c r="W204" s="10" t="str">
        <f t="shared" ref="W204" si="683">IF(O204=3,M204,"0")</f>
        <v>0</v>
      </c>
      <c r="X204" s="10" t="str">
        <f t="shared" ref="X204" si="684">IF(O204=3,N204,"0")</f>
        <v>0</v>
      </c>
    </row>
    <row r="205" spans="1:24" s="4" customFormat="1" ht="25.5" customHeight="1">
      <c r="A205" s="24"/>
      <c r="B205" s="17" t="s">
        <v>19</v>
      </c>
      <c r="C205" s="10">
        <v>0</v>
      </c>
      <c r="D205" s="10">
        <v>0</v>
      </c>
      <c r="E205" s="10">
        <f t="shared" ref="E205:E207" si="685">C205+D205</f>
        <v>0</v>
      </c>
      <c r="F205" s="10">
        <v>27</v>
      </c>
      <c r="G205" s="35">
        <v>6</v>
      </c>
      <c r="H205" s="10">
        <f t="shared" ref="H205:H207" si="686">F205+G205</f>
        <v>33</v>
      </c>
      <c r="I205" s="10">
        <v>0</v>
      </c>
      <c r="J205" s="10">
        <v>0</v>
      </c>
      <c r="K205" s="10">
        <f t="shared" ref="K205:K207" si="687">I205+J205</f>
        <v>0</v>
      </c>
      <c r="L205" s="86">
        <f t="shared" ref="L205:L208" si="688">C205+F205+I205</f>
        <v>27</v>
      </c>
      <c r="M205" s="86">
        <f t="shared" ref="M205:M208" si="689">D205+G205+J205</f>
        <v>6</v>
      </c>
      <c r="N205" s="86">
        <f t="shared" ref="N205:N208" si="690">L205+M205</f>
        <v>33</v>
      </c>
      <c r="O205" s="32">
        <v>1</v>
      </c>
      <c r="P205" s="10">
        <f t="shared" ref="P205:P207" si="691">IF(O205=1,L205,"0")</f>
        <v>27</v>
      </c>
      <c r="Q205" s="10">
        <f t="shared" ref="Q205:Q207" si="692">IF(O205=1,M205,"0")</f>
        <v>6</v>
      </c>
      <c r="R205" s="10">
        <f t="shared" ref="R205:R207" si="693">IF(O205=1,N205,"0")</f>
        <v>33</v>
      </c>
      <c r="S205" s="10" t="str">
        <f t="shared" ref="S205:S207" si="694">IF(O205=2,L205,"0")</f>
        <v>0</v>
      </c>
      <c r="T205" s="10" t="str">
        <f t="shared" ref="T205:T207" si="695">IF(O205=2,M205,"0")</f>
        <v>0</v>
      </c>
      <c r="U205" s="10" t="str">
        <f t="shared" ref="U205:U207" si="696">IF(O205=2,N205,"0")</f>
        <v>0</v>
      </c>
      <c r="V205" s="10" t="str">
        <f t="shared" ref="V205:V207" si="697">IF(O205=3,L205,"0")</f>
        <v>0</v>
      </c>
      <c r="W205" s="10" t="str">
        <f t="shared" ref="W205:W207" si="698">IF(O205=3,M205,"0")</f>
        <v>0</v>
      </c>
      <c r="X205" s="10" t="str">
        <f t="shared" ref="X205:X207" si="699">IF(O205=3,N205,"0")</f>
        <v>0</v>
      </c>
    </row>
    <row r="206" spans="1:24" s="4" customFormat="1" ht="25.5" customHeight="1">
      <c r="A206" s="24"/>
      <c r="B206" s="17" t="s">
        <v>18</v>
      </c>
      <c r="C206" s="10">
        <v>0</v>
      </c>
      <c r="D206" s="10">
        <v>0</v>
      </c>
      <c r="E206" s="10">
        <f t="shared" ref="E206" si="700">C206+D206</f>
        <v>0</v>
      </c>
      <c r="F206" s="10">
        <v>6</v>
      </c>
      <c r="G206" s="35">
        <v>45</v>
      </c>
      <c r="H206" s="10">
        <f t="shared" ref="H206" si="701">F206+G206</f>
        <v>51</v>
      </c>
      <c r="I206" s="10">
        <v>1</v>
      </c>
      <c r="J206" s="10">
        <v>1</v>
      </c>
      <c r="K206" s="10">
        <f t="shared" ref="K206" si="702">I206+J206</f>
        <v>2</v>
      </c>
      <c r="L206" s="86">
        <f t="shared" ref="L206" si="703">C206+F206+I206</f>
        <v>7</v>
      </c>
      <c r="M206" s="86">
        <f t="shared" ref="M206" si="704">D206+G206+J206</f>
        <v>46</v>
      </c>
      <c r="N206" s="86">
        <f t="shared" ref="N206" si="705">L206+M206</f>
        <v>53</v>
      </c>
      <c r="O206" s="32">
        <v>1</v>
      </c>
      <c r="P206" s="10">
        <f t="shared" ref="P206" si="706">IF(O206=1,L206,"0")</f>
        <v>7</v>
      </c>
      <c r="Q206" s="10">
        <f t="shared" ref="Q206" si="707">IF(O206=1,M206,"0")</f>
        <v>46</v>
      </c>
      <c r="R206" s="10">
        <f t="shared" ref="R206" si="708">IF(O206=1,N206,"0")</f>
        <v>53</v>
      </c>
      <c r="S206" s="10" t="str">
        <f t="shared" ref="S206" si="709">IF(O206=2,L206,"0")</f>
        <v>0</v>
      </c>
      <c r="T206" s="10" t="str">
        <f t="shared" ref="T206" si="710">IF(O206=2,M206,"0")</f>
        <v>0</v>
      </c>
      <c r="U206" s="10" t="str">
        <f t="shared" ref="U206" si="711">IF(O206=2,N206,"0")</f>
        <v>0</v>
      </c>
      <c r="V206" s="10" t="str">
        <f t="shared" ref="V206" si="712">IF(O206=3,L206,"0")</f>
        <v>0</v>
      </c>
      <c r="W206" s="10" t="str">
        <f t="shared" ref="W206" si="713">IF(O206=3,M206,"0")</f>
        <v>0</v>
      </c>
      <c r="X206" s="10" t="str">
        <f t="shared" ref="X206" si="714">IF(O206=3,N206,"0")</f>
        <v>0</v>
      </c>
    </row>
    <row r="207" spans="1:24" s="4" customFormat="1" ht="25.5" customHeight="1">
      <c r="A207" s="24"/>
      <c r="B207" s="17" t="s">
        <v>146</v>
      </c>
      <c r="C207" s="10">
        <v>0</v>
      </c>
      <c r="D207" s="10">
        <v>0</v>
      </c>
      <c r="E207" s="10">
        <f t="shared" si="685"/>
        <v>0</v>
      </c>
      <c r="F207" s="10">
        <v>3</v>
      </c>
      <c r="G207" s="35">
        <v>13</v>
      </c>
      <c r="H207" s="10">
        <f t="shared" si="686"/>
        <v>16</v>
      </c>
      <c r="I207" s="10">
        <v>1</v>
      </c>
      <c r="J207" s="10">
        <v>3</v>
      </c>
      <c r="K207" s="10">
        <f t="shared" si="687"/>
        <v>4</v>
      </c>
      <c r="L207" s="86">
        <f t="shared" si="688"/>
        <v>4</v>
      </c>
      <c r="M207" s="86">
        <f t="shared" si="689"/>
        <v>16</v>
      </c>
      <c r="N207" s="86">
        <f t="shared" si="690"/>
        <v>20</v>
      </c>
      <c r="O207" s="32">
        <v>1</v>
      </c>
      <c r="P207" s="10">
        <f t="shared" si="691"/>
        <v>4</v>
      </c>
      <c r="Q207" s="10">
        <f t="shared" si="692"/>
        <v>16</v>
      </c>
      <c r="R207" s="10">
        <f t="shared" si="693"/>
        <v>20</v>
      </c>
      <c r="S207" s="10" t="str">
        <f t="shared" si="694"/>
        <v>0</v>
      </c>
      <c r="T207" s="10" t="str">
        <f t="shared" si="695"/>
        <v>0</v>
      </c>
      <c r="U207" s="10" t="str">
        <f t="shared" si="696"/>
        <v>0</v>
      </c>
      <c r="V207" s="10" t="str">
        <f t="shared" si="697"/>
        <v>0</v>
      </c>
      <c r="W207" s="10" t="str">
        <f t="shared" si="698"/>
        <v>0</v>
      </c>
      <c r="X207" s="10" t="str">
        <f t="shared" si="699"/>
        <v>0</v>
      </c>
    </row>
    <row r="208" spans="1:24" s="4" customFormat="1" ht="25.5" customHeight="1">
      <c r="A208" s="24"/>
      <c r="B208" s="25" t="s">
        <v>3</v>
      </c>
      <c r="C208" s="86">
        <f t="shared" ref="C208:K208" si="715">SUM(C204:C207)</f>
        <v>0</v>
      </c>
      <c r="D208" s="86">
        <f t="shared" si="715"/>
        <v>0</v>
      </c>
      <c r="E208" s="86">
        <f t="shared" si="715"/>
        <v>0</v>
      </c>
      <c r="F208" s="86">
        <f>SUM(F204:F207)</f>
        <v>41</v>
      </c>
      <c r="G208" s="28">
        <f t="shared" si="715"/>
        <v>67</v>
      </c>
      <c r="H208" s="86">
        <f t="shared" si="715"/>
        <v>108</v>
      </c>
      <c r="I208" s="86">
        <f t="shared" si="715"/>
        <v>2</v>
      </c>
      <c r="J208" s="86">
        <f t="shared" si="715"/>
        <v>5</v>
      </c>
      <c r="K208" s="86">
        <f t="shared" si="715"/>
        <v>7</v>
      </c>
      <c r="L208" s="86">
        <f t="shared" si="688"/>
        <v>43</v>
      </c>
      <c r="M208" s="86">
        <f t="shared" si="689"/>
        <v>72</v>
      </c>
      <c r="N208" s="86">
        <f t="shared" si="690"/>
        <v>115</v>
      </c>
      <c r="O208" s="32">
        <f t="shared" ref="O208:X208" si="716">SUM(O204:O207)</f>
        <v>4</v>
      </c>
      <c r="P208" s="86">
        <f>SUM(P204:P207)</f>
        <v>43</v>
      </c>
      <c r="Q208" s="86">
        <f t="shared" ref="Q208:S208" si="717">SUM(Q204:Q207)</f>
        <v>72</v>
      </c>
      <c r="R208" s="86">
        <f t="shared" si="717"/>
        <v>115</v>
      </c>
      <c r="S208" s="86">
        <f t="shared" si="717"/>
        <v>0</v>
      </c>
      <c r="T208" s="86">
        <f t="shared" si="716"/>
        <v>0</v>
      </c>
      <c r="U208" s="86">
        <f t="shared" si="716"/>
        <v>0</v>
      </c>
      <c r="V208" s="86">
        <f t="shared" si="716"/>
        <v>0</v>
      </c>
      <c r="W208" s="86">
        <f t="shared" si="716"/>
        <v>0</v>
      </c>
      <c r="X208" s="86">
        <f t="shared" si="716"/>
        <v>0</v>
      </c>
    </row>
    <row r="209" spans="1:24" ht="25.5" customHeight="1">
      <c r="A209" s="16"/>
      <c r="B209" s="27" t="s">
        <v>96</v>
      </c>
      <c r="C209" s="10"/>
      <c r="D209" s="10"/>
      <c r="E209" s="10"/>
      <c r="F209" s="71"/>
      <c r="G209" s="71"/>
      <c r="H209" s="10"/>
      <c r="I209" s="71"/>
      <c r="J209" s="22"/>
      <c r="K209" s="10"/>
      <c r="L209" s="10"/>
      <c r="M209" s="10"/>
      <c r="N209" s="10"/>
      <c r="O209" s="9"/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ht="25.5" customHeight="1">
      <c r="A210" s="16"/>
      <c r="B210" s="17" t="s">
        <v>19</v>
      </c>
      <c r="C210" s="10">
        <v>0</v>
      </c>
      <c r="D210" s="10">
        <v>0</v>
      </c>
      <c r="E210" s="10">
        <f t="shared" ref="E210" si="718">C210+D210</f>
        <v>0</v>
      </c>
      <c r="F210" s="10">
        <v>0</v>
      </c>
      <c r="G210" s="35">
        <v>1</v>
      </c>
      <c r="H210" s="10">
        <f t="shared" ref="H210" si="719">F210+G210</f>
        <v>1</v>
      </c>
      <c r="I210" s="10">
        <v>1</v>
      </c>
      <c r="J210" s="10">
        <v>0</v>
      </c>
      <c r="K210" s="10">
        <f t="shared" ref="K210" si="720">I210+J210</f>
        <v>1</v>
      </c>
      <c r="L210" s="10">
        <f t="shared" ref="L210:L213" si="721">C210+F210+I210</f>
        <v>1</v>
      </c>
      <c r="M210" s="10">
        <f t="shared" ref="M210:M213" si="722">D210+G210+J210</f>
        <v>1</v>
      </c>
      <c r="N210" s="10">
        <f t="shared" ref="N210" si="723">L210+M210</f>
        <v>2</v>
      </c>
      <c r="O210" s="9">
        <v>1</v>
      </c>
      <c r="P210" s="10">
        <f t="shared" ref="P210" si="724">IF(O210=1,L210,"0")</f>
        <v>1</v>
      </c>
      <c r="Q210" s="10">
        <f t="shared" ref="Q210" si="725">IF(O210=1,M210,"0")</f>
        <v>1</v>
      </c>
      <c r="R210" s="10">
        <f t="shared" ref="R210" si="726">IF(O210=1,N210,"0")</f>
        <v>2</v>
      </c>
      <c r="S210" s="10" t="str">
        <f>IF(O210=2,L210,"0")</f>
        <v>0</v>
      </c>
      <c r="T210" s="10" t="str">
        <f>IF(O210=2,M210,"0")</f>
        <v>0</v>
      </c>
      <c r="U210" s="10" t="str">
        <f>IF(O210=2,N210,"0")</f>
        <v>0</v>
      </c>
      <c r="V210" s="10" t="str">
        <f t="shared" ref="V210" si="727">IF(O210=3,L210,"0")</f>
        <v>0</v>
      </c>
      <c r="W210" s="10" t="str">
        <f t="shared" ref="W210" si="728">IF(O210=3,M210,"0")</f>
        <v>0</v>
      </c>
      <c r="X210" s="10" t="str">
        <f t="shared" ref="X210" si="729">IF(O210=3,N210,"0")</f>
        <v>0</v>
      </c>
    </row>
    <row r="211" spans="1:24" s="4" customFormat="1" ht="25.5" customHeight="1">
      <c r="A211" s="24"/>
      <c r="B211" s="25" t="s">
        <v>3</v>
      </c>
      <c r="C211" s="22">
        <f t="shared" ref="C211:K211" si="730">SUM(C210:C210)</f>
        <v>0</v>
      </c>
      <c r="D211" s="22">
        <f t="shared" si="730"/>
        <v>0</v>
      </c>
      <c r="E211" s="22">
        <f t="shared" si="730"/>
        <v>0</v>
      </c>
      <c r="F211" s="22">
        <f t="shared" si="730"/>
        <v>0</v>
      </c>
      <c r="G211" s="28">
        <f t="shared" si="730"/>
        <v>1</v>
      </c>
      <c r="H211" s="22">
        <f t="shared" si="730"/>
        <v>1</v>
      </c>
      <c r="I211" s="22">
        <f t="shared" si="730"/>
        <v>1</v>
      </c>
      <c r="J211" s="22">
        <f t="shared" si="730"/>
        <v>0</v>
      </c>
      <c r="K211" s="22">
        <f t="shared" si="730"/>
        <v>1</v>
      </c>
      <c r="L211" s="22">
        <f t="shared" si="721"/>
        <v>1</v>
      </c>
      <c r="M211" s="22">
        <f t="shared" si="722"/>
        <v>1</v>
      </c>
      <c r="N211" s="22">
        <f t="shared" ref="N211:N213" si="731">L211+M211</f>
        <v>2</v>
      </c>
      <c r="O211" s="32">
        <f t="shared" ref="O211:X211" si="732">SUM(O210:O210)</f>
        <v>1</v>
      </c>
      <c r="P211" s="22">
        <f t="shared" si="732"/>
        <v>1</v>
      </c>
      <c r="Q211" s="22">
        <f t="shared" si="732"/>
        <v>1</v>
      </c>
      <c r="R211" s="22">
        <f t="shared" si="732"/>
        <v>2</v>
      </c>
      <c r="S211" s="22">
        <f t="shared" si="732"/>
        <v>0</v>
      </c>
      <c r="T211" s="22">
        <f t="shared" si="732"/>
        <v>0</v>
      </c>
      <c r="U211" s="22">
        <f t="shared" si="732"/>
        <v>0</v>
      </c>
      <c r="V211" s="75">
        <f t="shared" si="732"/>
        <v>0</v>
      </c>
      <c r="W211" s="75">
        <f t="shared" si="732"/>
        <v>0</v>
      </c>
      <c r="X211" s="75">
        <f t="shared" si="732"/>
        <v>0</v>
      </c>
    </row>
    <row r="212" spans="1:24" s="4" customFormat="1" ht="25.5" customHeight="1">
      <c r="A212" s="138"/>
      <c r="B212" s="139" t="s">
        <v>2</v>
      </c>
      <c r="C212" s="131">
        <f t="shared" ref="C212:X212" si="733">C202+C211+C208</f>
        <v>2</v>
      </c>
      <c r="D212" s="131">
        <f t="shared" si="733"/>
        <v>4</v>
      </c>
      <c r="E212" s="131">
        <f t="shared" si="733"/>
        <v>6</v>
      </c>
      <c r="F212" s="131">
        <f t="shared" si="733"/>
        <v>82</v>
      </c>
      <c r="G212" s="131">
        <f t="shared" si="733"/>
        <v>155</v>
      </c>
      <c r="H212" s="131">
        <f t="shared" si="733"/>
        <v>237</v>
      </c>
      <c r="I212" s="131">
        <f t="shared" si="733"/>
        <v>13</v>
      </c>
      <c r="J212" s="131">
        <f t="shared" si="733"/>
        <v>31</v>
      </c>
      <c r="K212" s="131">
        <f t="shared" si="733"/>
        <v>44</v>
      </c>
      <c r="L212" s="131">
        <f t="shared" si="733"/>
        <v>97</v>
      </c>
      <c r="M212" s="131">
        <f t="shared" si="733"/>
        <v>190</v>
      </c>
      <c r="N212" s="131">
        <f t="shared" si="733"/>
        <v>287</v>
      </c>
      <c r="O212" s="131">
        <f t="shared" si="733"/>
        <v>17</v>
      </c>
      <c r="P212" s="131">
        <f t="shared" si="733"/>
        <v>56</v>
      </c>
      <c r="Q212" s="131">
        <f t="shared" si="733"/>
        <v>91</v>
      </c>
      <c r="R212" s="131">
        <f t="shared" si="733"/>
        <v>147</v>
      </c>
      <c r="S212" s="131">
        <f t="shared" si="733"/>
        <v>41</v>
      </c>
      <c r="T212" s="131">
        <f t="shared" si="733"/>
        <v>99</v>
      </c>
      <c r="U212" s="131">
        <f t="shared" si="733"/>
        <v>140</v>
      </c>
      <c r="V212" s="131">
        <f t="shared" si="733"/>
        <v>0</v>
      </c>
      <c r="W212" s="131">
        <f t="shared" si="733"/>
        <v>0</v>
      </c>
      <c r="X212" s="131">
        <f t="shared" si="733"/>
        <v>0</v>
      </c>
    </row>
    <row r="213" spans="1:24" s="4" customFormat="1" ht="25.5" customHeight="1">
      <c r="A213" s="134"/>
      <c r="B213" s="135" t="s">
        <v>1</v>
      </c>
      <c r="C213" s="142">
        <f t="shared" ref="C213:E213" si="734">C212</f>
        <v>2</v>
      </c>
      <c r="D213" s="142">
        <f t="shared" si="734"/>
        <v>4</v>
      </c>
      <c r="E213" s="142">
        <f t="shared" si="734"/>
        <v>6</v>
      </c>
      <c r="F213" s="146">
        <f t="shared" ref="F213:H213" si="735">F212</f>
        <v>82</v>
      </c>
      <c r="G213" s="147">
        <f t="shared" si="735"/>
        <v>155</v>
      </c>
      <c r="H213" s="142">
        <f t="shared" si="735"/>
        <v>237</v>
      </c>
      <c r="I213" s="146">
        <f t="shared" ref="I213:K213" si="736">I212</f>
        <v>13</v>
      </c>
      <c r="J213" s="146">
        <f t="shared" si="736"/>
        <v>31</v>
      </c>
      <c r="K213" s="142">
        <f t="shared" si="736"/>
        <v>44</v>
      </c>
      <c r="L213" s="142">
        <f t="shared" si="721"/>
        <v>97</v>
      </c>
      <c r="M213" s="142">
        <f t="shared" si="722"/>
        <v>190</v>
      </c>
      <c r="N213" s="142">
        <f t="shared" si="731"/>
        <v>287</v>
      </c>
      <c r="O213" s="148">
        <f t="shared" ref="O213:U213" si="737">O212</f>
        <v>17</v>
      </c>
      <c r="P213" s="142">
        <f t="shared" si="737"/>
        <v>56</v>
      </c>
      <c r="Q213" s="142">
        <f t="shared" si="737"/>
        <v>91</v>
      </c>
      <c r="R213" s="142">
        <f t="shared" si="737"/>
        <v>147</v>
      </c>
      <c r="S213" s="142">
        <f t="shared" si="737"/>
        <v>41</v>
      </c>
      <c r="T213" s="142">
        <f t="shared" si="737"/>
        <v>99</v>
      </c>
      <c r="U213" s="142">
        <f t="shared" si="737"/>
        <v>140</v>
      </c>
      <c r="V213" s="142">
        <f t="shared" ref="V213:X213" si="738">V212</f>
        <v>0</v>
      </c>
      <c r="W213" s="142">
        <f t="shared" si="738"/>
        <v>0</v>
      </c>
      <c r="X213" s="142">
        <f t="shared" si="738"/>
        <v>0</v>
      </c>
    </row>
    <row r="214" spans="1:24" ht="25.5" customHeight="1">
      <c r="A214" s="5" t="s">
        <v>17</v>
      </c>
      <c r="B214" s="6"/>
      <c r="C214" s="10"/>
      <c r="D214" s="10"/>
      <c r="E214" s="10"/>
      <c r="F214" s="70"/>
      <c r="G214" s="70"/>
      <c r="H214" s="10"/>
      <c r="I214" s="8"/>
      <c r="J214" s="8"/>
      <c r="K214" s="10"/>
      <c r="L214" s="10"/>
      <c r="M214" s="10"/>
      <c r="N214" s="10"/>
      <c r="O214" s="9"/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ht="25.5" customHeight="1">
      <c r="A215" s="5"/>
      <c r="B215" s="12" t="s">
        <v>5</v>
      </c>
      <c r="C215" s="10"/>
      <c r="D215" s="10"/>
      <c r="E215" s="10"/>
      <c r="F215" s="14"/>
      <c r="G215" s="14"/>
      <c r="H215" s="10"/>
      <c r="I215" s="14"/>
      <c r="J215" s="14"/>
      <c r="K215" s="10"/>
      <c r="L215" s="10"/>
      <c r="M215" s="10"/>
      <c r="N215" s="10"/>
      <c r="O215" s="9"/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ht="25.5" customHeight="1">
      <c r="A216" s="15"/>
      <c r="B216" s="6" t="s">
        <v>97</v>
      </c>
      <c r="C216" s="10"/>
      <c r="D216" s="10"/>
      <c r="E216" s="10"/>
      <c r="F216" s="70"/>
      <c r="G216" s="70"/>
      <c r="H216" s="10"/>
      <c r="I216" s="8"/>
      <c r="J216" s="8"/>
      <c r="K216" s="10"/>
      <c r="L216" s="10"/>
      <c r="M216" s="10"/>
      <c r="N216" s="10"/>
      <c r="O216" s="9"/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ht="25.5" customHeight="1">
      <c r="A217" s="16"/>
      <c r="B217" s="36" t="s">
        <v>16</v>
      </c>
      <c r="C217" s="10">
        <v>1</v>
      </c>
      <c r="D217" s="10">
        <v>2</v>
      </c>
      <c r="E217" s="10">
        <f t="shared" ref="E217:E222" si="739">C217+D217</f>
        <v>3</v>
      </c>
      <c r="F217" s="30">
        <v>13</v>
      </c>
      <c r="G217" s="31">
        <v>42</v>
      </c>
      <c r="H217" s="10">
        <f t="shared" ref="H217:H222" si="740">F217+G217</f>
        <v>55</v>
      </c>
      <c r="I217" s="30">
        <v>4</v>
      </c>
      <c r="J217" s="30">
        <v>7</v>
      </c>
      <c r="K217" s="10">
        <f t="shared" ref="K217:K222" si="741">I217+J217</f>
        <v>11</v>
      </c>
      <c r="L217" s="86">
        <f t="shared" ref="L217:M223" si="742">C217+F217+I217</f>
        <v>18</v>
      </c>
      <c r="M217" s="86">
        <f t="shared" si="742"/>
        <v>51</v>
      </c>
      <c r="N217" s="86">
        <f t="shared" ref="N217:N223" si="743">L217+M217</f>
        <v>69</v>
      </c>
      <c r="O217" s="9">
        <v>2</v>
      </c>
      <c r="P217" s="10" t="str">
        <f t="shared" ref="P217:P222" si="744">IF(O217=1,L217,"0")</f>
        <v>0</v>
      </c>
      <c r="Q217" s="10" t="str">
        <f t="shared" ref="Q217:Q222" si="745">IF(O217=1,M217,"0")</f>
        <v>0</v>
      </c>
      <c r="R217" s="10" t="str">
        <f t="shared" ref="R217:R222" si="746">IF(O217=1,N217,"0")</f>
        <v>0</v>
      </c>
      <c r="S217" s="10">
        <f t="shared" ref="S217:S222" si="747">IF(O217=2,L217,"0")</f>
        <v>18</v>
      </c>
      <c r="T217" s="10">
        <f t="shared" ref="T217:T222" si="748">IF(O217=2,M217,"0")</f>
        <v>51</v>
      </c>
      <c r="U217" s="10">
        <f t="shared" ref="U217:U222" si="749">IF(O217=2,N217,"0")</f>
        <v>69</v>
      </c>
      <c r="V217" s="10" t="str">
        <f t="shared" ref="V217:V222" si="750">IF(O217=3,L217,"0")</f>
        <v>0</v>
      </c>
      <c r="W217" s="10" t="str">
        <f t="shared" ref="W217:W222" si="751">IF(O217=3,M217,"0")</f>
        <v>0</v>
      </c>
      <c r="X217" s="10" t="str">
        <f t="shared" ref="X217:X222" si="752">IF(O217=3,N217,"0")</f>
        <v>0</v>
      </c>
    </row>
    <row r="218" spans="1:24" ht="25.5" customHeight="1">
      <c r="A218" s="16"/>
      <c r="B218" s="17" t="s">
        <v>15</v>
      </c>
      <c r="C218" s="10">
        <v>0</v>
      </c>
      <c r="D218" s="10">
        <v>0</v>
      </c>
      <c r="E218" s="10">
        <f t="shared" si="739"/>
        <v>0</v>
      </c>
      <c r="F218" s="30">
        <v>29</v>
      </c>
      <c r="G218" s="31">
        <v>19</v>
      </c>
      <c r="H218" s="10">
        <f t="shared" si="740"/>
        <v>48</v>
      </c>
      <c r="I218" s="30">
        <v>10</v>
      </c>
      <c r="J218" s="30">
        <v>2</v>
      </c>
      <c r="K218" s="10">
        <f t="shared" si="741"/>
        <v>12</v>
      </c>
      <c r="L218" s="86">
        <f t="shared" si="742"/>
        <v>39</v>
      </c>
      <c r="M218" s="86">
        <f t="shared" si="742"/>
        <v>21</v>
      </c>
      <c r="N218" s="86">
        <f t="shared" si="743"/>
        <v>60</v>
      </c>
      <c r="O218" s="9">
        <v>2</v>
      </c>
      <c r="P218" s="10" t="str">
        <f t="shared" si="744"/>
        <v>0</v>
      </c>
      <c r="Q218" s="10" t="str">
        <f t="shared" si="745"/>
        <v>0</v>
      </c>
      <c r="R218" s="10" t="str">
        <f t="shared" si="746"/>
        <v>0</v>
      </c>
      <c r="S218" s="10">
        <f t="shared" si="747"/>
        <v>39</v>
      </c>
      <c r="T218" s="10">
        <f t="shared" si="748"/>
        <v>21</v>
      </c>
      <c r="U218" s="10">
        <f t="shared" si="749"/>
        <v>60</v>
      </c>
      <c r="V218" s="10" t="str">
        <f t="shared" si="750"/>
        <v>0</v>
      </c>
      <c r="W218" s="10" t="str">
        <f t="shared" si="751"/>
        <v>0</v>
      </c>
      <c r="X218" s="10" t="str">
        <f t="shared" si="752"/>
        <v>0</v>
      </c>
    </row>
    <row r="219" spans="1:24" ht="25.5" customHeight="1">
      <c r="A219" s="16"/>
      <c r="B219" s="17" t="s">
        <v>14</v>
      </c>
      <c r="C219" s="10">
        <v>0</v>
      </c>
      <c r="D219" s="10">
        <v>0</v>
      </c>
      <c r="E219" s="10">
        <f t="shared" si="739"/>
        <v>0</v>
      </c>
      <c r="F219" s="30">
        <v>16</v>
      </c>
      <c r="G219" s="31">
        <v>30</v>
      </c>
      <c r="H219" s="10">
        <f t="shared" si="740"/>
        <v>46</v>
      </c>
      <c r="I219" s="30">
        <v>8</v>
      </c>
      <c r="J219" s="30">
        <v>8</v>
      </c>
      <c r="K219" s="10">
        <f t="shared" si="741"/>
        <v>16</v>
      </c>
      <c r="L219" s="86">
        <f t="shared" si="742"/>
        <v>24</v>
      </c>
      <c r="M219" s="86">
        <f t="shared" si="742"/>
        <v>38</v>
      </c>
      <c r="N219" s="86">
        <f t="shared" si="743"/>
        <v>62</v>
      </c>
      <c r="O219" s="9">
        <v>2</v>
      </c>
      <c r="P219" s="10" t="str">
        <f t="shared" si="744"/>
        <v>0</v>
      </c>
      <c r="Q219" s="10" t="str">
        <f t="shared" si="745"/>
        <v>0</v>
      </c>
      <c r="R219" s="10" t="str">
        <f t="shared" si="746"/>
        <v>0</v>
      </c>
      <c r="S219" s="10">
        <f t="shared" si="747"/>
        <v>24</v>
      </c>
      <c r="T219" s="10">
        <f t="shared" si="748"/>
        <v>38</v>
      </c>
      <c r="U219" s="10">
        <f t="shared" si="749"/>
        <v>62</v>
      </c>
      <c r="V219" s="10" t="str">
        <f t="shared" si="750"/>
        <v>0</v>
      </c>
      <c r="W219" s="10" t="str">
        <f t="shared" si="751"/>
        <v>0</v>
      </c>
      <c r="X219" s="10" t="str">
        <f t="shared" si="752"/>
        <v>0</v>
      </c>
    </row>
    <row r="220" spans="1:24" ht="25.5" customHeight="1">
      <c r="A220" s="5"/>
      <c r="B220" s="17" t="s">
        <v>71</v>
      </c>
      <c r="C220" s="10">
        <v>0</v>
      </c>
      <c r="D220" s="10">
        <v>0</v>
      </c>
      <c r="E220" s="10">
        <f t="shared" si="739"/>
        <v>0</v>
      </c>
      <c r="F220" s="10">
        <v>10</v>
      </c>
      <c r="G220" s="35">
        <v>8</v>
      </c>
      <c r="H220" s="10">
        <f t="shared" si="740"/>
        <v>18</v>
      </c>
      <c r="I220" s="10">
        <v>10</v>
      </c>
      <c r="J220" s="10">
        <v>6</v>
      </c>
      <c r="K220" s="10">
        <f t="shared" si="741"/>
        <v>16</v>
      </c>
      <c r="L220" s="86">
        <f>C220+F220+I220</f>
        <v>20</v>
      </c>
      <c r="M220" s="86">
        <f>D220+G220+J220</f>
        <v>14</v>
      </c>
      <c r="N220" s="86">
        <f t="shared" si="743"/>
        <v>34</v>
      </c>
      <c r="O220" s="9">
        <v>2</v>
      </c>
      <c r="P220" s="10" t="str">
        <f t="shared" si="744"/>
        <v>0</v>
      </c>
      <c r="Q220" s="10" t="str">
        <f t="shared" si="745"/>
        <v>0</v>
      </c>
      <c r="R220" s="10" t="str">
        <f t="shared" si="746"/>
        <v>0</v>
      </c>
      <c r="S220" s="10">
        <f t="shared" si="747"/>
        <v>20</v>
      </c>
      <c r="T220" s="10">
        <f t="shared" si="748"/>
        <v>14</v>
      </c>
      <c r="U220" s="10">
        <f t="shared" si="749"/>
        <v>34</v>
      </c>
      <c r="V220" s="10" t="str">
        <f t="shared" si="750"/>
        <v>0</v>
      </c>
      <c r="W220" s="10" t="str">
        <f t="shared" si="751"/>
        <v>0</v>
      </c>
      <c r="X220" s="10" t="str">
        <f t="shared" si="752"/>
        <v>0</v>
      </c>
    </row>
    <row r="221" spans="1:24" ht="25.5" customHeight="1">
      <c r="A221" s="5"/>
      <c r="B221" s="17" t="s">
        <v>13</v>
      </c>
      <c r="C221" s="10">
        <v>0</v>
      </c>
      <c r="D221" s="10">
        <v>1</v>
      </c>
      <c r="E221" s="10">
        <f t="shared" si="739"/>
        <v>1</v>
      </c>
      <c r="F221" s="30">
        <v>29</v>
      </c>
      <c r="G221" s="31">
        <v>14</v>
      </c>
      <c r="H221" s="10">
        <f t="shared" si="740"/>
        <v>43</v>
      </c>
      <c r="I221" s="30">
        <v>1</v>
      </c>
      <c r="J221" s="30">
        <v>0</v>
      </c>
      <c r="K221" s="10">
        <f t="shared" si="741"/>
        <v>1</v>
      </c>
      <c r="L221" s="86">
        <f t="shared" si="742"/>
        <v>30</v>
      </c>
      <c r="M221" s="86">
        <f t="shared" si="742"/>
        <v>15</v>
      </c>
      <c r="N221" s="86">
        <f t="shared" ref="N221" si="753">L221+M221</f>
        <v>45</v>
      </c>
      <c r="O221" s="9">
        <v>2</v>
      </c>
      <c r="P221" s="10" t="str">
        <f t="shared" si="744"/>
        <v>0</v>
      </c>
      <c r="Q221" s="10" t="str">
        <f t="shared" si="745"/>
        <v>0</v>
      </c>
      <c r="R221" s="10" t="str">
        <f t="shared" si="746"/>
        <v>0</v>
      </c>
      <c r="S221" s="10">
        <f t="shared" si="747"/>
        <v>30</v>
      </c>
      <c r="T221" s="10">
        <f t="shared" si="748"/>
        <v>15</v>
      </c>
      <c r="U221" s="10">
        <f t="shared" si="749"/>
        <v>45</v>
      </c>
      <c r="V221" s="10" t="str">
        <f t="shared" si="750"/>
        <v>0</v>
      </c>
      <c r="W221" s="10" t="str">
        <f t="shared" si="751"/>
        <v>0</v>
      </c>
      <c r="X221" s="10" t="str">
        <f t="shared" si="752"/>
        <v>0</v>
      </c>
    </row>
    <row r="222" spans="1:24" ht="25.5" customHeight="1">
      <c r="A222" s="16"/>
      <c r="B222" s="17" t="s">
        <v>72</v>
      </c>
      <c r="C222" s="10">
        <v>0</v>
      </c>
      <c r="D222" s="10">
        <v>0</v>
      </c>
      <c r="E222" s="10">
        <f t="shared" si="739"/>
        <v>0</v>
      </c>
      <c r="F222" s="30">
        <v>2</v>
      </c>
      <c r="G222" s="31">
        <v>2</v>
      </c>
      <c r="H222" s="10">
        <f t="shared" si="740"/>
        <v>4</v>
      </c>
      <c r="I222" s="30">
        <v>29</v>
      </c>
      <c r="J222" s="30">
        <v>16</v>
      </c>
      <c r="K222" s="10">
        <f t="shared" si="741"/>
        <v>45</v>
      </c>
      <c r="L222" s="86">
        <f t="shared" si="742"/>
        <v>31</v>
      </c>
      <c r="M222" s="86">
        <f t="shared" si="742"/>
        <v>18</v>
      </c>
      <c r="N222" s="86">
        <f t="shared" si="743"/>
        <v>49</v>
      </c>
      <c r="O222" s="9">
        <v>2</v>
      </c>
      <c r="P222" s="10" t="str">
        <f t="shared" si="744"/>
        <v>0</v>
      </c>
      <c r="Q222" s="10" t="str">
        <f t="shared" si="745"/>
        <v>0</v>
      </c>
      <c r="R222" s="10" t="str">
        <f t="shared" si="746"/>
        <v>0</v>
      </c>
      <c r="S222" s="10">
        <f t="shared" si="747"/>
        <v>31</v>
      </c>
      <c r="T222" s="10">
        <f t="shared" si="748"/>
        <v>18</v>
      </c>
      <c r="U222" s="10">
        <f t="shared" si="749"/>
        <v>49</v>
      </c>
      <c r="V222" s="10" t="str">
        <f t="shared" si="750"/>
        <v>0</v>
      </c>
      <c r="W222" s="10" t="str">
        <f t="shared" si="751"/>
        <v>0</v>
      </c>
      <c r="X222" s="10" t="str">
        <f t="shared" si="752"/>
        <v>0</v>
      </c>
    </row>
    <row r="223" spans="1:24" s="4" customFormat="1" ht="25.5" customHeight="1">
      <c r="A223" s="24"/>
      <c r="B223" s="25" t="s">
        <v>3</v>
      </c>
      <c r="C223" s="22">
        <f t="shared" ref="C223:K223" si="754">SUM(C217:C222)</f>
        <v>1</v>
      </c>
      <c r="D223" s="22">
        <f t="shared" si="754"/>
        <v>3</v>
      </c>
      <c r="E223" s="22">
        <f t="shared" si="754"/>
        <v>4</v>
      </c>
      <c r="F223" s="22">
        <f t="shared" si="754"/>
        <v>99</v>
      </c>
      <c r="G223" s="28">
        <f t="shared" si="754"/>
        <v>115</v>
      </c>
      <c r="H223" s="22">
        <f t="shared" si="754"/>
        <v>214</v>
      </c>
      <c r="I223" s="22">
        <f t="shared" si="754"/>
        <v>62</v>
      </c>
      <c r="J223" s="22">
        <f t="shared" si="754"/>
        <v>39</v>
      </c>
      <c r="K223" s="22">
        <f t="shared" si="754"/>
        <v>101</v>
      </c>
      <c r="L223" s="86">
        <f t="shared" si="742"/>
        <v>162</v>
      </c>
      <c r="M223" s="86">
        <f t="shared" si="742"/>
        <v>157</v>
      </c>
      <c r="N223" s="86">
        <f t="shared" si="743"/>
        <v>319</v>
      </c>
      <c r="O223" s="32">
        <f t="shared" ref="O223:X223" si="755">SUM(O217:O222)</f>
        <v>12</v>
      </c>
      <c r="P223" s="22">
        <f t="shared" si="755"/>
        <v>0</v>
      </c>
      <c r="Q223" s="22">
        <f t="shared" si="755"/>
        <v>0</v>
      </c>
      <c r="R223" s="22">
        <f t="shared" si="755"/>
        <v>0</v>
      </c>
      <c r="S223" s="22">
        <f t="shared" si="755"/>
        <v>162</v>
      </c>
      <c r="T223" s="22">
        <f t="shared" si="755"/>
        <v>157</v>
      </c>
      <c r="U223" s="22">
        <f t="shared" si="755"/>
        <v>319</v>
      </c>
      <c r="V223" s="76">
        <f t="shared" si="755"/>
        <v>0</v>
      </c>
      <c r="W223" s="76">
        <f t="shared" si="755"/>
        <v>0</v>
      </c>
      <c r="X223" s="76">
        <f t="shared" si="755"/>
        <v>0</v>
      </c>
    </row>
    <row r="224" spans="1:24" ht="25.5" customHeight="1">
      <c r="A224" s="16"/>
      <c r="B224" s="27" t="s">
        <v>98</v>
      </c>
      <c r="C224" s="10"/>
      <c r="D224" s="10"/>
      <c r="E224" s="10"/>
      <c r="F224" s="71"/>
      <c r="G224" s="71"/>
      <c r="H224" s="10"/>
      <c r="I224" s="71"/>
      <c r="J224" s="22"/>
      <c r="K224" s="10"/>
      <c r="L224" s="10"/>
      <c r="M224" s="10"/>
      <c r="N224" s="10"/>
      <c r="O224" s="9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ht="25.5" customHeight="1">
      <c r="A225" s="5"/>
      <c r="B225" s="80" t="s">
        <v>71</v>
      </c>
      <c r="C225" s="10">
        <v>0</v>
      </c>
      <c r="D225" s="10">
        <v>1</v>
      </c>
      <c r="E225" s="10">
        <f t="shared" ref="E225" si="756">C225+D225</f>
        <v>1</v>
      </c>
      <c r="F225" s="10">
        <v>11</v>
      </c>
      <c r="G225" s="35">
        <v>8</v>
      </c>
      <c r="H225" s="10">
        <f t="shared" ref="H225" si="757">F225+G225</f>
        <v>19</v>
      </c>
      <c r="I225" s="10">
        <v>0</v>
      </c>
      <c r="J225" s="10">
        <v>3</v>
      </c>
      <c r="K225" s="10">
        <f t="shared" ref="K225" si="758">I225+J225</f>
        <v>3</v>
      </c>
      <c r="L225" s="86">
        <f t="shared" ref="L225" si="759">C225+F225+I225</f>
        <v>11</v>
      </c>
      <c r="M225" s="86">
        <f t="shared" ref="M225" si="760">D225+G225+J225</f>
        <v>12</v>
      </c>
      <c r="N225" s="86">
        <f t="shared" ref="N225" si="761">L225+M225</f>
        <v>23</v>
      </c>
      <c r="O225" s="9">
        <v>2</v>
      </c>
      <c r="P225" s="10" t="str">
        <f t="shared" ref="P225" si="762">IF(O225=1,L225,"0")</f>
        <v>0</v>
      </c>
      <c r="Q225" s="10" t="str">
        <f t="shared" ref="Q225" si="763">IF(O225=1,M225,"0")</f>
        <v>0</v>
      </c>
      <c r="R225" s="10" t="str">
        <f t="shared" ref="R225" si="764">IF(O225=1,N225,"0")</f>
        <v>0</v>
      </c>
      <c r="S225" s="10">
        <f>IF(O225=2,L225,"0")</f>
        <v>11</v>
      </c>
      <c r="T225" s="10">
        <f>IF(O225=2,M225,"0")</f>
        <v>12</v>
      </c>
      <c r="U225" s="10">
        <f>IF(O225=2,N225,"0")</f>
        <v>23</v>
      </c>
      <c r="V225" s="10" t="str">
        <f t="shared" ref="V225" si="765">IF(O225=3,L225,"0")</f>
        <v>0</v>
      </c>
      <c r="W225" s="10" t="str">
        <f t="shared" ref="W225" si="766">IF(O225=3,M225,"0")</f>
        <v>0</v>
      </c>
      <c r="X225" s="10" t="str">
        <f t="shared" ref="X225" si="767">IF(O225=3,N225,"0")</f>
        <v>0</v>
      </c>
    </row>
    <row r="226" spans="1:24" ht="25.5" customHeight="1">
      <c r="A226" s="15"/>
      <c r="B226" s="80" t="s">
        <v>13</v>
      </c>
      <c r="C226" s="10">
        <v>6</v>
      </c>
      <c r="D226" s="10">
        <v>6</v>
      </c>
      <c r="E226" s="10">
        <f t="shared" ref="E226" si="768">C226+D226</f>
        <v>12</v>
      </c>
      <c r="F226" s="10">
        <v>13</v>
      </c>
      <c r="G226" s="35">
        <v>7</v>
      </c>
      <c r="H226" s="10">
        <f t="shared" ref="H226" si="769">F226+G226</f>
        <v>20</v>
      </c>
      <c r="I226" s="10">
        <v>3</v>
      </c>
      <c r="J226" s="10">
        <v>2</v>
      </c>
      <c r="K226" s="10">
        <f t="shared" ref="K226" si="770">I226+J226</f>
        <v>5</v>
      </c>
      <c r="L226" s="86">
        <f t="shared" ref="L226" si="771">C226+F226+I226</f>
        <v>22</v>
      </c>
      <c r="M226" s="86">
        <f t="shared" ref="M226" si="772">D226+G226+J226</f>
        <v>15</v>
      </c>
      <c r="N226" s="86">
        <f t="shared" ref="N226" si="773">L226+M226</f>
        <v>37</v>
      </c>
      <c r="O226" s="9">
        <v>2</v>
      </c>
      <c r="P226" s="10" t="str">
        <f t="shared" ref="P226" si="774">IF(O226=1,L226,"0")</f>
        <v>0</v>
      </c>
      <c r="Q226" s="10" t="str">
        <f t="shared" ref="Q226" si="775">IF(O226=1,M226,"0")</f>
        <v>0</v>
      </c>
      <c r="R226" s="10" t="str">
        <f t="shared" ref="R226" si="776">IF(O226=1,N226,"0")</f>
        <v>0</v>
      </c>
      <c r="S226" s="10">
        <f>IF(O226=2,L226,"0")</f>
        <v>22</v>
      </c>
      <c r="T226" s="10">
        <f>IF(O226=2,M226,"0")</f>
        <v>15</v>
      </c>
      <c r="U226" s="10">
        <f>IF(O226=2,N226,"0")</f>
        <v>37</v>
      </c>
      <c r="V226" s="10" t="str">
        <f t="shared" ref="V226" si="777">IF(O226=3,L226,"0")</f>
        <v>0</v>
      </c>
      <c r="W226" s="10" t="str">
        <f t="shared" ref="W226" si="778">IF(O226=3,M226,"0")</f>
        <v>0</v>
      </c>
      <c r="X226" s="10" t="str">
        <f t="shared" ref="X226" si="779">IF(O226=3,N226,"0")</f>
        <v>0</v>
      </c>
    </row>
    <row r="227" spans="1:24" s="4" customFormat="1" ht="25.5" customHeight="1">
      <c r="A227" s="24"/>
      <c r="B227" s="81" t="s">
        <v>3</v>
      </c>
      <c r="C227" s="22">
        <f t="shared" ref="C227:K227" si="780">SUM(C225:C226)</f>
        <v>6</v>
      </c>
      <c r="D227" s="22">
        <f t="shared" si="780"/>
        <v>7</v>
      </c>
      <c r="E227" s="22">
        <f t="shared" si="780"/>
        <v>13</v>
      </c>
      <c r="F227" s="22">
        <f t="shared" si="780"/>
        <v>24</v>
      </c>
      <c r="G227" s="28">
        <f t="shared" si="780"/>
        <v>15</v>
      </c>
      <c r="H227" s="22">
        <f t="shared" si="780"/>
        <v>39</v>
      </c>
      <c r="I227" s="22">
        <f t="shared" si="780"/>
        <v>3</v>
      </c>
      <c r="J227" s="22">
        <f t="shared" si="780"/>
        <v>5</v>
      </c>
      <c r="K227" s="22">
        <f t="shared" si="780"/>
        <v>8</v>
      </c>
      <c r="L227" s="63">
        <f>C227+F227+I227</f>
        <v>33</v>
      </c>
      <c r="M227" s="63">
        <f>D227+G227+J227</f>
        <v>27</v>
      </c>
      <c r="N227" s="22">
        <f t="shared" ref="N227:N228" si="781">L227+M227</f>
        <v>60</v>
      </c>
      <c r="O227" s="32">
        <f t="shared" ref="O227:X227" si="782">SUM(O225:O226)</f>
        <v>4</v>
      </c>
      <c r="P227" s="22">
        <f t="shared" si="782"/>
        <v>0</v>
      </c>
      <c r="Q227" s="22">
        <f t="shared" si="782"/>
        <v>0</v>
      </c>
      <c r="R227" s="22">
        <f t="shared" si="782"/>
        <v>0</v>
      </c>
      <c r="S227" s="22">
        <f t="shared" si="782"/>
        <v>33</v>
      </c>
      <c r="T227" s="22">
        <f t="shared" si="782"/>
        <v>27</v>
      </c>
      <c r="U227" s="22">
        <f t="shared" si="782"/>
        <v>60</v>
      </c>
      <c r="V227" s="75">
        <f t="shared" si="782"/>
        <v>0</v>
      </c>
      <c r="W227" s="75">
        <f t="shared" si="782"/>
        <v>0</v>
      </c>
      <c r="X227" s="75">
        <f t="shared" si="782"/>
        <v>0</v>
      </c>
    </row>
    <row r="228" spans="1:24" s="4" customFormat="1" ht="25.5" customHeight="1">
      <c r="A228" s="138"/>
      <c r="B228" s="139" t="s">
        <v>2</v>
      </c>
      <c r="C228" s="131">
        <f t="shared" ref="C228:K228" si="783">C227+C223</f>
        <v>7</v>
      </c>
      <c r="D228" s="131">
        <f t="shared" si="783"/>
        <v>10</v>
      </c>
      <c r="E228" s="131">
        <f t="shared" si="783"/>
        <v>17</v>
      </c>
      <c r="F228" s="131">
        <f t="shared" si="783"/>
        <v>123</v>
      </c>
      <c r="G228" s="149">
        <f t="shared" si="783"/>
        <v>130</v>
      </c>
      <c r="H228" s="131">
        <f t="shared" si="783"/>
        <v>253</v>
      </c>
      <c r="I228" s="131">
        <f t="shared" si="783"/>
        <v>65</v>
      </c>
      <c r="J228" s="131">
        <f t="shared" si="783"/>
        <v>44</v>
      </c>
      <c r="K228" s="131">
        <f t="shared" si="783"/>
        <v>109</v>
      </c>
      <c r="L228" s="131">
        <f>C228+F228+I228</f>
        <v>195</v>
      </c>
      <c r="M228" s="131">
        <f>D228+G228+J228</f>
        <v>184</v>
      </c>
      <c r="N228" s="131">
        <f t="shared" si="781"/>
        <v>379</v>
      </c>
      <c r="O228" s="145">
        <f t="shared" ref="O228:X228" si="784">O227+O223</f>
        <v>16</v>
      </c>
      <c r="P228" s="131">
        <f t="shared" si="784"/>
        <v>0</v>
      </c>
      <c r="Q228" s="131">
        <f t="shared" si="784"/>
        <v>0</v>
      </c>
      <c r="R228" s="131">
        <f t="shared" si="784"/>
        <v>0</v>
      </c>
      <c r="S228" s="131">
        <f t="shared" si="784"/>
        <v>195</v>
      </c>
      <c r="T228" s="131">
        <f t="shared" si="784"/>
        <v>184</v>
      </c>
      <c r="U228" s="131">
        <f t="shared" si="784"/>
        <v>379</v>
      </c>
      <c r="V228" s="131">
        <f t="shared" si="784"/>
        <v>0</v>
      </c>
      <c r="W228" s="131">
        <f t="shared" si="784"/>
        <v>0</v>
      </c>
      <c r="X228" s="131">
        <f t="shared" si="784"/>
        <v>0</v>
      </c>
    </row>
    <row r="229" spans="1:24" ht="25.5" customHeight="1">
      <c r="A229" s="16"/>
      <c r="B229" s="40" t="s">
        <v>67</v>
      </c>
      <c r="C229" s="10"/>
      <c r="D229" s="10"/>
      <c r="E229" s="10"/>
      <c r="F229" s="42"/>
      <c r="G229" s="42"/>
      <c r="H229" s="10"/>
      <c r="I229" s="42"/>
      <c r="J229" s="42"/>
      <c r="K229" s="10"/>
      <c r="L229" s="10"/>
      <c r="M229" s="10"/>
      <c r="N229" s="10"/>
      <c r="O229" s="9"/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ht="25.5" customHeight="1">
      <c r="A230" s="15"/>
      <c r="B230" s="6" t="s">
        <v>97</v>
      </c>
      <c r="C230" s="10"/>
      <c r="D230" s="10"/>
      <c r="E230" s="10"/>
      <c r="F230" s="70"/>
      <c r="G230" s="70"/>
      <c r="H230" s="10"/>
      <c r="I230" s="70"/>
      <c r="J230" s="70"/>
      <c r="K230" s="10"/>
      <c r="L230" s="10"/>
      <c r="M230" s="10"/>
      <c r="N230" s="10"/>
      <c r="O230" s="9"/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ht="25.5" customHeight="1">
      <c r="A231" s="16"/>
      <c r="B231" s="17" t="s">
        <v>15</v>
      </c>
      <c r="C231" s="10">
        <v>3</v>
      </c>
      <c r="D231" s="10">
        <v>0</v>
      </c>
      <c r="E231" s="10">
        <f>C231+D231</f>
        <v>3</v>
      </c>
      <c r="F231" s="30">
        <v>11</v>
      </c>
      <c r="G231" s="31">
        <v>3</v>
      </c>
      <c r="H231" s="10">
        <f>F231+G231</f>
        <v>14</v>
      </c>
      <c r="I231" s="30">
        <v>6</v>
      </c>
      <c r="J231" s="30">
        <v>2</v>
      </c>
      <c r="K231" s="10">
        <f>I231+J231</f>
        <v>8</v>
      </c>
      <c r="L231" s="86">
        <f t="shared" ref="L231" si="785">C231+F231+I231</f>
        <v>20</v>
      </c>
      <c r="M231" s="86">
        <f t="shared" ref="M231" si="786">D231+G231+J231</f>
        <v>5</v>
      </c>
      <c r="N231" s="86">
        <f t="shared" ref="N231" si="787">L231+M231</f>
        <v>25</v>
      </c>
      <c r="O231" s="9">
        <v>2</v>
      </c>
      <c r="P231" s="10" t="str">
        <f>IF(O231=1,L231,"0")</f>
        <v>0</v>
      </c>
      <c r="Q231" s="10" t="str">
        <f>IF(O231=1,M231,"0")</f>
        <v>0</v>
      </c>
      <c r="R231" s="10" t="str">
        <f>IF(O231=1,N231,"0")</f>
        <v>0</v>
      </c>
      <c r="S231" s="10">
        <f>IF(O231=2,L231,"0")</f>
        <v>20</v>
      </c>
      <c r="T231" s="10">
        <f>IF(O231=2,M231,"0")</f>
        <v>5</v>
      </c>
      <c r="U231" s="10">
        <f>IF(O231=2,N231,"0")</f>
        <v>25</v>
      </c>
      <c r="V231" s="10" t="str">
        <f t="shared" ref="V231" si="788">IF(O231=3,L231,"0")</f>
        <v>0</v>
      </c>
      <c r="W231" s="10" t="str">
        <f t="shared" ref="W231" si="789">IF(O231=3,M231,"0")</f>
        <v>0</v>
      </c>
      <c r="X231" s="10" t="str">
        <f t="shared" ref="X231" si="790">IF(O231=3,N231,"0")</f>
        <v>0</v>
      </c>
    </row>
    <row r="232" spans="1:24" ht="25.5" customHeight="1">
      <c r="A232" s="16"/>
      <c r="B232" s="17" t="s">
        <v>14</v>
      </c>
      <c r="C232" s="10">
        <v>1</v>
      </c>
      <c r="D232" s="10">
        <v>0</v>
      </c>
      <c r="E232" s="10">
        <f>SUM(C232:D232)</f>
        <v>1</v>
      </c>
      <c r="F232" s="30">
        <v>0</v>
      </c>
      <c r="G232" s="31">
        <v>0</v>
      </c>
      <c r="H232" s="10">
        <f>SUM(F232:G232)</f>
        <v>0</v>
      </c>
      <c r="I232" s="30">
        <v>0</v>
      </c>
      <c r="J232" s="31">
        <v>0</v>
      </c>
      <c r="K232" s="10">
        <f>SUM(I232:J232)</f>
        <v>0</v>
      </c>
      <c r="L232" s="86">
        <f t="shared" ref="L232" si="791">C232+F232+I232</f>
        <v>1</v>
      </c>
      <c r="M232" s="86">
        <f t="shared" ref="M232" si="792">D232+G232+J232</f>
        <v>0</v>
      </c>
      <c r="N232" s="86">
        <f t="shared" ref="N232" si="793">L232+M232</f>
        <v>1</v>
      </c>
      <c r="O232" s="9">
        <v>2</v>
      </c>
      <c r="P232" s="10" t="str">
        <f>IF(O232=1,L232,"0")</f>
        <v>0</v>
      </c>
      <c r="Q232" s="10" t="str">
        <f>IF(O232=1,M232,"0")</f>
        <v>0</v>
      </c>
      <c r="R232" s="10" t="str">
        <f>IF(O232=1,N232,"0")</f>
        <v>0</v>
      </c>
      <c r="S232" s="10">
        <f>IF(O232=2,L232,"0")</f>
        <v>1</v>
      </c>
      <c r="T232" s="10">
        <f>IF(O232=2,M232,"0")</f>
        <v>0</v>
      </c>
      <c r="U232" s="10">
        <f>IF(O232=2,N232,"0")</f>
        <v>1</v>
      </c>
      <c r="V232" s="10" t="str">
        <f t="shared" ref="V232" si="794">IF(O232=3,L232,"0")</f>
        <v>0</v>
      </c>
      <c r="W232" s="10" t="str">
        <f t="shared" ref="W232" si="795">IF(O232=3,M232,"0")</f>
        <v>0</v>
      </c>
      <c r="X232" s="10" t="str">
        <f t="shared" ref="X232" si="796">IF(O232=3,N232,"0")</f>
        <v>0</v>
      </c>
    </row>
    <row r="233" spans="1:24" ht="25.5" customHeight="1">
      <c r="A233" s="16"/>
      <c r="B233" s="17" t="s">
        <v>13</v>
      </c>
      <c r="C233" s="10">
        <v>0</v>
      </c>
      <c r="D233" s="10">
        <v>0</v>
      </c>
      <c r="E233" s="10">
        <f>C233+D233</f>
        <v>0</v>
      </c>
      <c r="F233" s="30">
        <v>11</v>
      </c>
      <c r="G233" s="31">
        <v>3</v>
      </c>
      <c r="H233" s="10">
        <f>F233+G233</f>
        <v>14</v>
      </c>
      <c r="I233" s="30">
        <v>1</v>
      </c>
      <c r="J233" s="30">
        <v>4</v>
      </c>
      <c r="K233" s="10">
        <f>I233+J233</f>
        <v>5</v>
      </c>
      <c r="L233" s="86">
        <f t="shared" ref="L233:M236" si="797">C233+F233+I233</f>
        <v>12</v>
      </c>
      <c r="M233" s="86">
        <f t="shared" si="797"/>
        <v>7</v>
      </c>
      <c r="N233" s="86">
        <f t="shared" ref="N233:N236" si="798">L233+M233</f>
        <v>19</v>
      </c>
      <c r="O233" s="9">
        <v>2</v>
      </c>
      <c r="P233" s="10" t="str">
        <f>IF(O233=1,L233,"0")</f>
        <v>0</v>
      </c>
      <c r="Q233" s="10" t="str">
        <f>IF(O233=1,M233,"0")</f>
        <v>0</v>
      </c>
      <c r="R233" s="10" t="str">
        <f>IF(O233=1,N233,"0")</f>
        <v>0</v>
      </c>
      <c r="S233" s="10">
        <f>IF(O233=2,L233,"0")</f>
        <v>12</v>
      </c>
      <c r="T233" s="10">
        <f>IF(O233=2,M233,"0")</f>
        <v>7</v>
      </c>
      <c r="U233" s="10">
        <f>IF(O233=2,N233,"0")</f>
        <v>19</v>
      </c>
      <c r="V233" s="10" t="str">
        <f t="shared" ref="V233" si="799">IF(O233=3,L233,"0")</f>
        <v>0</v>
      </c>
      <c r="W233" s="10" t="str">
        <f t="shared" ref="W233" si="800">IF(O233=3,M233,"0")</f>
        <v>0</v>
      </c>
      <c r="X233" s="10" t="str">
        <f t="shared" ref="X233" si="801">IF(O233=3,N233,"0")</f>
        <v>0</v>
      </c>
    </row>
    <row r="234" spans="1:24" ht="25.5" customHeight="1">
      <c r="A234" s="16"/>
      <c r="B234" s="25" t="s">
        <v>3</v>
      </c>
      <c r="C234" s="22">
        <f t="shared" ref="C234:K234" si="802">SUM(C231:C233)</f>
        <v>4</v>
      </c>
      <c r="D234" s="22">
        <f t="shared" si="802"/>
        <v>0</v>
      </c>
      <c r="E234" s="22">
        <f t="shared" si="802"/>
        <v>4</v>
      </c>
      <c r="F234" s="8">
        <f t="shared" si="802"/>
        <v>22</v>
      </c>
      <c r="G234" s="43">
        <f t="shared" si="802"/>
        <v>6</v>
      </c>
      <c r="H234" s="22">
        <f t="shared" si="802"/>
        <v>28</v>
      </c>
      <c r="I234" s="8">
        <f t="shared" si="802"/>
        <v>7</v>
      </c>
      <c r="J234" s="8">
        <f t="shared" si="802"/>
        <v>6</v>
      </c>
      <c r="K234" s="22">
        <f t="shared" si="802"/>
        <v>13</v>
      </c>
      <c r="L234" s="22">
        <f t="shared" si="797"/>
        <v>33</v>
      </c>
      <c r="M234" s="22">
        <f t="shared" si="797"/>
        <v>12</v>
      </c>
      <c r="N234" s="22">
        <f t="shared" si="798"/>
        <v>45</v>
      </c>
      <c r="O234" s="9">
        <f t="shared" ref="O234:X234" si="803">SUM(O230:O233)</f>
        <v>6</v>
      </c>
      <c r="P234" s="22">
        <f t="shared" si="803"/>
        <v>0</v>
      </c>
      <c r="Q234" s="22">
        <f t="shared" si="803"/>
        <v>0</v>
      </c>
      <c r="R234" s="22">
        <f t="shared" si="803"/>
        <v>0</v>
      </c>
      <c r="S234" s="22">
        <f t="shared" si="803"/>
        <v>33</v>
      </c>
      <c r="T234" s="22">
        <f t="shared" si="803"/>
        <v>12</v>
      </c>
      <c r="U234" s="22">
        <f t="shared" si="803"/>
        <v>45</v>
      </c>
      <c r="V234" s="75">
        <f t="shared" si="803"/>
        <v>0</v>
      </c>
      <c r="W234" s="75">
        <f t="shared" si="803"/>
        <v>0</v>
      </c>
      <c r="X234" s="75">
        <f t="shared" si="803"/>
        <v>0</v>
      </c>
    </row>
    <row r="235" spans="1:24" s="4" customFormat="1" ht="25.5" customHeight="1">
      <c r="A235" s="138"/>
      <c r="B235" s="139" t="s">
        <v>68</v>
      </c>
      <c r="C235" s="131">
        <f t="shared" ref="C235:K235" si="804">C234</f>
        <v>4</v>
      </c>
      <c r="D235" s="131">
        <f t="shared" si="804"/>
        <v>0</v>
      </c>
      <c r="E235" s="131">
        <f t="shared" si="804"/>
        <v>4</v>
      </c>
      <c r="F235" s="131">
        <f t="shared" si="804"/>
        <v>22</v>
      </c>
      <c r="G235" s="149">
        <f t="shared" si="804"/>
        <v>6</v>
      </c>
      <c r="H235" s="131">
        <f t="shared" si="804"/>
        <v>28</v>
      </c>
      <c r="I235" s="131">
        <f t="shared" si="804"/>
        <v>7</v>
      </c>
      <c r="J235" s="131">
        <f t="shared" si="804"/>
        <v>6</v>
      </c>
      <c r="K235" s="131">
        <f t="shared" si="804"/>
        <v>13</v>
      </c>
      <c r="L235" s="131">
        <f t="shared" si="797"/>
        <v>33</v>
      </c>
      <c r="M235" s="131">
        <f t="shared" si="797"/>
        <v>12</v>
      </c>
      <c r="N235" s="131">
        <f t="shared" si="798"/>
        <v>45</v>
      </c>
      <c r="O235" s="151">
        <f>+O234</f>
        <v>6</v>
      </c>
      <c r="P235" s="131">
        <f t="shared" ref="P235:U235" si="805">P234</f>
        <v>0</v>
      </c>
      <c r="Q235" s="131">
        <f t="shared" si="805"/>
        <v>0</v>
      </c>
      <c r="R235" s="131">
        <f t="shared" si="805"/>
        <v>0</v>
      </c>
      <c r="S235" s="131">
        <f t="shared" si="805"/>
        <v>33</v>
      </c>
      <c r="T235" s="131">
        <f t="shared" si="805"/>
        <v>12</v>
      </c>
      <c r="U235" s="131">
        <f t="shared" si="805"/>
        <v>45</v>
      </c>
      <c r="V235" s="131">
        <f t="shared" ref="V235:X235" si="806">V234</f>
        <v>0</v>
      </c>
      <c r="W235" s="131">
        <f t="shared" si="806"/>
        <v>0</v>
      </c>
      <c r="X235" s="131">
        <f t="shared" si="806"/>
        <v>0</v>
      </c>
    </row>
    <row r="236" spans="1:24" s="4" customFormat="1" ht="25.5" customHeight="1">
      <c r="A236" s="140"/>
      <c r="B236" s="141" t="s">
        <v>1</v>
      </c>
      <c r="C236" s="142">
        <f t="shared" ref="C236:K236" si="807">C228+C235</f>
        <v>11</v>
      </c>
      <c r="D236" s="142">
        <f t="shared" si="807"/>
        <v>10</v>
      </c>
      <c r="E236" s="142">
        <f t="shared" si="807"/>
        <v>21</v>
      </c>
      <c r="F236" s="142">
        <f t="shared" si="807"/>
        <v>145</v>
      </c>
      <c r="G236" s="150">
        <f t="shared" si="807"/>
        <v>136</v>
      </c>
      <c r="H236" s="142">
        <f t="shared" si="807"/>
        <v>281</v>
      </c>
      <c r="I236" s="142">
        <f t="shared" si="807"/>
        <v>72</v>
      </c>
      <c r="J236" s="142">
        <f t="shared" si="807"/>
        <v>50</v>
      </c>
      <c r="K236" s="142">
        <f t="shared" si="807"/>
        <v>122</v>
      </c>
      <c r="L236" s="142">
        <f t="shared" si="797"/>
        <v>228</v>
      </c>
      <c r="M236" s="142">
        <f t="shared" si="797"/>
        <v>196</v>
      </c>
      <c r="N236" s="142">
        <f t="shared" si="798"/>
        <v>424</v>
      </c>
      <c r="O236" s="148">
        <f t="shared" ref="O236:X236" si="808">O228+O235</f>
        <v>22</v>
      </c>
      <c r="P236" s="142">
        <f t="shared" si="808"/>
        <v>0</v>
      </c>
      <c r="Q236" s="142">
        <f t="shared" si="808"/>
        <v>0</v>
      </c>
      <c r="R236" s="142">
        <f t="shared" si="808"/>
        <v>0</v>
      </c>
      <c r="S236" s="142">
        <f t="shared" si="808"/>
        <v>228</v>
      </c>
      <c r="T236" s="142">
        <f t="shared" si="808"/>
        <v>196</v>
      </c>
      <c r="U236" s="142">
        <f t="shared" si="808"/>
        <v>424</v>
      </c>
      <c r="V236" s="142">
        <f t="shared" si="808"/>
        <v>0</v>
      </c>
      <c r="W236" s="142">
        <f t="shared" si="808"/>
        <v>0</v>
      </c>
      <c r="X236" s="142">
        <f t="shared" si="808"/>
        <v>0</v>
      </c>
    </row>
    <row r="237" spans="1:24" ht="25.5" customHeight="1">
      <c r="A237" s="24" t="s">
        <v>12</v>
      </c>
      <c r="B237" s="17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9"/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ht="25.5" customHeight="1">
      <c r="A238" s="24"/>
      <c r="B238" s="41" t="s">
        <v>5</v>
      </c>
      <c r="C238" s="10"/>
      <c r="D238" s="10"/>
      <c r="E238" s="10"/>
      <c r="F238" s="42"/>
      <c r="G238" s="42"/>
      <c r="H238" s="10"/>
      <c r="I238" s="42"/>
      <c r="J238" s="42"/>
      <c r="K238" s="10"/>
      <c r="L238" s="10"/>
      <c r="M238" s="10"/>
      <c r="N238" s="10"/>
      <c r="O238" s="9"/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ht="25.5" customHeight="1">
      <c r="A239" s="16"/>
      <c r="B239" s="6" t="s">
        <v>99</v>
      </c>
      <c r="C239" s="10"/>
      <c r="D239" s="10"/>
      <c r="E239" s="10"/>
      <c r="F239" s="70"/>
      <c r="G239" s="70"/>
      <c r="H239" s="10"/>
      <c r="I239" s="70"/>
      <c r="J239" s="70"/>
      <c r="K239" s="10"/>
      <c r="L239" s="10"/>
      <c r="M239" s="10"/>
      <c r="N239" s="10"/>
      <c r="O239" s="9"/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ht="25.5" customHeight="1">
      <c r="A240" s="16"/>
      <c r="B240" s="36" t="s">
        <v>147</v>
      </c>
      <c r="C240" s="10">
        <v>0</v>
      </c>
      <c r="D240" s="10">
        <v>0</v>
      </c>
      <c r="E240" s="10">
        <f t="shared" ref="E240" si="809">C240+D240</f>
        <v>0</v>
      </c>
      <c r="F240" s="30">
        <v>14</v>
      </c>
      <c r="G240" s="31">
        <v>3</v>
      </c>
      <c r="H240" s="10">
        <f t="shared" ref="H240" si="810">F240+G240</f>
        <v>17</v>
      </c>
      <c r="I240" s="30">
        <v>0</v>
      </c>
      <c r="J240" s="30">
        <v>0</v>
      </c>
      <c r="K240" s="10">
        <f t="shared" ref="K240:K241" si="811">I240+J240</f>
        <v>0</v>
      </c>
      <c r="L240" s="86">
        <f t="shared" ref="L240" si="812">C240+F240+I240</f>
        <v>14</v>
      </c>
      <c r="M240" s="86">
        <f t="shared" ref="M240" si="813">D240+G240+J240</f>
        <v>3</v>
      </c>
      <c r="N240" s="86">
        <f t="shared" ref="N240" si="814">L240+M240</f>
        <v>17</v>
      </c>
      <c r="O240" s="9">
        <v>2</v>
      </c>
      <c r="P240" s="10" t="str">
        <f t="shared" ref="P240" si="815">IF(O240=1,L240,"0")</f>
        <v>0</v>
      </c>
      <c r="Q240" s="10" t="str">
        <f t="shared" ref="Q240" si="816">IF(O240=1,M240,"0")</f>
        <v>0</v>
      </c>
      <c r="R240" s="10" t="str">
        <f t="shared" ref="R240" si="817">IF(O240=1,N240,"0")</f>
        <v>0</v>
      </c>
      <c r="S240" s="10">
        <f t="shared" ref="S240" si="818">IF(O240=2,L240,"0")</f>
        <v>14</v>
      </c>
      <c r="T240" s="10">
        <f t="shared" ref="T240" si="819">IF(O240=2,M240,"0")</f>
        <v>3</v>
      </c>
      <c r="U240" s="10">
        <f t="shared" ref="U240" si="820">IF(O240=2,N240,"0")</f>
        <v>17</v>
      </c>
      <c r="V240" s="10" t="str">
        <f t="shared" ref="V240" si="821">IF(O240=3,L240,"0")</f>
        <v>0</v>
      </c>
      <c r="W240" s="10" t="str">
        <f t="shared" ref="W240" si="822">IF(O240=3,M240,"0")</f>
        <v>0</v>
      </c>
      <c r="X240" s="10" t="str">
        <f t="shared" ref="X240" si="823">IF(O240=3,N240,"0")</f>
        <v>0</v>
      </c>
    </row>
    <row r="241" spans="1:24" ht="25.5" customHeight="1">
      <c r="A241" s="16"/>
      <c r="B241" s="94" t="s">
        <v>153</v>
      </c>
      <c r="C241" s="93">
        <v>0</v>
      </c>
      <c r="D241" s="10">
        <v>0</v>
      </c>
      <c r="E241" s="10">
        <f t="shared" ref="E241:E250" si="824">C241+D241</f>
        <v>0</v>
      </c>
      <c r="F241" s="30">
        <v>4</v>
      </c>
      <c r="G241" s="31">
        <v>8</v>
      </c>
      <c r="H241" s="10">
        <f t="shared" ref="H241:H250" si="825">F241+G241</f>
        <v>12</v>
      </c>
      <c r="I241" s="30">
        <v>3</v>
      </c>
      <c r="J241" s="30">
        <v>2</v>
      </c>
      <c r="K241" s="10">
        <f t="shared" si="811"/>
        <v>5</v>
      </c>
      <c r="L241" s="86">
        <f t="shared" ref="L241:M250" si="826">C241+F241+I241</f>
        <v>7</v>
      </c>
      <c r="M241" s="86">
        <f t="shared" si="826"/>
        <v>10</v>
      </c>
      <c r="N241" s="86">
        <f t="shared" ref="N241:N250" si="827">L241+M241</f>
        <v>17</v>
      </c>
      <c r="O241" s="9">
        <v>2</v>
      </c>
      <c r="P241" s="10" t="str">
        <f t="shared" ref="P241:P250" si="828">IF(O241=1,L241,"0")</f>
        <v>0</v>
      </c>
      <c r="Q241" s="10" t="str">
        <f t="shared" ref="Q241:Q250" si="829">IF(O241=1,M241,"0")</f>
        <v>0</v>
      </c>
      <c r="R241" s="10" t="str">
        <f t="shared" ref="R241:R250" si="830">IF(O241=1,N241,"0")</f>
        <v>0</v>
      </c>
      <c r="S241" s="10">
        <f t="shared" ref="S241:S250" si="831">IF(O241=2,L241,"0")</f>
        <v>7</v>
      </c>
      <c r="T241" s="10">
        <f t="shared" ref="T241:T250" si="832">IF(O241=2,M241,"0")</f>
        <v>10</v>
      </c>
      <c r="U241" s="10">
        <f t="shared" ref="U241:U250" si="833">IF(O241=2,N241,"0")</f>
        <v>17</v>
      </c>
      <c r="V241" s="10" t="str">
        <f t="shared" ref="V241:V250" si="834">IF(O241=3,L241,"0")</f>
        <v>0</v>
      </c>
      <c r="W241" s="10" t="str">
        <f t="shared" ref="W241:W250" si="835">IF(O241=3,M241,"0")</f>
        <v>0</v>
      </c>
      <c r="X241" s="10" t="str">
        <f t="shared" ref="X241:X250" si="836">IF(O241=3,N241,"0")</f>
        <v>0</v>
      </c>
    </row>
    <row r="242" spans="1:24" ht="25.5" customHeight="1">
      <c r="A242" s="16"/>
      <c r="B242" s="94" t="s">
        <v>154</v>
      </c>
      <c r="C242" s="93">
        <v>0</v>
      </c>
      <c r="D242" s="10">
        <v>0</v>
      </c>
      <c r="E242" s="10">
        <f t="shared" si="824"/>
        <v>0</v>
      </c>
      <c r="F242" s="30">
        <v>6</v>
      </c>
      <c r="G242" s="31">
        <v>14</v>
      </c>
      <c r="H242" s="10">
        <f t="shared" si="825"/>
        <v>20</v>
      </c>
      <c r="I242" s="30">
        <v>0</v>
      </c>
      <c r="J242" s="30">
        <v>0</v>
      </c>
      <c r="K242" s="10">
        <f t="shared" ref="K242:K250" si="837">I242+J242</f>
        <v>0</v>
      </c>
      <c r="L242" s="86">
        <f t="shared" si="826"/>
        <v>6</v>
      </c>
      <c r="M242" s="86">
        <f t="shared" si="826"/>
        <v>14</v>
      </c>
      <c r="N242" s="86">
        <f t="shared" si="827"/>
        <v>20</v>
      </c>
      <c r="O242" s="9">
        <v>2</v>
      </c>
      <c r="P242" s="10" t="str">
        <f t="shared" si="828"/>
        <v>0</v>
      </c>
      <c r="Q242" s="10" t="str">
        <f t="shared" si="829"/>
        <v>0</v>
      </c>
      <c r="R242" s="10" t="str">
        <f t="shared" si="830"/>
        <v>0</v>
      </c>
      <c r="S242" s="10">
        <f t="shared" si="831"/>
        <v>6</v>
      </c>
      <c r="T242" s="10">
        <f t="shared" si="832"/>
        <v>14</v>
      </c>
      <c r="U242" s="10">
        <f t="shared" si="833"/>
        <v>20</v>
      </c>
      <c r="V242" s="10" t="str">
        <f t="shared" si="834"/>
        <v>0</v>
      </c>
      <c r="W242" s="10" t="str">
        <f t="shared" si="835"/>
        <v>0</v>
      </c>
      <c r="X242" s="10" t="str">
        <f t="shared" si="836"/>
        <v>0</v>
      </c>
    </row>
    <row r="243" spans="1:24" ht="25.5" customHeight="1">
      <c r="A243" s="16"/>
      <c r="B243" s="38" t="s">
        <v>106</v>
      </c>
      <c r="C243" s="93">
        <v>0</v>
      </c>
      <c r="D243" s="10">
        <v>1</v>
      </c>
      <c r="E243" s="10">
        <f t="shared" ref="E243:E244" si="838">C243+D243</f>
        <v>1</v>
      </c>
      <c r="F243" s="30">
        <v>7</v>
      </c>
      <c r="G243" s="31">
        <v>24</v>
      </c>
      <c r="H243" s="10">
        <f t="shared" ref="H243:H244" si="839">F243+G243</f>
        <v>31</v>
      </c>
      <c r="I243" s="30">
        <v>0</v>
      </c>
      <c r="J243" s="30">
        <v>3</v>
      </c>
      <c r="K243" s="10">
        <f t="shared" ref="K243:K244" si="840">I243+J243</f>
        <v>3</v>
      </c>
      <c r="L243" s="86">
        <f t="shared" ref="L243:L244" si="841">C243+F243+I243</f>
        <v>7</v>
      </c>
      <c r="M243" s="86">
        <f t="shared" ref="M243:M244" si="842">D243+G243+J243</f>
        <v>28</v>
      </c>
      <c r="N243" s="86">
        <f t="shared" ref="N243:N244" si="843">L243+M243</f>
        <v>35</v>
      </c>
      <c r="O243" s="9">
        <v>2</v>
      </c>
      <c r="P243" s="10" t="str">
        <f t="shared" ref="P243:P244" si="844">IF(O243=1,L243,"0")</f>
        <v>0</v>
      </c>
      <c r="Q243" s="10" t="str">
        <f t="shared" ref="Q243:Q244" si="845">IF(O243=1,M243,"0")</f>
        <v>0</v>
      </c>
      <c r="R243" s="10" t="str">
        <f t="shared" ref="R243:R244" si="846">IF(O243=1,N243,"0")</f>
        <v>0</v>
      </c>
      <c r="S243" s="10">
        <f t="shared" si="831"/>
        <v>7</v>
      </c>
      <c r="T243" s="10">
        <f t="shared" si="832"/>
        <v>28</v>
      </c>
      <c r="U243" s="10">
        <f t="shared" si="833"/>
        <v>35</v>
      </c>
      <c r="V243" s="10" t="str">
        <f t="shared" si="834"/>
        <v>0</v>
      </c>
      <c r="W243" s="10" t="str">
        <f t="shared" si="835"/>
        <v>0</v>
      </c>
      <c r="X243" s="10" t="str">
        <f t="shared" si="836"/>
        <v>0</v>
      </c>
    </row>
    <row r="244" spans="1:24" ht="25.5" customHeight="1">
      <c r="A244" s="16"/>
      <c r="B244" s="38" t="s">
        <v>10</v>
      </c>
      <c r="C244" s="93">
        <v>0</v>
      </c>
      <c r="D244" s="10">
        <v>0</v>
      </c>
      <c r="E244" s="10">
        <f t="shared" si="838"/>
        <v>0</v>
      </c>
      <c r="F244" s="30">
        <v>1</v>
      </c>
      <c r="G244" s="31">
        <v>0</v>
      </c>
      <c r="H244" s="10">
        <f t="shared" si="839"/>
        <v>1</v>
      </c>
      <c r="I244" s="30">
        <v>0</v>
      </c>
      <c r="J244" s="30">
        <v>0</v>
      </c>
      <c r="K244" s="10">
        <f t="shared" si="840"/>
        <v>0</v>
      </c>
      <c r="L244" s="86">
        <f t="shared" si="841"/>
        <v>1</v>
      </c>
      <c r="M244" s="86">
        <f t="shared" si="842"/>
        <v>0</v>
      </c>
      <c r="N244" s="86">
        <f t="shared" si="843"/>
        <v>1</v>
      </c>
      <c r="O244" s="9">
        <v>2</v>
      </c>
      <c r="P244" s="10" t="str">
        <f t="shared" si="844"/>
        <v>0</v>
      </c>
      <c r="Q244" s="10" t="str">
        <f t="shared" si="845"/>
        <v>0</v>
      </c>
      <c r="R244" s="10" t="str">
        <f t="shared" si="846"/>
        <v>0</v>
      </c>
      <c r="S244" s="10">
        <f t="shared" ref="S244" si="847">IF(O244=2,L244,"0")</f>
        <v>1</v>
      </c>
      <c r="T244" s="10">
        <f t="shared" ref="T244" si="848">IF(O244=2,M244,"0")</f>
        <v>0</v>
      </c>
      <c r="U244" s="10">
        <f t="shared" ref="U244" si="849">IF(O244=2,N244,"0")</f>
        <v>1</v>
      </c>
      <c r="V244" s="10" t="str">
        <f t="shared" ref="V244" si="850">IF(O244=3,L244,"0")</f>
        <v>0</v>
      </c>
      <c r="W244" s="10" t="str">
        <f t="shared" ref="W244" si="851">IF(O244=3,M244,"0")</f>
        <v>0</v>
      </c>
      <c r="X244" s="10" t="str">
        <f t="shared" ref="X244" si="852">IF(O244=3,N244,"0")</f>
        <v>0</v>
      </c>
    </row>
    <row r="245" spans="1:24" ht="25.5" customHeight="1">
      <c r="A245" s="16"/>
      <c r="B245" s="94" t="s">
        <v>155</v>
      </c>
      <c r="C245" s="93">
        <v>2</v>
      </c>
      <c r="D245" s="10">
        <v>0</v>
      </c>
      <c r="E245" s="10">
        <f t="shared" si="824"/>
        <v>2</v>
      </c>
      <c r="F245" s="30">
        <v>40</v>
      </c>
      <c r="G245" s="31">
        <v>18</v>
      </c>
      <c r="H245" s="10">
        <f t="shared" si="825"/>
        <v>58</v>
      </c>
      <c r="I245" s="30">
        <v>0</v>
      </c>
      <c r="J245" s="30">
        <v>0</v>
      </c>
      <c r="K245" s="10">
        <f t="shared" si="837"/>
        <v>0</v>
      </c>
      <c r="L245" s="86">
        <f t="shared" si="826"/>
        <v>42</v>
      </c>
      <c r="M245" s="86">
        <f t="shared" si="826"/>
        <v>18</v>
      </c>
      <c r="N245" s="86">
        <f t="shared" si="827"/>
        <v>60</v>
      </c>
      <c r="O245" s="9">
        <v>2</v>
      </c>
      <c r="P245" s="10" t="str">
        <f t="shared" si="828"/>
        <v>0</v>
      </c>
      <c r="Q245" s="10" t="str">
        <f t="shared" si="829"/>
        <v>0</v>
      </c>
      <c r="R245" s="10" t="str">
        <f t="shared" si="830"/>
        <v>0</v>
      </c>
      <c r="S245" s="10">
        <f t="shared" si="831"/>
        <v>42</v>
      </c>
      <c r="T245" s="10">
        <f t="shared" si="832"/>
        <v>18</v>
      </c>
      <c r="U245" s="10">
        <f t="shared" si="833"/>
        <v>60</v>
      </c>
      <c r="V245" s="10" t="str">
        <f t="shared" si="834"/>
        <v>0</v>
      </c>
      <c r="W245" s="10" t="str">
        <f t="shared" si="835"/>
        <v>0</v>
      </c>
      <c r="X245" s="10" t="str">
        <f t="shared" si="836"/>
        <v>0</v>
      </c>
    </row>
    <row r="246" spans="1:24" ht="25.5" customHeight="1">
      <c r="A246" s="16"/>
      <c r="B246" s="94" t="s">
        <v>156</v>
      </c>
      <c r="C246" s="93">
        <v>0</v>
      </c>
      <c r="D246" s="10">
        <v>0</v>
      </c>
      <c r="E246" s="10">
        <f t="shared" si="824"/>
        <v>0</v>
      </c>
      <c r="F246" s="30">
        <v>2</v>
      </c>
      <c r="G246" s="31">
        <v>1</v>
      </c>
      <c r="H246" s="10">
        <f t="shared" si="825"/>
        <v>3</v>
      </c>
      <c r="I246" s="30">
        <v>0</v>
      </c>
      <c r="J246" s="30">
        <v>0</v>
      </c>
      <c r="K246" s="10">
        <f t="shared" si="837"/>
        <v>0</v>
      </c>
      <c r="L246" s="86">
        <f t="shared" si="826"/>
        <v>2</v>
      </c>
      <c r="M246" s="86">
        <f t="shared" si="826"/>
        <v>1</v>
      </c>
      <c r="N246" s="86">
        <f t="shared" si="827"/>
        <v>3</v>
      </c>
      <c r="O246" s="48">
        <v>2</v>
      </c>
      <c r="P246" s="10" t="str">
        <f t="shared" si="828"/>
        <v>0</v>
      </c>
      <c r="Q246" s="10" t="str">
        <f t="shared" si="829"/>
        <v>0</v>
      </c>
      <c r="R246" s="10" t="str">
        <f t="shared" si="830"/>
        <v>0</v>
      </c>
      <c r="S246" s="10">
        <f t="shared" si="831"/>
        <v>2</v>
      </c>
      <c r="T246" s="10">
        <f t="shared" si="832"/>
        <v>1</v>
      </c>
      <c r="U246" s="10">
        <f t="shared" si="833"/>
        <v>3</v>
      </c>
      <c r="V246" s="10" t="str">
        <f t="shared" si="834"/>
        <v>0</v>
      </c>
      <c r="W246" s="10" t="str">
        <f t="shared" si="835"/>
        <v>0</v>
      </c>
      <c r="X246" s="10" t="str">
        <f t="shared" si="836"/>
        <v>0</v>
      </c>
    </row>
    <row r="247" spans="1:24" ht="25.5" customHeight="1">
      <c r="A247" s="16"/>
      <c r="B247" s="94" t="s">
        <v>157</v>
      </c>
      <c r="C247" s="93">
        <v>0</v>
      </c>
      <c r="D247" s="10">
        <v>0</v>
      </c>
      <c r="E247" s="10">
        <f t="shared" ref="E247" si="853">C247+D247</f>
        <v>0</v>
      </c>
      <c r="F247" s="30">
        <v>0</v>
      </c>
      <c r="G247" s="31">
        <v>0</v>
      </c>
      <c r="H247" s="10">
        <f t="shared" si="825"/>
        <v>0</v>
      </c>
      <c r="I247" s="30">
        <v>7</v>
      </c>
      <c r="J247" s="30">
        <v>1</v>
      </c>
      <c r="K247" s="10">
        <f t="shared" ref="K247" si="854">I247+J247</f>
        <v>8</v>
      </c>
      <c r="L247" s="86">
        <f t="shared" ref="L247" si="855">C247+F247+I247</f>
        <v>7</v>
      </c>
      <c r="M247" s="86">
        <f t="shared" ref="M247" si="856">D247+G247+J247</f>
        <v>1</v>
      </c>
      <c r="N247" s="86">
        <f t="shared" ref="N247" si="857">L247+M247</f>
        <v>8</v>
      </c>
      <c r="O247" s="48">
        <v>2</v>
      </c>
      <c r="P247" s="10" t="str">
        <f t="shared" ref="P247" si="858">IF(O247=1,L247,"0")</f>
        <v>0</v>
      </c>
      <c r="Q247" s="10" t="str">
        <f t="shared" ref="Q247" si="859">IF(O247=1,M247,"0")</f>
        <v>0</v>
      </c>
      <c r="R247" s="10" t="str">
        <f t="shared" ref="R247" si="860">IF(O247=1,N247,"0")</f>
        <v>0</v>
      </c>
      <c r="S247" s="10">
        <f t="shared" ref="S247" si="861">IF(O247=2,L247,"0")</f>
        <v>7</v>
      </c>
      <c r="T247" s="10">
        <f t="shared" ref="T247" si="862">IF(O247=2,M247,"0")</f>
        <v>1</v>
      </c>
      <c r="U247" s="10">
        <f t="shared" ref="U247" si="863">IF(O247=2,N247,"0")</f>
        <v>8</v>
      </c>
      <c r="V247" s="10" t="str">
        <f t="shared" ref="V247" si="864">IF(O247=3,L247,"0")</f>
        <v>0</v>
      </c>
      <c r="W247" s="10" t="str">
        <f t="shared" ref="W247" si="865">IF(O247=3,M247,"0")</f>
        <v>0</v>
      </c>
      <c r="X247" s="10" t="str">
        <f t="shared" ref="X247" si="866">IF(O247=3,N247,"0")</f>
        <v>0</v>
      </c>
    </row>
    <row r="248" spans="1:24" ht="25.5" customHeight="1">
      <c r="A248" s="16"/>
      <c r="B248" s="38" t="s">
        <v>11</v>
      </c>
      <c r="C248" s="10">
        <v>0</v>
      </c>
      <c r="D248" s="10">
        <v>0</v>
      </c>
      <c r="E248" s="10">
        <f t="shared" si="824"/>
        <v>0</v>
      </c>
      <c r="F248" s="30">
        <v>41</v>
      </c>
      <c r="G248" s="31">
        <v>25</v>
      </c>
      <c r="H248" s="10">
        <f t="shared" si="825"/>
        <v>66</v>
      </c>
      <c r="I248" s="30">
        <v>12</v>
      </c>
      <c r="J248" s="30">
        <v>5</v>
      </c>
      <c r="K248" s="10">
        <f t="shared" si="837"/>
        <v>17</v>
      </c>
      <c r="L248" s="86">
        <f t="shared" si="826"/>
        <v>53</v>
      </c>
      <c r="M248" s="86">
        <f t="shared" si="826"/>
        <v>30</v>
      </c>
      <c r="N248" s="86">
        <f t="shared" si="827"/>
        <v>83</v>
      </c>
      <c r="O248" s="48">
        <v>2</v>
      </c>
      <c r="P248" s="10" t="str">
        <f t="shared" si="828"/>
        <v>0</v>
      </c>
      <c r="Q248" s="10" t="str">
        <f t="shared" si="829"/>
        <v>0</v>
      </c>
      <c r="R248" s="10" t="str">
        <f t="shared" si="830"/>
        <v>0</v>
      </c>
      <c r="S248" s="10">
        <f t="shared" si="831"/>
        <v>53</v>
      </c>
      <c r="T248" s="10">
        <f t="shared" si="832"/>
        <v>30</v>
      </c>
      <c r="U248" s="10">
        <f t="shared" si="833"/>
        <v>83</v>
      </c>
      <c r="V248" s="10" t="str">
        <f t="shared" si="834"/>
        <v>0</v>
      </c>
      <c r="W248" s="10" t="str">
        <f t="shared" si="835"/>
        <v>0</v>
      </c>
      <c r="X248" s="10" t="str">
        <f t="shared" si="836"/>
        <v>0</v>
      </c>
    </row>
    <row r="249" spans="1:24" ht="25.5" customHeight="1">
      <c r="A249" s="16"/>
      <c r="B249" s="38" t="s">
        <v>148</v>
      </c>
      <c r="C249" s="10">
        <v>0</v>
      </c>
      <c r="D249" s="10">
        <v>0</v>
      </c>
      <c r="E249" s="10">
        <f t="shared" ref="E249" si="867">C249+D249</f>
        <v>0</v>
      </c>
      <c r="F249" s="30">
        <v>5</v>
      </c>
      <c r="G249" s="31">
        <v>20</v>
      </c>
      <c r="H249" s="10">
        <f t="shared" ref="H249" si="868">F249+G249</f>
        <v>25</v>
      </c>
      <c r="I249" s="30">
        <v>0</v>
      </c>
      <c r="J249" s="30">
        <v>0</v>
      </c>
      <c r="K249" s="10">
        <f t="shared" ref="K249" si="869">I249+J249</f>
        <v>0</v>
      </c>
      <c r="L249" s="86">
        <f t="shared" ref="L249" si="870">C249+F249+I249</f>
        <v>5</v>
      </c>
      <c r="M249" s="86">
        <f t="shared" ref="M249" si="871">D249+G249+J249</f>
        <v>20</v>
      </c>
      <c r="N249" s="86">
        <f t="shared" ref="N249" si="872">L249+M249</f>
        <v>25</v>
      </c>
      <c r="O249" s="9">
        <v>2</v>
      </c>
      <c r="P249" s="10" t="str">
        <f t="shared" ref="P249" si="873">IF(O249=1,L249,"0")</f>
        <v>0</v>
      </c>
      <c r="Q249" s="10" t="str">
        <f t="shared" ref="Q249" si="874">IF(O249=1,M249,"0")</f>
        <v>0</v>
      </c>
      <c r="R249" s="10" t="str">
        <f t="shared" ref="R249" si="875">IF(O249=1,N249,"0")</f>
        <v>0</v>
      </c>
      <c r="S249" s="10">
        <f t="shared" ref="S249" si="876">IF(O249=2,L249,"0")</f>
        <v>5</v>
      </c>
      <c r="T249" s="10">
        <f t="shared" ref="T249" si="877">IF(O249=2,M249,"0")</f>
        <v>20</v>
      </c>
      <c r="U249" s="10">
        <f t="shared" ref="U249" si="878">IF(O249=2,N249,"0")</f>
        <v>25</v>
      </c>
      <c r="V249" s="10" t="str">
        <f t="shared" ref="V249" si="879">IF(O249=3,L249,"0")</f>
        <v>0</v>
      </c>
      <c r="W249" s="10" t="str">
        <f t="shared" ref="W249" si="880">IF(O249=3,M249,"0")</f>
        <v>0</v>
      </c>
      <c r="X249" s="10" t="str">
        <f t="shared" ref="X249" si="881">IF(O249=3,N249,"0")</f>
        <v>0</v>
      </c>
    </row>
    <row r="250" spans="1:24" ht="25.5" customHeight="1">
      <c r="A250" s="16"/>
      <c r="B250" s="36" t="s">
        <v>107</v>
      </c>
      <c r="C250" s="10">
        <v>0</v>
      </c>
      <c r="D250" s="10">
        <v>0</v>
      </c>
      <c r="E250" s="10">
        <f t="shared" si="824"/>
        <v>0</v>
      </c>
      <c r="F250" s="30">
        <v>14</v>
      </c>
      <c r="G250" s="31">
        <v>5</v>
      </c>
      <c r="H250" s="10">
        <f t="shared" si="825"/>
        <v>19</v>
      </c>
      <c r="I250" s="30">
        <v>0</v>
      </c>
      <c r="J250" s="30">
        <v>0</v>
      </c>
      <c r="K250" s="10">
        <f t="shared" si="837"/>
        <v>0</v>
      </c>
      <c r="L250" s="86">
        <f t="shared" si="826"/>
        <v>14</v>
      </c>
      <c r="M250" s="86">
        <f t="shared" si="826"/>
        <v>5</v>
      </c>
      <c r="N250" s="86">
        <f t="shared" si="827"/>
        <v>19</v>
      </c>
      <c r="O250" s="9">
        <v>2</v>
      </c>
      <c r="P250" s="10" t="str">
        <f t="shared" si="828"/>
        <v>0</v>
      </c>
      <c r="Q250" s="10" t="str">
        <f t="shared" si="829"/>
        <v>0</v>
      </c>
      <c r="R250" s="10" t="str">
        <f t="shared" si="830"/>
        <v>0</v>
      </c>
      <c r="S250" s="10">
        <f t="shared" si="831"/>
        <v>14</v>
      </c>
      <c r="T250" s="10">
        <f t="shared" si="832"/>
        <v>5</v>
      </c>
      <c r="U250" s="10">
        <f t="shared" si="833"/>
        <v>19</v>
      </c>
      <c r="V250" s="10" t="str">
        <f t="shared" si="834"/>
        <v>0</v>
      </c>
      <c r="W250" s="10" t="str">
        <f t="shared" si="835"/>
        <v>0</v>
      </c>
      <c r="X250" s="10" t="str">
        <f t="shared" si="836"/>
        <v>0</v>
      </c>
    </row>
    <row r="251" spans="1:24" s="4" customFormat="1" ht="25.5" customHeight="1">
      <c r="A251" s="5"/>
      <c r="B251" s="21" t="s">
        <v>3</v>
      </c>
      <c r="C251" s="22">
        <f t="shared" ref="C251:N251" si="882">SUM(C240:C250)</f>
        <v>2</v>
      </c>
      <c r="D251" s="86">
        <f t="shared" si="882"/>
        <v>1</v>
      </c>
      <c r="E251" s="86">
        <f t="shared" si="882"/>
        <v>3</v>
      </c>
      <c r="F251" s="86">
        <f t="shared" si="882"/>
        <v>134</v>
      </c>
      <c r="G251" s="86">
        <f t="shared" si="882"/>
        <v>118</v>
      </c>
      <c r="H251" s="86">
        <f t="shared" si="882"/>
        <v>252</v>
      </c>
      <c r="I251" s="86">
        <f t="shared" si="882"/>
        <v>22</v>
      </c>
      <c r="J251" s="86">
        <f t="shared" si="882"/>
        <v>11</v>
      </c>
      <c r="K251" s="86">
        <f t="shared" si="882"/>
        <v>33</v>
      </c>
      <c r="L251" s="86">
        <f t="shared" si="882"/>
        <v>158</v>
      </c>
      <c r="M251" s="86">
        <f t="shared" si="882"/>
        <v>130</v>
      </c>
      <c r="N251" s="86">
        <f t="shared" si="882"/>
        <v>288</v>
      </c>
      <c r="O251" s="86">
        <v>2</v>
      </c>
      <c r="P251" s="86">
        <f t="shared" ref="P251:X251" si="883">SUM(P240:P250)</f>
        <v>0</v>
      </c>
      <c r="Q251" s="86">
        <f t="shared" si="883"/>
        <v>0</v>
      </c>
      <c r="R251" s="86">
        <f t="shared" si="883"/>
        <v>0</v>
      </c>
      <c r="S251" s="86">
        <f t="shared" si="883"/>
        <v>158</v>
      </c>
      <c r="T251" s="86">
        <f t="shared" si="883"/>
        <v>130</v>
      </c>
      <c r="U251" s="86">
        <f t="shared" si="883"/>
        <v>288</v>
      </c>
      <c r="V251" s="86">
        <f t="shared" si="883"/>
        <v>0</v>
      </c>
      <c r="W251" s="86">
        <f t="shared" si="883"/>
        <v>0</v>
      </c>
      <c r="X251" s="86">
        <f t="shared" si="883"/>
        <v>0</v>
      </c>
    </row>
    <row r="252" spans="1:24" s="4" customFormat="1" ht="25.5" customHeight="1">
      <c r="A252" s="129"/>
      <c r="B252" s="130" t="s">
        <v>2</v>
      </c>
      <c r="C252" s="143">
        <f>C251</f>
        <v>2</v>
      </c>
      <c r="D252" s="143">
        <f t="shared" ref="D252:N252" si="884">D251</f>
        <v>1</v>
      </c>
      <c r="E252" s="143">
        <f t="shared" si="884"/>
        <v>3</v>
      </c>
      <c r="F252" s="143">
        <f t="shared" si="884"/>
        <v>134</v>
      </c>
      <c r="G252" s="144">
        <f t="shared" si="884"/>
        <v>118</v>
      </c>
      <c r="H252" s="143">
        <f t="shared" si="884"/>
        <v>252</v>
      </c>
      <c r="I252" s="143">
        <f t="shared" si="884"/>
        <v>22</v>
      </c>
      <c r="J252" s="143">
        <f t="shared" si="884"/>
        <v>11</v>
      </c>
      <c r="K252" s="143">
        <f t="shared" si="884"/>
        <v>33</v>
      </c>
      <c r="L252" s="143">
        <f t="shared" si="884"/>
        <v>158</v>
      </c>
      <c r="M252" s="143">
        <f t="shared" si="884"/>
        <v>130</v>
      </c>
      <c r="N252" s="143">
        <f t="shared" si="884"/>
        <v>288</v>
      </c>
      <c r="O252" s="145"/>
      <c r="P252" s="131">
        <f>P251</f>
        <v>0</v>
      </c>
      <c r="Q252" s="131">
        <f t="shared" ref="Q252:U252" si="885">Q251</f>
        <v>0</v>
      </c>
      <c r="R252" s="131">
        <f t="shared" si="885"/>
        <v>0</v>
      </c>
      <c r="S252" s="131">
        <f t="shared" si="885"/>
        <v>158</v>
      </c>
      <c r="T252" s="131">
        <f t="shared" si="885"/>
        <v>130</v>
      </c>
      <c r="U252" s="131">
        <f t="shared" si="885"/>
        <v>288</v>
      </c>
      <c r="V252" s="131">
        <f t="shared" ref="V252:X252" si="886">V251</f>
        <v>0</v>
      </c>
      <c r="W252" s="131">
        <f t="shared" si="886"/>
        <v>0</v>
      </c>
      <c r="X252" s="131">
        <f t="shared" si="886"/>
        <v>0</v>
      </c>
    </row>
    <row r="253" spans="1:24" ht="25.5" hidden="1" customHeight="1">
      <c r="A253" s="5"/>
      <c r="B253" s="49" t="s">
        <v>67</v>
      </c>
      <c r="C253" s="10"/>
      <c r="D253" s="10"/>
      <c r="E253" s="10"/>
      <c r="F253" s="14"/>
      <c r="G253" s="14"/>
      <c r="H253" s="10"/>
      <c r="I253" s="14"/>
      <c r="J253" s="14"/>
      <c r="K253" s="10"/>
      <c r="L253" s="10"/>
      <c r="M253" s="10"/>
      <c r="N253" s="10"/>
      <c r="O253" s="9"/>
      <c r="P253" s="10"/>
      <c r="Q253" s="10"/>
      <c r="R253" s="10"/>
      <c r="S253" s="10"/>
      <c r="T253" s="10"/>
      <c r="U253" s="10"/>
      <c r="V253" s="10"/>
      <c r="W253" s="10"/>
      <c r="X253" s="10"/>
    </row>
    <row r="254" spans="1:24" ht="25.5" hidden="1" customHeight="1">
      <c r="A254" s="5"/>
      <c r="B254" s="6" t="s">
        <v>99</v>
      </c>
      <c r="C254" s="10"/>
      <c r="D254" s="10"/>
      <c r="E254" s="10"/>
      <c r="F254" s="70"/>
      <c r="G254" s="70"/>
      <c r="H254" s="10"/>
      <c r="I254" s="70"/>
      <c r="J254" s="8"/>
      <c r="K254" s="10"/>
      <c r="L254" s="10"/>
      <c r="M254" s="10"/>
      <c r="N254" s="10"/>
      <c r="O254" s="9"/>
      <c r="P254" s="10"/>
      <c r="Q254" s="10"/>
      <c r="R254" s="10"/>
      <c r="S254" s="10"/>
      <c r="T254" s="10"/>
      <c r="U254" s="10"/>
      <c r="V254" s="10"/>
      <c r="W254" s="10"/>
      <c r="X254" s="10"/>
    </row>
    <row r="255" spans="1:24" ht="25.5" hidden="1" customHeight="1">
      <c r="A255" s="5"/>
      <c r="B255" s="36" t="s">
        <v>10</v>
      </c>
      <c r="C255" s="10"/>
      <c r="D255" s="10"/>
      <c r="E255" s="10">
        <f>C255+D255</f>
        <v>0</v>
      </c>
      <c r="F255" s="30"/>
      <c r="G255" s="31"/>
      <c r="H255" s="10">
        <f>F255+G255</f>
        <v>0</v>
      </c>
      <c r="I255" s="30">
        <v>0</v>
      </c>
      <c r="J255" s="30">
        <v>0</v>
      </c>
      <c r="K255" s="10">
        <f>I255+J255</f>
        <v>0</v>
      </c>
      <c r="L255" s="10">
        <f t="shared" ref="L255:M255" si="887">C255+F255+I255</f>
        <v>0</v>
      </c>
      <c r="M255" s="10">
        <f t="shared" si="887"/>
        <v>0</v>
      </c>
      <c r="N255" s="10">
        <f t="shared" ref="N255" si="888">L255+M255</f>
        <v>0</v>
      </c>
      <c r="O255" s="9">
        <v>2</v>
      </c>
      <c r="P255" s="10" t="str">
        <f>IF(O255=1,L255,"0")</f>
        <v>0</v>
      </c>
      <c r="Q255" s="10" t="str">
        <f>IF(O255=1,M255,"0")</f>
        <v>0</v>
      </c>
      <c r="R255" s="10" t="str">
        <f>IF(O255=1,N255,"0")</f>
        <v>0</v>
      </c>
      <c r="S255" s="10">
        <f>IF(O255=2,L255,"0")</f>
        <v>0</v>
      </c>
      <c r="T255" s="10">
        <f>IF(O255=2,M255,"0")</f>
        <v>0</v>
      </c>
      <c r="U255" s="10">
        <f>IF(O255=2,N255,"0")</f>
        <v>0</v>
      </c>
      <c r="V255" s="10" t="str">
        <f t="shared" ref="V255" si="889">IF(O255=3,L255,"0")</f>
        <v>0</v>
      </c>
      <c r="W255" s="10" t="str">
        <f t="shared" ref="W255" si="890">IF(O255=3,M255,"0")</f>
        <v>0</v>
      </c>
      <c r="X255" s="10" t="str">
        <f t="shared" ref="X255" si="891">IF(O255=3,N255,"0")</f>
        <v>0</v>
      </c>
    </row>
    <row r="256" spans="1:24" s="4" customFormat="1" ht="25.5" hidden="1" customHeight="1">
      <c r="A256" s="50"/>
      <c r="B256" s="21" t="s">
        <v>3</v>
      </c>
      <c r="C256" s="22">
        <f>SUM(C255)</f>
        <v>0</v>
      </c>
      <c r="D256" s="72">
        <f t="shared" ref="D256:U256" si="892">SUM(D255)</f>
        <v>0</v>
      </c>
      <c r="E256" s="72">
        <f t="shared" si="892"/>
        <v>0</v>
      </c>
      <c r="F256" s="72">
        <f t="shared" si="892"/>
        <v>0</v>
      </c>
      <c r="G256" s="72">
        <f t="shared" si="892"/>
        <v>0</v>
      </c>
      <c r="H256" s="72">
        <f t="shared" si="892"/>
        <v>0</v>
      </c>
      <c r="I256" s="72">
        <f t="shared" si="892"/>
        <v>0</v>
      </c>
      <c r="J256" s="72">
        <f t="shared" si="892"/>
        <v>0</v>
      </c>
      <c r="K256" s="72">
        <f t="shared" si="892"/>
        <v>0</v>
      </c>
      <c r="L256" s="72">
        <f t="shared" si="892"/>
        <v>0</v>
      </c>
      <c r="M256" s="72">
        <f t="shared" si="892"/>
        <v>0</v>
      </c>
      <c r="N256" s="72">
        <f t="shared" si="892"/>
        <v>0</v>
      </c>
      <c r="O256" s="72">
        <f t="shared" si="892"/>
        <v>2</v>
      </c>
      <c r="P256" s="72">
        <f t="shared" si="892"/>
        <v>0</v>
      </c>
      <c r="Q256" s="72">
        <f t="shared" si="892"/>
        <v>0</v>
      </c>
      <c r="R256" s="72">
        <f t="shared" si="892"/>
        <v>0</v>
      </c>
      <c r="S256" s="72">
        <f t="shared" si="892"/>
        <v>0</v>
      </c>
      <c r="T256" s="72">
        <f t="shared" si="892"/>
        <v>0</v>
      </c>
      <c r="U256" s="72">
        <f t="shared" si="892"/>
        <v>0</v>
      </c>
      <c r="V256" s="75">
        <f t="shared" ref="V256:X256" si="893">SUM(V255)</f>
        <v>0</v>
      </c>
      <c r="W256" s="75">
        <f t="shared" si="893"/>
        <v>0</v>
      </c>
      <c r="X256" s="75">
        <f t="shared" si="893"/>
        <v>0</v>
      </c>
    </row>
    <row r="257" spans="1:24" s="4" customFormat="1" ht="25.5" hidden="1" customHeight="1">
      <c r="A257" s="50"/>
      <c r="B257" s="21" t="s">
        <v>68</v>
      </c>
      <c r="C257" s="8">
        <f>C256</f>
        <v>0</v>
      </c>
      <c r="D257" s="8">
        <f t="shared" ref="D257:N257" si="894">D256</f>
        <v>0</v>
      </c>
      <c r="E257" s="8">
        <f t="shared" si="894"/>
        <v>0</v>
      </c>
      <c r="F257" s="8">
        <f t="shared" si="894"/>
        <v>0</v>
      </c>
      <c r="G257" s="43">
        <f t="shared" si="894"/>
        <v>0</v>
      </c>
      <c r="H257" s="8">
        <f t="shared" si="894"/>
        <v>0</v>
      </c>
      <c r="I257" s="8">
        <f t="shared" si="894"/>
        <v>0</v>
      </c>
      <c r="J257" s="8">
        <f t="shared" si="894"/>
        <v>0</v>
      </c>
      <c r="K257" s="8">
        <f t="shared" si="894"/>
        <v>0</v>
      </c>
      <c r="L257" s="8">
        <f t="shared" si="894"/>
        <v>0</v>
      </c>
      <c r="M257" s="8">
        <f t="shared" si="894"/>
        <v>0</v>
      </c>
      <c r="N257" s="8">
        <f t="shared" si="894"/>
        <v>0</v>
      </c>
      <c r="O257" s="32"/>
      <c r="P257" s="22">
        <f>P256</f>
        <v>0</v>
      </c>
      <c r="Q257" s="22">
        <f t="shared" ref="Q257:U257" si="895">Q256</f>
        <v>0</v>
      </c>
      <c r="R257" s="22">
        <f t="shared" si="895"/>
        <v>0</v>
      </c>
      <c r="S257" s="22">
        <f t="shared" si="895"/>
        <v>0</v>
      </c>
      <c r="T257" s="22">
        <f t="shared" si="895"/>
        <v>0</v>
      </c>
      <c r="U257" s="22">
        <f t="shared" si="895"/>
        <v>0</v>
      </c>
      <c r="V257" s="75">
        <f t="shared" ref="V257:X257" si="896">V256</f>
        <v>0</v>
      </c>
      <c r="W257" s="75">
        <f t="shared" si="896"/>
        <v>0</v>
      </c>
      <c r="X257" s="75">
        <f t="shared" si="896"/>
        <v>0</v>
      </c>
    </row>
    <row r="258" spans="1:24" s="4" customFormat="1" ht="25.5" customHeight="1">
      <c r="A258" s="140"/>
      <c r="B258" s="141" t="s">
        <v>1</v>
      </c>
      <c r="C258" s="142">
        <f t="shared" ref="C258:K258" si="897">C252+C257</f>
        <v>2</v>
      </c>
      <c r="D258" s="142">
        <f t="shared" si="897"/>
        <v>1</v>
      </c>
      <c r="E258" s="142">
        <f t="shared" si="897"/>
        <v>3</v>
      </c>
      <c r="F258" s="142">
        <f t="shared" si="897"/>
        <v>134</v>
      </c>
      <c r="G258" s="150">
        <f t="shared" si="897"/>
        <v>118</v>
      </c>
      <c r="H258" s="142">
        <f t="shared" si="897"/>
        <v>252</v>
      </c>
      <c r="I258" s="142">
        <f t="shared" si="897"/>
        <v>22</v>
      </c>
      <c r="J258" s="142">
        <f t="shared" si="897"/>
        <v>11</v>
      </c>
      <c r="K258" s="142">
        <f t="shared" si="897"/>
        <v>33</v>
      </c>
      <c r="L258" s="142">
        <f>C258+F258+I258</f>
        <v>158</v>
      </c>
      <c r="M258" s="142">
        <f>D258+G258+J258</f>
        <v>130</v>
      </c>
      <c r="N258" s="142">
        <f t="shared" ref="N258" si="898">L258+M258</f>
        <v>288</v>
      </c>
      <c r="O258" s="148"/>
      <c r="P258" s="142">
        <f t="shared" ref="P258:U258" si="899">P252+P257</f>
        <v>0</v>
      </c>
      <c r="Q258" s="142">
        <f t="shared" si="899"/>
        <v>0</v>
      </c>
      <c r="R258" s="142">
        <f t="shared" si="899"/>
        <v>0</v>
      </c>
      <c r="S258" s="142">
        <f t="shared" si="899"/>
        <v>158</v>
      </c>
      <c r="T258" s="142">
        <f t="shared" si="899"/>
        <v>130</v>
      </c>
      <c r="U258" s="142">
        <f t="shared" si="899"/>
        <v>288</v>
      </c>
      <c r="V258" s="142">
        <f t="shared" ref="V258:X258" si="900">V252+V257</f>
        <v>0</v>
      </c>
      <c r="W258" s="142">
        <f t="shared" si="900"/>
        <v>0</v>
      </c>
      <c r="X258" s="142">
        <f t="shared" si="900"/>
        <v>0</v>
      </c>
    </row>
    <row r="259" spans="1:24" ht="25.5" customHeight="1">
      <c r="A259" s="24" t="s">
        <v>9</v>
      </c>
      <c r="B259" s="17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9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 ht="25.5" customHeight="1">
      <c r="A260" s="24"/>
      <c r="B260" s="41" t="s">
        <v>5</v>
      </c>
      <c r="C260" s="10"/>
      <c r="D260" s="10"/>
      <c r="E260" s="10"/>
      <c r="F260" s="42"/>
      <c r="G260" s="42"/>
      <c r="H260" s="10"/>
      <c r="I260" s="42"/>
      <c r="J260" s="42"/>
      <c r="K260" s="10"/>
      <c r="L260" s="10"/>
      <c r="M260" s="10"/>
      <c r="N260" s="10"/>
      <c r="O260" s="9"/>
      <c r="P260" s="10"/>
      <c r="Q260" s="10"/>
      <c r="R260" s="10"/>
      <c r="S260" s="10"/>
      <c r="T260" s="10"/>
      <c r="U260" s="10"/>
      <c r="V260" s="10"/>
      <c r="W260" s="10"/>
      <c r="X260" s="10"/>
    </row>
    <row r="261" spans="1:24" ht="25.5" customHeight="1">
      <c r="A261" s="24"/>
      <c r="B261" s="27" t="s">
        <v>100</v>
      </c>
      <c r="C261" s="10"/>
      <c r="D261" s="10"/>
      <c r="E261" s="10"/>
      <c r="F261" s="71"/>
      <c r="G261" s="71"/>
      <c r="H261" s="10"/>
      <c r="I261" s="71"/>
      <c r="J261" s="22"/>
      <c r="K261" s="10"/>
      <c r="L261" s="10"/>
      <c r="M261" s="10"/>
      <c r="N261" s="10"/>
      <c r="O261" s="9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 ht="25.5" customHeight="1">
      <c r="A262" s="5"/>
      <c r="B262" s="36" t="s">
        <v>8</v>
      </c>
      <c r="C262" s="10">
        <v>0</v>
      </c>
      <c r="D262" s="10">
        <v>0</v>
      </c>
      <c r="E262" s="10">
        <f>C262+D262</f>
        <v>0</v>
      </c>
      <c r="F262" s="30">
        <v>29</v>
      </c>
      <c r="G262" s="31">
        <v>44</v>
      </c>
      <c r="H262" s="10">
        <f>F262+G262</f>
        <v>73</v>
      </c>
      <c r="I262" s="30">
        <v>1</v>
      </c>
      <c r="J262" s="30">
        <v>4</v>
      </c>
      <c r="K262" s="10">
        <f>I262+J262</f>
        <v>5</v>
      </c>
      <c r="L262" s="86">
        <f t="shared" ref="L262:M265" si="901">C262+F262+I262</f>
        <v>30</v>
      </c>
      <c r="M262" s="86">
        <f t="shared" si="901"/>
        <v>48</v>
      </c>
      <c r="N262" s="86">
        <f t="shared" ref="N262:N265" si="902">L262+M262</f>
        <v>78</v>
      </c>
      <c r="O262" s="9">
        <v>2</v>
      </c>
      <c r="P262" s="10" t="str">
        <f>IF(O262=1,L262,"0")</f>
        <v>0</v>
      </c>
      <c r="Q262" s="10" t="str">
        <f>IF(O262=1,M262,"0")</f>
        <v>0</v>
      </c>
      <c r="R262" s="10" t="str">
        <f>IF(O262=1,N262,"0")</f>
        <v>0</v>
      </c>
      <c r="S262" s="10">
        <f>IF(O262=2,L262,"0")</f>
        <v>30</v>
      </c>
      <c r="T262" s="10">
        <f>IF(O262=2,M262,"0")</f>
        <v>48</v>
      </c>
      <c r="U262" s="10">
        <f>IF(O262=2,N262,"0")</f>
        <v>78</v>
      </c>
      <c r="V262" s="10" t="str">
        <f t="shared" ref="V262:V263" si="903">IF(O262=3,L262,"0")</f>
        <v>0</v>
      </c>
      <c r="W262" s="10" t="str">
        <f t="shared" ref="W262:W263" si="904">IF(O262=3,M262,"0")</f>
        <v>0</v>
      </c>
      <c r="X262" s="10" t="str">
        <f t="shared" ref="X262:X263" si="905">IF(O262=3,N262,"0")</f>
        <v>0</v>
      </c>
    </row>
    <row r="263" spans="1:24" ht="25.5" customHeight="1">
      <c r="A263" s="16"/>
      <c r="B263" s="36" t="s">
        <v>7</v>
      </c>
      <c r="C263" s="10">
        <v>0</v>
      </c>
      <c r="D263" s="10">
        <v>0</v>
      </c>
      <c r="E263" s="10">
        <f>C263+D263</f>
        <v>0</v>
      </c>
      <c r="F263" s="30">
        <v>19</v>
      </c>
      <c r="G263" s="31">
        <v>43</v>
      </c>
      <c r="H263" s="10">
        <f>SUM(F263:G263)</f>
        <v>62</v>
      </c>
      <c r="I263" s="30">
        <v>1</v>
      </c>
      <c r="J263" s="30">
        <v>0</v>
      </c>
      <c r="K263" s="10">
        <f>I263+J263</f>
        <v>1</v>
      </c>
      <c r="L263" s="86">
        <f t="shared" si="901"/>
        <v>20</v>
      </c>
      <c r="M263" s="86">
        <f t="shared" si="901"/>
        <v>43</v>
      </c>
      <c r="N263" s="86">
        <f t="shared" si="902"/>
        <v>63</v>
      </c>
      <c r="O263" s="9">
        <v>2</v>
      </c>
      <c r="P263" s="10" t="str">
        <f>IF(O263=1,L263,"0")</f>
        <v>0</v>
      </c>
      <c r="Q263" s="10" t="str">
        <f>IF(O263=1,M263,"0")</f>
        <v>0</v>
      </c>
      <c r="R263" s="10" t="str">
        <f>IF(O263=1,N263,"0")</f>
        <v>0</v>
      </c>
      <c r="S263" s="10">
        <f>IF(O263=2,L263,"0")</f>
        <v>20</v>
      </c>
      <c r="T263" s="10">
        <f>IF(O263=2,M263,"0")</f>
        <v>43</v>
      </c>
      <c r="U263" s="10">
        <f>IF(O263=2,N263,"0")</f>
        <v>63</v>
      </c>
      <c r="V263" s="10" t="str">
        <f t="shared" si="903"/>
        <v>0</v>
      </c>
      <c r="W263" s="10" t="str">
        <f t="shared" si="904"/>
        <v>0</v>
      </c>
      <c r="X263" s="10" t="str">
        <f t="shared" si="905"/>
        <v>0</v>
      </c>
    </row>
    <row r="264" spans="1:24" s="4" customFormat="1" ht="25.5" customHeight="1">
      <c r="A264" s="24"/>
      <c r="B264" s="25" t="s">
        <v>3</v>
      </c>
      <c r="C264" s="22">
        <f t="shared" ref="C264:K264" si="906">SUM(C262:C263)</f>
        <v>0</v>
      </c>
      <c r="D264" s="22">
        <f t="shared" si="906"/>
        <v>0</v>
      </c>
      <c r="E264" s="22">
        <f t="shared" si="906"/>
        <v>0</v>
      </c>
      <c r="F264" s="22">
        <f t="shared" si="906"/>
        <v>48</v>
      </c>
      <c r="G264" s="28">
        <f t="shared" si="906"/>
        <v>87</v>
      </c>
      <c r="H264" s="22">
        <f t="shared" si="906"/>
        <v>135</v>
      </c>
      <c r="I264" s="22">
        <f t="shared" si="906"/>
        <v>2</v>
      </c>
      <c r="J264" s="22">
        <f t="shared" si="906"/>
        <v>4</v>
      </c>
      <c r="K264" s="22">
        <f t="shared" si="906"/>
        <v>6</v>
      </c>
      <c r="L264" s="22">
        <f t="shared" si="901"/>
        <v>50</v>
      </c>
      <c r="M264" s="22">
        <f t="shared" si="901"/>
        <v>91</v>
      </c>
      <c r="N264" s="22">
        <f t="shared" si="902"/>
        <v>141</v>
      </c>
      <c r="O264" s="32">
        <f t="shared" ref="O264:U264" si="907">SUM(O262:O263)</f>
        <v>4</v>
      </c>
      <c r="P264" s="22">
        <f t="shared" si="907"/>
        <v>0</v>
      </c>
      <c r="Q264" s="22">
        <f t="shared" si="907"/>
        <v>0</v>
      </c>
      <c r="R264" s="22">
        <f t="shared" si="907"/>
        <v>0</v>
      </c>
      <c r="S264" s="22">
        <f t="shared" si="907"/>
        <v>50</v>
      </c>
      <c r="T264" s="22">
        <f t="shared" si="907"/>
        <v>91</v>
      </c>
      <c r="U264" s="22">
        <f t="shared" si="907"/>
        <v>141</v>
      </c>
      <c r="V264" s="75">
        <f t="shared" ref="V264:X264" si="908">SUM(V262:V263)</f>
        <v>0</v>
      </c>
      <c r="W264" s="75">
        <f t="shared" si="908"/>
        <v>0</v>
      </c>
      <c r="X264" s="75">
        <f t="shared" si="908"/>
        <v>0</v>
      </c>
    </row>
    <row r="265" spans="1:24" s="4" customFormat="1" ht="25.5" customHeight="1">
      <c r="A265" s="129"/>
      <c r="B265" s="130" t="s">
        <v>2</v>
      </c>
      <c r="C265" s="131">
        <f t="shared" ref="C265:E265" si="909">C264</f>
        <v>0</v>
      </c>
      <c r="D265" s="131">
        <f t="shared" si="909"/>
        <v>0</v>
      </c>
      <c r="E265" s="131">
        <f t="shared" si="909"/>
        <v>0</v>
      </c>
      <c r="F265" s="143">
        <f t="shared" ref="F265:H265" si="910">F264</f>
        <v>48</v>
      </c>
      <c r="G265" s="144">
        <f t="shared" si="910"/>
        <v>87</v>
      </c>
      <c r="H265" s="131">
        <f t="shared" si="910"/>
        <v>135</v>
      </c>
      <c r="I265" s="143">
        <f t="shared" ref="I265:K265" si="911">I264</f>
        <v>2</v>
      </c>
      <c r="J265" s="143">
        <f t="shared" si="911"/>
        <v>4</v>
      </c>
      <c r="K265" s="131">
        <f t="shared" si="911"/>
        <v>6</v>
      </c>
      <c r="L265" s="131">
        <f t="shared" si="901"/>
        <v>50</v>
      </c>
      <c r="M265" s="131">
        <f t="shared" si="901"/>
        <v>91</v>
      </c>
      <c r="N265" s="131">
        <f t="shared" si="902"/>
        <v>141</v>
      </c>
      <c r="O265" s="145">
        <f t="shared" ref="O265:U265" si="912">O264</f>
        <v>4</v>
      </c>
      <c r="P265" s="131">
        <f t="shared" si="912"/>
        <v>0</v>
      </c>
      <c r="Q265" s="131">
        <f t="shared" si="912"/>
        <v>0</v>
      </c>
      <c r="R265" s="131">
        <f t="shared" si="912"/>
        <v>0</v>
      </c>
      <c r="S265" s="131">
        <f t="shared" si="912"/>
        <v>50</v>
      </c>
      <c r="T265" s="131">
        <f t="shared" si="912"/>
        <v>91</v>
      </c>
      <c r="U265" s="131">
        <f t="shared" si="912"/>
        <v>141</v>
      </c>
      <c r="V265" s="131">
        <f t="shared" ref="V265:X265" si="913">V264</f>
        <v>0</v>
      </c>
      <c r="W265" s="131">
        <f t="shared" si="913"/>
        <v>0</v>
      </c>
      <c r="X265" s="131">
        <f t="shared" si="913"/>
        <v>0</v>
      </c>
    </row>
    <row r="266" spans="1:24" s="4" customFormat="1" ht="25.5" customHeight="1">
      <c r="A266" s="134"/>
      <c r="B266" s="135" t="s">
        <v>1</v>
      </c>
      <c r="C266" s="142">
        <f>C265</f>
        <v>0</v>
      </c>
      <c r="D266" s="142">
        <f t="shared" ref="D266:N266" si="914">D265</f>
        <v>0</v>
      </c>
      <c r="E266" s="142">
        <f t="shared" si="914"/>
        <v>0</v>
      </c>
      <c r="F266" s="142">
        <f t="shared" si="914"/>
        <v>48</v>
      </c>
      <c r="G266" s="150">
        <f t="shared" si="914"/>
        <v>87</v>
      </c>
      <c r="H266" s="142">
        <f t="shared" si="914"/>
        <v>135</v>
      </c>
      <c r="I266" s="142">
        <f t="shared" si="914"/>
        <v>2</v>
      </c>
      <c r="J266" s="142">
        <f t="shared" si="914"/>
        <v>4</v>
      </c>
      <c r="K266" s="142">
        <f t="shared" si="914"/>
        <v>6</v>
      </c>
      <c r="L266" s="142">
        <f t="shared" si="914"/>
        <v>50</v>
      </c>
      <c r="M266" s="142">
        <f t="shared" si="914"/>
        <v>91</v>
      </c>
      <c r="N266" s="142">
        <f t="shared" si="914"/>
        <v>141</v>
      </c>
      <c r="O266" s="148"/>
      <c r="P266" s="142">
        <f>P265</f>
        <v>0</v>
      </c>
      <c r="Q266" s="142">
        <f t="shared" ref="Q266:U266" si="915">Q265</f>
        <v>0</v>
      </c>
      <c r="R266" s="142">
        <f t="shared" si="915"/>
        <v>0</v>
      </c>
      <c r="S266" s="142">
        <f t="shared" si="915"/>
        <v>50</v>
      </c>
      <c r="T266" s="142">
        <f t="shared" si="915"/>
        <v>91</v>
      </c>
      <c r="U266" s="142">
        <f t="shared" si="915"/>
        <v>141</v>
      </c>
      <c r="V266" s="142">
        <f t="shared" ref="V266:X266" si="916">V265</f>
        <v>0</v>
      </c>
      <c r="W266" s="142">
        <f t="shared" si="916"/>
        <v>0</v>
      </c>
      <c r="X266" s="142">
        <f t="shared" si="916"/>
        <v>0</v>
      </c>
    </row>
    <row r="267" spans="1:24" ht="25.5" customHeight="1">
      <c r="A267" s="5" t="s">
        <v>111</v>
      </c>
      <c r="B267" s="21"/>
      <c r="C267" s="10"/>
      <c r="D267" s="10"/>
      <c r="E267" s="10"/>
      <c r="F267" s="70"/>
      <c r="G267" s="70"/>
      <c r="H267" s="10"/>
      <c r="I267" s="8"/>
      <c r="J267" s="8"/>
      <c r="K267" s="10"/>
      <c r="L267" s="10"/>
      <c r="M267" s="10"/>
      <c r="N267" s="10"/>
      <c r="O267" s="9"/>
      <c r="P267" s="10"/>
      <c r="Q267" s="10"/>
      <c r="R267" s="10"/>
      <c r="S267" s="10"/>
      <c r="T267" s="10"/>
      <c r="U267" s="10"/>
      <c r="V267" s="10"/>
      <c r="W267" s="10"/>
      <c r="X267" s="10"/>
    </row>
    <row r="268" spans="1:24" ht="25.5" customHeight="1">
      <c r="A268" s="5"/>
      <c r="B268" s="49" t="s">
        <v>5</v>
      </c>
      <c r="C268" s="10"/>
      <c r="D268" s="10"/>
      <c r="E268" s="10"/>
      <c r="F268" s="14"/>
      <c r="G268" s="14"/>
      <c r="H268" s="10"/>
      <c r="I268" s="14"/>
      <c r="J268" s="14"/>
      <c r="K268" s="10"/>
      <c r="L268" s="10"/>
      <c r="M268" s="10"/>
      <c r="N268" s="10"/>
      <c r="O268" s="9"/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ht="25.5" customHeight="1">
      <c r="A269" s="5"/>
      <c r="B269" s="6" t="s">
        <v>101</v>
      </c>
      <c r="C269" s="10"/>
      <c r="D269" s="10"/>
      <c r="E269" s="10"/>
      <c r="F269" s="70"/>
      <c r="G269" s="70"/>
      <c r="H269" s="10"/>
      <c r="I269" s="8"/>
      <c r="J269" s="8"/>
      <c r="K269" s="10"/>
      <c r="L269" s="10"/>
      <c r="M269" s="10"/>
      <c r="N269" s="10"/>
      <c r="O269" s="9"/>
      <c r="P269" s="10"/>
      <c r="Q269" s="10"/>
      <c r="R269" s="10"/>
      <c r="S269" s="10"/>
      <c r="T269" s="10"/>
      <c r="U269" s="10"/>
      <c r="V269" s="10"/>
      <c r="W269" s="10"/>
      <c r="X269" s="10"/>
    </row>
    <row r="270" spans="1:24" ht="25.5" customHeight="1">
      <c r="A270" s="15"/>
      <c r="B270" s="36" t="s">
        <v>4</v>
      </c>
      <c r="C270" s="10">
        <v>0</v>
      </c>
      <c r="D270" s="10">
        <v>2</v>
      </c>
      <c r="E270" s="10">
        <f>C270+D270</f>
        <v>2</v>
      </c>
      <c r="F270" s="30">
        <v>6</v>
      </c>
      <c r="G270" s="31">
        <v>35</v>
      </c>
      <c r="H270" s="10">
        <f>F270+G270</f>
        <v>41</v>
      </c>
      <c r="I270" s="30">
        <v>0</v>
      </c>
      <c r="J270" s="30">
        <v>0</v>
      </c>
      <c r="K270" s="10">
        <f>I270+J270</f>
        <v>0</v>
      </c>
      <c r="L270" s="86">
        <f t="shared" ref="L270:M271" si="917">C270+F270+I270</f>
        <v>6</v>
      </c>
      <c r="M270" s="86">
        <f t="shared" si="917"/>
        <v>37</v>
      </c>
      <c r="N270" s="86">
        <f t="shared" ref="N270" si="918">L270+M270</f>
        <v>43</v>
      </c>
      <c r="O270" s="9">
        <v>3</v>
      </c>
      <c r="P270" s="10" t="str">
        <f>IF(O270=1,L270,"0")</f>
        <v>0</v>
      </c>
      <c r="Q270" s="10" t="str">
        <f>IF(O270=1,M270,"0")</f>
        <v>0</v>
      </c>
      <c r="R270" s="10" t="str">
        <f>IF(O270=1,N270,"0")</f>
        <v>0</v>
      </c>
      <c r="S270" s="10" t="str">
        <f>IF(O270=2,L270,"0")</f>
        <v>0</v>
      </c>
      <c r="T270" s="10" t="str">
        <f>IF(O270=2,M270,"0")</f>
        <v>0</v>
      </c>
      <c r="U270" s="10" t="str">
        <f>IF(O270=2,N270,"0")</f>
        <v>0</v>
      </c>
      <c r="V270" s="10">
        <f t="shared" ref="V270" si="919">IF(O270=3,L270,"0")</f>
        <v>6</v>
      </c>
      <c r="W270" s="10">
        <f t="shared" ref="W270" si="920">IF(O270=3,M270,"0")</f>
        <v>37</v>
      </c>
      <c r="X270" s="10">
        <f t="shared" ref="X270" si="921">IF(O270=3,N270,"0")</f>
        <v>43</v>
      </c>
    </row>
    <row r="271" spans="1:24" s="4" customFormat="1" ht="25.5" customHeight="1">
      <c r="A271" s="50"/>
      <c r="B271" s="21" t="s">
        <v>3</v>
      </c>
      <c r="C271" s="8">
        <f>C270</f>
        <v>0</v>
      </c>
      <c r="D271" s="69">
        <f t="shared" ref="D271:K271" si="922">D270</f>
        <v>2</v>
      </c>
      <c r="E271" s="69">
        <f t="shared" si="922"/>
        <v>2</v>
      </c>
      <c r="F271" s="69">
        <f t="shared" si="922"/>
        <v>6</v>
      </c>
      <c r="G271" s="69">
        <f t="shared" si="922"/>
        <v>35</v>
      </c>
      <c r="H271" s="69">
        <f t="shared" si="922"/>
        <v>41</v>
      </c>
      <c r="I271" s="69">
        <f t="shared" si="922"/>
        <v>0</v>
      </c>
      <c r="J271" s="69">
        <f t="shared" si="922"/>
        <v>0</v>
      </c>
      <c r="K271" s="69">
        <f t="shared" si="922"/>
        <v>0</v>
      </c>
      <c r="L271" s="22">
        <f>C271+F271+I271</f>
        <v>6</v>
      </c>
      <c r="M271" s="22">
        <f t="shared" si="917"/>
        <v>37</v>
      </c>
      <c r="N271" s="22">
        <f>L271+M271</f>
        <v>43</v>
      </c>
      <c r="O271" s="32">
        <f t="shared" ref="O271:R271" si="923">SUM(O270:O270)</f>
        <v>3</v>
      </c>
      <c r="P271" s="10" t="str">
        <f>IF(O271=1,L271,"0")</f>
        <v>0</v>
      </c>
      <c r="Q271" s="22">
        <f t="shared" si="923"/>
        <v>0</v>
      </c>
      <c r="R271" s="22">
        <f t="shared" si="923"/>
        <v>0</v>
      </c>
      <c r="S271" s="22">
        <f t="shared" ref="S271:X271" si="924">SUM(S270:S270)</f>
        <v>0</v>
      </c>
      <c r="T271" s="66">
        <f t="shared" si="924"/>
        <v>0</v>
      </c>
      <c r="U271" s="66">
        <f t="shared" si="924"/>
        <v>0</v>
      </c>
      <c r="V271" s="75">
        <f t="shared" si="924"/>
        <v>6</v>
      </c>
      <c r="W271" s="75">
        <f t="shared" si="924"/>
        <v>37</v>
      </c>
      <c r="X271" s="75">
        <f t="shared" si="924"/>
        <v>43</v>
      </c>
    </row>
    <row r="272" spans="1:24" ht="25.5" customHeight="1">
      <c r="A272" s="16"/>
      <c r="B272" s="27" t="s">
        <v>102</v>
      </c>
      <c r="C272" s="10"/>
      <c r="D272" s="10"/>
      <c r="E272" s="10"/>
      <c r="F272" s="71"/>
      <c r="G272" s="71"/>
      <c r="H272" s="10"/>
      <c r="I272" s="22"/>
      <c r="J272" s="22"/>
      <c r="K272" s="10"/>
      <c r="L272" s="10"/>
      <c r="M272" s="10"/>
      <c r="N272" s="10"/>
      <c r="O272" s="9"/>
      <c r="P272" s="10"/>
      <c r="Q272" s="10"/>
      <c r="R272" s="10"/>
      <c r="S272" s="10"/>
      <c r="T272" s="10"/>
      <c r="U272" s="10"/>
      <c r="V272" s="10"/>
      <c r="W272" s="10"/>
      <c r="X272" s="10"/>
    </row>
    <row r="273" spans="1:26" ht="25.5" customHeight="1">
      <c r="A273" s="16"/>
      <c r="B273" s="79" t="s">
        <v>128</v>
      </c>
      <c r="C273" s="10">
        <v>0</v>
      </c>
      <c r="D273" s="10">
        <v>0</v>
      </c>
      <c r="E273" s="10">
        <f>C273+D273</f>
        <v>0</v>
      </c>
      <c r="F273" s="10">
        <v>3</v>
      </c>
      <c r="G273" s="35">
        <v>17</v>
      </c>
      <c r="H273" s="10">
        <f>F273+G273</f>
        <v>20</v>
      </c>
      <c r="I273" s="10">
        <v>0</v>
      </c>
      <c r="J273" s="10">
        <v>0</v>
      </c>
      <c r="K273" s="10">
        <f>I273+J273</f>
        <v>0</v>
      </c>
      <c r="L273" s="86">
        <f t="shared" ref="L273" si="925">C273+F273+I273</f>
        <v>3</v>
      </c>
      <c r="M273" s="86">
        <f t="shared" ref="M273" si="926">D273+G273+J273</f>
        <v>17</v>
      </c>
      <c r="N273" s="86">
        <f t="shared" ref="N273" si="927">L273+M273</f>
        <v>20</v>
      </c>
      <c r="O273" s="9">
        <v>2</v>
      </c>
      <c r="P273" s="10" t="str">
        <f>IF(O273=1,L273,"0")</f>
        <v>0</v>
      </c>
      <c r="Q273" s="10" t="str">
        <f>IF(O273=1,M273,"0")</f>
        <v>0</v>
      </c>
      <c r="R273" s="10" t="str">
        <f>IF(O273=1,N273,"0")</f>
        <v>0</v>
      </c>
      <c r="S273" s="10">
        <f>IF(O273=2,L273,"0")</f>
        <v>3</v>
      </c>
      <c r="T273" s="10">
        <f>IF(O273=2,M273,"0")</f>
        <v>17</v>
      </c>
      <c r="U273" s="10">
        <f>IF(O273=2,N273,"0")</f>
        <v>20</v>
      </c>
      <c r="V273" s="10" t="str">
        <f t="shared" ref="V273" si="928">IF(O273=3,L273,"0")</f>
        <v>0</v>
      </c>
      <c r="W273" s="10" t="str">
        <f t="shared" ref="W273" si="929">IF(O273=3,M273,"0")</f>
        <v>0</v>
      </c>
      <c r="X273" s="10" t="str">
        <f t="shared" ref="X273" si="930">IF(O273=3,N273,"0")</f>
        <v>0</v>
      </c>
    </row>
    <row r="274" spans="1:26" ht="25.5" customHeight="1">
      <c r="A274" s="16"/>
      <c r="B274" s="17" t="s">
        <v>108</v>
      </c>
      <c r="C274" s="10">
        <v>0</v>
      </c>
      <c r="D274" s="10">
        <v>2</v>
      </c>
      <c r="E274" s="10">
        <f>C274+D274</f>
        <v>2</v>
      </c>
      <c r="F274" s="10">
        <v>2</v>
      </c>
      <c r="G274" s="35">
        <v>29</v>
      </c>
      <c r="H274" s="10">
        <f>F274+G274</f>
        <v>31</v>
      </c>
      <c r="I274" s="10">
        <v>1</v>
      </c>
      <c r="J274" s="10">
        <v>0</v>
      </c>
      <c r="K274" s="10">
        <f>I274+J274</f>
        <v>1</v>
      </c>
      <c r="L274" s="86">
        <f t="shared" ref="L274" si="931">C274+F274+I274</f>
        <v>3</v>
      </c>
      <c r="M274" s="86">
        <f t="shared" ref="M274" si="932">D274+G274+J274</f>
        <v>31</v>
      </c>
      <c r="N274" s="86">
        <f t="shared" ref="N274" si="933">L274+M274</f>
        <v>34</v>
      </c>
      <c r="O274" s="9">
        <v>2</v>
      </c>
      <c r="P274" s="10" t="str">
        <f>IF(O274=1,L274,"0")</f>
        <v>0</v>
      </c>
      <c r="Q274" s="10" t="str">
        <f>IF(O274=1,M274,"0")</f>
        <v>0</v>
      </c>
      <c r="R274" s="10" t="str">
        <f>IF(O274=1,N274,"0")</f>
        <v>0</v>
      </c>
      <c r="S274" s="10">
        <f>IF(O274=2,L274,"0")</f>
        <v>3</v>
      </c>
      <c r="T274" s="10">
        <f>IF(O274=2,M274,"0")</f>
        <v>31</v>
      </c>
      <c r="U274" s="10">
        <f>IF(O274=2,N274,"0")</f>
        <v>34</v>
      </c>
      <c r="V274" s="10" t="str">
        <f t="shared" ref="V274" si="934">IF(O274=3,L274,"0")</f>
        <v>0</v>
      </c>
      <c r="W274" s="10" t="str">
        <f t="shared" ref="W274" si="935">IF(O274=3,M274,"0")</f>
        <v>0</v>
      </c>
      <c r="X274" s="10" t="str">
        <f t="shared" ref="X274" si="936">IF(O274=3,N274,"0")</f>
        <v>0</v>
      </c>
    </row>
    <row r="275" spans="1:26" s="4" customFormat="1" ht="25.5" customHeight="1">
      <c r="A275" s="24"/>
      <c r="B275" s="25" t="s">
        <v>3</v>
      </c>
      <c r="C275" s="22">
        <f>SUM(C273:C274)</f>
        <v>0</v>
      </c>
      <c r="D275" s="86">
        <f t="shared" ref="D275:H275" si="937">SUM(D273:D274)</f>
        <v>2</v>
      </c>
      <c r="E275" s="86">
        <f t="shared" si="937"/>
        <v>2</v>
      </c>
      <c r="F275" s="86">
        <f t="shared" si="937"/>
        <v>5</v>
      </c>
      <c r="G275" s="86">
        <f t="shared" si="937"/>
        <v>46</v>
      </c>
      <c r="H275" s="86">
        <f t="shared" si="937"/>
        <v>51</v>
      </c>
      <c r="I275" s="86">
        <f>SUM(I273:I274)</f>
        <v>1</v>
      </c>
      <c r="J275" s="86">
        <f t="shared" ref="J275" si="938">SUM(J273:J274)</f>
        <v>0</v>
      </c>
      <c r="K275" s="86">
        <f t="shared" ref="K275" si="939">SUM(K273:K274)</f>
        <v>1</v>
      </c>
      <c r="L275" s="86">
        <f>SUM(L273:L274)</f>
        <v>6</v>
      </c>
      <c r="M275" s="86">
        <f t="shared" ref="M275" si="940">SUM(M273:M274)</f>
        <v>48</v>
      </c>
      <c r="N275" s="86">
        <f t="shared" ref="N275" si="941">SUM(N273:N274)</f>
        <v>54</v>
      </c>
      <c r="O275" s="32">
        <v>2</v>
      </c>
      <c r="P275" s="10" t="str">
        <f>IF(O275=1,L275,"0")</f>
        <v>0</v>
      </c>
      <c r="Q275" s="68">
        <f t="shared" ref="Q275" si="942">SUM(Q274:Q274)</f>
        <v>0</v>
      </c>
      <c r="R275" s="68">
        <f>SUM(R273:R274)</f>
        <v>0</v>
      </c>
      <c r="S275" s="68">
        <f>SUM(S273:S274)</f>
        <v>6</v>
      </c>
      <c r="T275" s="86">
        <f t="shared" ref="T275:X275" si="943">SUM(T273:T274)</f>
        <v>48</v>
      </c>
      <c r="U275" s="86">
        <f t="shared" si="943"/>
        <v>54</v>
      </c>
      <c r="V275" s="86">
        <f t="shared" si="943"/>
        <v>0</v>
      </c>
      <c r="W275" s="86">
        <f t="shared" si="943"/>
        <v>0</v>
      </c>
      <c r="X275" s="86">
        <f t="shared" si="943"/>
        <v>0</v>
      </c>
    </row>
    <row r="276" spans="1:26" s="4" customFormat="1" ht="25.5" customHeight="1">
      <c r="A276" s="129"/>
      <c r="B276" s="130" t="s">
        <v>2</v>
      </c>
      <c r="C276" s="131">
        <f t="shared" ref="C276:K276" si="944">C271+C275</f>
        <v>0</v>
      </c>
      <c r="D276" s="131">
        <f t="shared" si="944"/>
        <v>4</v>
      </c>
      <c r="E276" s="131">
        <f t="shared" si="944"/>
        <v>4</v>
      </c>
      <c r="F276" s="143">
        <f t="shared" si="944"/>
        <v>11</v>
      </c>
      <c r="G276" s="144">
        <f t="shared" si="944"/>
        <v>81</v>
      </c>
      <c r="H276" s="131">
        <f t="shared" si="944"/>
        <v>92</v>
      </c>
      <c r="I276" s="143">
        <f t="shared" si="944"/>
        <v>1</v>
      </c>
      <c r="J276" s="143">
        <f t="shared" si="944"/>
        <v>0</v>
      </c>
      <c r="K276" s="131">
        <f t="shared" si="944"/>
        <v>1</v>
      </c>
      <c r="L276" s="131">
        <f t="shared" ref="L276:M277" si="945">C276+F276+I276</f>
        <v>12</v>
      </c>
      <c r="M276" s="131">
        <f t="shared" si="945"/>
        <v>85</v>
      </c>
      <c r="N276" s="131">
        <f t="shared" ref="N276:N277" si="946">L276+M276</f>
        <v>97</v>
      </c>
      <c r="O276" s="145">
        <v>2</v>
      </c>
      <c r="P276" s="131">
        <f>P275+P271</f>
        <v>0</v>
      </c>
      <c r="Q276" s="131">
        <f t="shared" ref="Q276:X276" si="947">Q271+Q275</f>
        <v>0</v>
      </c>
      <c r="R276" s="131">
        <f t="shared" si="947"/>
        <v>0</v>
      </c>
      <c r="S276" s="131">
        <f>S271+S275</f>
        <v>6</v>
      </c>
      <c r="T276" s="131">
        <f t="shared" si="947"/>
        <v>48</v>
      </c>
      <c r="U276" s="131">
        <f t="shared" si="947"/>
        <v>54</v>
      </c>
      <c r="V276" s="131">
        <f t="shared" si="947"/>
        <v>6</v>
      </c>
      <c r="W276" s="131">
        <f t="shared" si="947"/>
        <v>37</v>
      </c>
      <c r="X276" s="131">
        <f t="shared" si="947"/>
        <v>43</v>
      </c>
    </row>
    <row r="277" spans="1:26" s="4" customFormat="1" ht="25.5" customHeight="1">
      <c r="A277" s="134"/>
      <c r="B277" s="135" t="s">
        <v>1</v>
      </c>
      <c r="C277" s="142">
        <f>C276</f>
        <v>0</v>
      </c>
      <c r="D277" s="142">
        <f t="shared" ref="D277:E277" si="948">D276</f>
        <v>4</v>
      </c>
      <c r="E277" s="142">
        <f t="shared" si="948"/>
        <v>4</v>
      </c>
      <c r="F277" s="146">
        <f t="shared" ref="F277:H277" si="949">F276</f>
        <v>11</v>
      </c>
      <c r="G277" s="147">
        <f t="shared" si="949"/>
        <v>81</v>
      </c>
      <c r="H277" s="142">
        <f t="shared" si="949"/>
        <v>92</v>
      </c>
      <c r="I277" s="146">
        <f t="shared" ref="I277:K277" si="950">I276</f>
        <v>1</v>
      </c>
      <c r="J277" s="146">
        <f t="shared" si="950"/>
        <v>0</v>
      </c>
      <c r="K277" s="142">
        <f t="shared" si="950"/>
        <v>1</v>
      </c>
      <c r="L277" s="142">
        <f t="shared" si="945"/>
        <v>12</v>
      </c>
      <c r="M277" s="142">
        <f t="shared" si="945"/>
        <v>85</v>
      </c>
      <c r="N277" s="142">
        <f t="shared" si="946"/>
        <v>97</v>
      </c>
      <c r="O277" s="148">
        <f t="shared" ref="O277:U277" si="951">O276</f>
        <v>2</v>
      </c>
      <c r="P277" s="142">
        <f>P276</f>
        <v>0</v>
      </c>
      <c r="Q277" s="142">
        <f t="shared" si="951"/>
        <v>0</v>
      </c>
      <c r="R277" s="142">
        <f t="shared" si="951"/>
        <v>0</v>
      </c>
      <c r="S277" s="142">
        <f t="shared" si="951"/>
        <v>6</v>
      </c>
      <c r="T277" s="142">
        <f t="shared" si="951"/>
        <v>48</v>
      </c>
      <c r="U277" s="142">
        <f t="shared" si="951"/>
        <v>54</v>
      </c>
      <c r="V277" s="142">
        <f t="shared" ref="V277:X277" si="952">V276</f>
        <v>6</v>
      </c>
      <c r="W277" s="142">
        <f t="shared" si="952"/>
        <v>37</v>
      </c>
      <c r="X277" s="142">
        <f t="shared" si="952"/>
        <v>43</v>
      </c>
    </row>
    <row r="278" spans="1:26" ht="25.5" customHeight="1">
      <c r="A278" s="24" t="s">
        <v>117</v>
      </c>
      <c r="B278" s="17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9"/>
      <c r="P278" s="10"/>
      <c r="Q278" s="10"/>
      <c r="R278" s="10"/>
      <c r="S278" s="10"/>
      <c r="T278" s="10"/>
      <c r="U278" s="10"/>
      <c r="V278" s="10"/>
      <c r="W278" s="10"/>
      <c r="X278" s="10"/>
    </row>
    <row r="279" spans="1:26" ht="25.5" customHeight="1">
      <c r="A279" s="24"/>
      <c r="B279" s="41" t="s">
        <v>5</v>
      </c>
      <c r="C279" s="10"/>
      <c r="D279" s="10"/>
      <c r="E279" s="10"/>
      <c r="F279" s="42"/>
      <c r="G279" s="42"/>
      <c r="H279" s="10"/>
      <c r="I279" s="42"/>
      <c r="J279" s="42"/>
      <c r="K279" s="10"/>
      <c r="L279" s="10"/>
      <c r="M279" s="10"/>
      <c r="N279" s="10"/>
      <c r="O279" s="9"/>
      <c r="P279" s="10"/>
      <c r="Q279" s="10"/>
      <c r="R279" s="10"/>
      <c r="S279" s="10"/>
      <c r="T279" s="10"/>
      <c r="U279" s="10"/>
      <c r="V279" s="10"/>
      <c r="W279" s="10"/>
      <c r="X279" s="10"/>
    </row>
    <row r="280" spans="1:26" ht="25.5" customHeight="1">
      <c r="A280" s="24"/>
      <c r="B280" s="27" t="s">
        <v>118</v>
      </c>
      <c r="C280" s="10"/>
      <c r="D280" s="10"/>
      <c r="E280" s="10"/>
      <c r="F280" s="78"/>
      <c r="G280" s="78"/>
      <c r="H280" s="10"/>
      <c r="I280" s="78"/>
      <c r="J280" s="78"/>
      <c r="K280" s="10"/>
      <c r="L280" s="10"/>
      <c r="M280" s="10"/>
      <c r="N280" s="10"/>
      <c r="O280" s="9"/>
      <c r="P280" s="10"/>
      <c r="Q280" s="10"/>
      <c r="R280" s="10"/>
      <c r="S280" s="10"/>
      <c r="T280" s="10"/>
      <c r="U280" s="10"/>
      <c r="V280" s="10"/>
      <c r="W280" s="10"/>
      <c r="X280" s="10"/>
    </row>
    <row r="281" spans="1:26" ht="25.5" customHeight="1">
      <c r="A281" s="5"/>
      <c r="B281" s="79" t="s">
        <v>119</v>
      </c>
      <c r="C281" s="10">
        <v>0</v>
      </c>
      <c r="D281" s="10">
        <v>0</v>
      </c>
      <c r="E281" s="10">
        <f>C281+D281</f>
        <v>0</v>
      </c>
      <c r="F281" s="30">
        <v>4</v>
      </c>
      <c r="G281" s="31">
        <v>83</v>
      </c>
      <c r="H281" s="10">
        <f>F281+G281</f>
        <v>87</v>
      </c>
      <c r="I281" s="30">
        <v>0</v>
      </c>
      <c r="J281" s="30">
        <v>0</v>
      </c>
      <c r="K281" s="10">
        <f>I281+J281</f>
        <v>0</v>
      </c>
      <c r="L281" s="86">
        <f t="shared" ref="L281:L283" si="953">C281+F281+I281</f>
        <v>4</v>
      </c>
      <c r="M281" s="86">
        <f t="shared" ref="M281:M283" si="954">D281+G281+J281</f>
        <v>83</v>
      </c>
      <c r="N281" s="86">
        <f t="shared" ref="N281:N283" si="955">L281+M281</f>
        <v>87</v>
      </c>
      <c r="O281" s="9">
        <v>3</v>
      </c>
      <c r="P281" s="10" t="str">
        <f>IF(O281=1,L281,"0")</f>
        <v>0</v>
      </c>
      <c r="Q281" s="10" t="str">
        <f>IF(O281=1,M281,"0")</f>
        <v>0</v>
      </c>
      <c r="R281" s="10" t="str">
        <f>IF(O281=1,N281,"0")</f>
        <v>0</v>
      </c>
      <c r="S281" s="10" t="str">
        <f>IF(O281=2,L281,"0")</f>
        <v>0</v>
      </c>
      <c r="T281" s="10" t="str">
        <f>IF(O281=2,M281,"0")</f>
        <v>0</v>
      </c>
      <c r="U281" s="10" t="str">
        <f>IF(O281=2,N281,"0")</f>
        <v>0</v>
      </c>
      <c r="V281" s="10">
        <f t="shared" ref="V281" si="956">IF(O281=3,L281,"0")</f>
        <v>4</v>
      </c>
      <c r="W281" s="10">
        <f t="shared" ref="W281" si="957">IF(O281=3,M281,"0")</f>
        <v>83</v>
      </c>
      <c r="X281" s="10">
        <f t="shared" ref="X281" si="958">IF(O281=3,N281,"0")</f>
        <v>87</v>
      </c>
    </row>
    <row r="282" spans="1:26" s="4" customFormat="1" ht="25.5" customHeight="1">
      <c r="A282" s="24"/>
      <c r="B282" s="25" t="s">
        <v>3</v>
      </c>
      <c r="C282" s="78">
        <f t="shared" ref="C282:K282" si="959">SUM(C281:C281)</f>
        <v>0</v>
      </c>
      <c r="D282" s="78">
        <f t="shared" si="959"/>
        <v>0</v>
      </c>
      <c r="E282" s="78">
        <f t="shared" si="959"/>
        <v>0</v>
      </c>
      <c r="F282" s="78">
        <f t="shared" si="959"/>
        <v>4</v>
      </c>
      <c r="G282" s="28">
        <f t="shared" si="959"/>
        <v>83</v>
      </c>
      <c r="H282" s="78">
        <f t="shared" si="959"/>
        <v>87</v>
      </c>
      <c r="I282" s="78">
        <f t="shared" si="959"/>
        <v>0</v>
      </c>
      <c r="J282" s="78">
        <f t="shared" si="959"/>
        <v>0</v>
      </c>
      <c r="K282" s="78">
        <f t="shared" si="959"/>
        <v>0</v>
      </c>
      <c r="L282" s="78">
        <f t="shared" si="953"/>
        <v>4</v>
      </c>
      <c r="M282" s="78">
        <f t="shared" si="954"/>
        <v>83</v>
      </c>
      <c r="N282" s="78">
        <f t="shared" si="955"/>
        <v>87</v>
      </c>
      <c r="O282" s="32">
        <f t="shared" ref="O282:X282" si="960">SUM(O281:O281)</f>
        <v>3</v>
      </c>
      <c r="P282" s="78">
        <f t="shared" si="960"/>
        <v>0</v>
      </c>
      <c r="Q282" s="78">
        <f t="shared" si="960"/>
        <v>0</v>
      </c>
      <c r="R282" s="78">
        <f t="shared" si="960"/>
        <v>0</v>
      </c>
      <c r="S282" s="78">
        <f t="shared" si="960"/>
        <v>0</v>
      </c>
      <c r="T282" s="78">
        <f t="shared" si="960"/>
        <v>0</v>
      </c>
      <c r="U282" s="78">
        <f t="shared" si="960"/>
        <v>0</v>
      </c>
      <c r="V282" s="78">
        <f t="shared" si="960"/>
        <v>4</v>
      </c>
      <c r="W282" s="78">
        <f t="shared" si="960"/>
        <v>83</v>
      </c>
      <c r="X282" s="78">
        <f t="shared" si="960"/>
        <v>87</v>
      </c>
    </row>
    <row r="283" spans="1:26" s="4" customFormat="1" ht="25.5" customHeight="1">
      <c r="A283" s="129"/>
      <c r="B283" s="130" t="s">
        <v>2</v>
      </c>
      <c r="C283" s="131">
        <f t="shared" ref="C283:K283" si="961">C282</f>
        <v>0</v>
      </c>
      <c r="D283" s="131">
        <f t="shared" si="961"/>
        <v>0</v>
      </c>
      <c r="E283" s="131">
        <f t="shared" si="961"/>
        <v>0</v>
      </c>
      <c r="F283" s="143">
        <f t="shared" si="961"/>
        <v>4</v>
      </c>
      <c r="G283" s="144">
        <f t="shared" si="961"/>
        <v>83</v>
      </c>
      <c r="H283" s="131">
        <f t="shared" si="961"/>
        <v>87</v>
      </c>
      <c r="I283" s="143">
        <f t="shared" si="961"/>
        <v>0</v>
      </c>
      <c r="J283" s="143">
        <f t="shared" si="961"/>
        <v>0</v>
      </c>
      <c r="K283" s="131">
        <f t="shared" si="961"/>
        <v>0</v>
      </c>
      <c r="L283" s="131">
        <f t="shared" si="953"/>
        <v>4</v>
      </c>
      <c r="M283" s="131">
        <f t="shared" si="954"/>
        <v>83</v>
      </c>
      <c r="N283" s="131">
        <f t="shared" si="955"/>
        <v>87</v>
      </c>
      <c r="O283" s="145">
        <f t="shared" ref="O283:X283" si="962">O282</f>
        <v>3</v>
      </c>
      <c r="P283" s="131">
        <f t="shared" si="962"/>
        <v>0</v>
      </c>
      <c r="Q283" s="131">
        <f t="shared" si="962"/>
        <v>0</v>
      </c>
      <c r="R283" s="131">
        <f t="shared" si="962"/>
        <v>0</v>
      </c>
      <c r="S283" s="131">
        <f t="shared" si="962"/>
        <v>0</v>
      </c>
      <c r="T283" s="131">
        <f t="shared" si="962"/>
        <v>0</v>
      </c>
      <c r="U283" s="131">
        <f t="shared" si="962"/>
        <v>0</v>
      </c>
      <c r="V283" s="131">
        <f t="shared" si="962"/>
        <v>4</v>
      </c>
      <c r="W283" s="131">
        <f t="shared" si="962"/>
        <v>83</v>
      </c>
      <c r="X283" s="131">
        <f t="shared" si="962"/>
        <v>87</v>
      </c>
    </row>
    <row r="284" spans="1:26" s="4" customFormat="1" ht="25.5" customHeight="1">
      <c r="A284" s="134"/>
      <c r="B284" s="135" t="s">
        <v>1</v>
      </c>
      <c r="C284" s="142">
        <f>C283</f>
        <v>0</v>
      </c>
      <c r="D284" s="142">
        <f t="shared" ref="D284:N284" si="963">D283</f>
        <v>0</v>
      </c>
      <c r="E284" s="142">
        <f t="shared" si="963"/>
        <v>0</v>
      </c>
      <c r="F284" s="142">
        <f t="shared" si="963"/>
        <v>4</v>
      </c>
      <c r="G284" s="150">
        <f>G283</f>
        <v>83</v>
      </c>
      <c r="H284" s="142">
        <f t="shared" si="963"/>
        <v>87</v>
      </c>
      <c r="I284" s="142">
        <f t="shared" si="963"/>
        <v>0</v>
      </c>
      <c r="J284" s="142">
        <f t="shared" si="963"/>
        <v>0</v>
      </c>
      <c r="K284" s="142">
        <f t="shared" si="963"/>
        <v>0</v>
      </c>
      <c r="L284" s="142">
        <f t="shared" si="963"/>
        <v>4</v>
      </c>
      <c r="M284" s="142">
        <f t="shared" si="963"/>
        <v>83</v>
      </c>
      <c r="N284" s="142">
        <f t="shared" si="963"/>
        <v>87</v>
      </c>
      <c r="O284" s="148"/>
      <c r="P284" s="142">
        <f>P283</f>
        <v>0</v>
      </c>
      <c r="Q284" s="142">
        <f t="shared" ref="Q284:X284" si="964">Q283</f>
        <v>0</v>
      </c>
      <c r="R284" s="142">
        <f t="shared" si="964"/>
        <v>0</v>
      </c>
      <c r="S284" s="142">
        <f t="shared" si="964"/>
        <v>0</v>
      </c>
      <c r="T284" s="142">
        <f t="shared" si="964"/>
        <v>0</v>
      </c>
      <c r="U284" s="142">
        <f t="shared" si="964"/>
        <v>0</v>
      </c>
      <c r="V284" s="142">
        <f t="shared" si="964"/>
        <v>4</v>
      </c>
      <c r="W284" s="142">
        <f t="shared" si="964"/>
        <v>83</v>
      </c>
      <c r="X284" s="142">
        <f t="shared" si="964"/>
        <v>87</v>
      </c>
    </row>
    <row r="285" spans="1:26" s="4" customFormat="1" ht="25.5" customHeight="1">
      <c r="A285" s="152"/>
      <c r="B285" s="153" t="s">
        <v>0</v>
      </c>
      <c r="C285" s="154">
        <f>C28+C70+C81+C129+C171+C191+C213+C236+C258+C266+C277</f>
        <v>307</v>
      </c>
      <c r="D285" s="154">
        <f>D28+D70+D81+D129+D171+D191+D213+D236+D258+D266+D277</f>
        <v>140</v>
      </c>
      <c r="E285" s="154">
        <f>E28+E70+E81+E129+E171+E191+E213+E236+E258+E266+E277</f>
        <v>447</v>
      </c>
      <c r="F285" s="154">
        <f t="shared" ref="F285:K285" si="965">F28+F70+F81+F129+F171+F191+F213+F236+F258+F266+F277+F284</f>
        <v>1580</v>
      </c>
      <c r="G285" s="155">
        <f t="shared" si="965"/>
        <v>2507</v>
      </c>
      <c r="H285" s="154">
        <f t="shared" si="965"/>
        <v>4087</v>
      </c>
      <c r="I285" s="154">
        <f t="shared" si="965"/>
        <v>504</v>
      </c>
      <c r="J285" s="155">
        <f t="shared" si="965"/>
        <v>308</v>
      </c>
      <c r="K285" s="154">
        <f t="shared" si="965"/>
        <v>812</v>
      </c>
      <c r="L285" s="154">
        <f>C285+F285+I285</f>
        <v>2391</v>
      </c>
      <c r="M285" s="154">
        <f>D285+G285+J285</f>
        <v>2955</v>
      </c>
      <c r="N285" s="154">
        <f>L285+M285</f>
        <v>5346</v>
      </c>
      <c r="O285" s="156"/>
      <c r="P285" s="154">
        <f t="shared" ref="P285:X285" si="966">P28+P70+P81+P129+P171+P191+P213+P236+P258+P266+P277+P284</f>
        <v>376</v>
      </c>
      <c r="Q285" s="154">
        <f t="shared" si="966"/>
        <v>963</v>
      </c>
      <c r="R285" s="154">
        <f t="shared" si="966"/>
        <v>1339</v>
      </c>
      <c r="S285" s="154">
        <f t="shared" si="966"/>
        <v>2005</v>
      </c>
      <c r="T285" s="154">
        <f t="shared" si="966"/>
        <v>1872</v>
      </c>
      <c r="U285" s="154">
        <f t="shared" si="966"/>
        <v>3877</v>
      </c>
      <c r="V285" s="154">
        <f t="shared" si="966"/>
        <v>10</v>
      </c>
      <c r="W285" s="154">
        <f t="shared" si="966"/>
        <v>120</v>
      </c>
      <c r="X285" s="154">
        <f t="shared" si="966"/>
        <v>130</v>
      </c>
      <c r="Z285" s="89"/>
    </row>
    <row r="286" spans="1:26" ht="25.5" customHeight="1">
      <c r="B286" s="52" t="s">
        <v>161</v>
      </c>
      <c r="R286" s="54"/>
    </row>
    <row r="287" spans="1:26" s="29" customFormat="1">
      <c r="A287" s="33"/>
      <c r="B287" s="56"/>
      <c r="C287" s="57"/>
      <c r="D287" s="57"/>
      <c r="E287" s="57"/>
      <c r="F287" s="58"/>
      <c r="G287" s="58"/>
      <c r="H287" s="57"/>
      <c r="I287" s="58"/>
      <c r="J287" s="58"/>
      <c r="K287" s="57"/>
      <c r="L287" s="58"/>
      <c r="M287" s="58"/>
      <c r="N287" s="57"/>
      <c r="O287" s="19"/>
      <c r="P287" s="58"/>
      <c r="Q287" s="58"/>
      <c r="R287" s="62"/>
      <c r="S287" s="58"/>
      <c r="T287" s="58"/>
      <c r="U287" s="58"/>
      <c r="V287" s="58"/>
      <c r="W287" s="58"/>
      <c r="X287" s="58"/>
    </row>
  </sheetData>
  <mergeCells count="14">
    <mergeCell ref="A1:X1"/>
    <mergeCell ref="V4:X4"/>
    <mergeCell ref="A2:U2"/>
    <mergeCell ref="F3:H3"/>
    <mergeCell ref="I3:K3"/>
    <mergeCell ref="A3:B5"/>
    <mergeCell ref="F4:H4"/>
    <mergeCell ref="P4:R4"/>
    <mergeCell ref="I4:K4"/>
    <mergeCell ref="C4:E4"/>
    <mergeCell ref="C3:E3"/>
    <mergeCell ref="S4:U4"/>
    <mergeCell ref="L3:N4"/>
    <mergeCell ref="P3:X3"/>
  </mergeCells>
  <pageMargins left="0.39370078740157483" right="0.39370078740157483" top="0.39370078740157483" bottom="0.39370078740157483" header="0.23622047244094491" footer="0.23622047244094491"/>
  <pageSetup paperSize="9" scale="80" orientation="portrait" r:id="rId1"/>
  <headerFooter>
    <oddFooter>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C20" sqref="C20"/>
    </sheetView>
  </sheetViews>
  <sheetFormatPr defaultColWidth="9" defaultRowHeight="23.25"/>
  <cols>
    <col min="1" max="1" width="25.28515625" style="1" customWidth="1"/>
    <col min="2" max="16384" width="9" style="1"/>
  </cols>
  <sheetData>
    <row r="1" spans="1:2">
      <c r="A1" s="1" t="s">
        <v>70</v>
      </c>
      <c r="B1" s="2">
        <f>'จำนวนผู้สำเร็จ '!N28</f>
        <v>533</v>
      </c>
    </row>
    <row r="2" spans="1:2">
      <c r="A2" s="1" t="s">
        <v>54</v>
      </c>
      <c r="B2" s="2">
        <f>'จำนวนผู้สำเร็จ '!N70</f>
        <v>385</v>
      </c>
    </row>
    <row r="3" spans="1:2">
      <c r="A3" s="1" t="s">
        <v>50</v>
      </c>
      <c r="B3" s="2">
        <f>'จำนวนผู้สำเร็จ '!N81</f>
        <v>154</v>
      </c>
    </row>
    <row r="4" spans="1:2">
      <c r="A4" s="1" t="s">
        <v>44</v>
      </c>
      <c r="B4" s="2">
        <f>'จำนวนผู้สำเร็จ '!N129</f>
        <v>1148</v>
      </c>
    </row>
    <row r="5" spans="1:2">
      <c r="A5" s="1" t="s">
        <v>35</v>
      </c>
      <c r="B5" s="2">
        <f>'จำนวนผู้สำเร็จ '!N171</f>
        <v>1374</v>
      </c>
    </row>
    <row r="6" spans="1:2">
      <c r="A6" s="1" t="s">
        <v>29</v>
      </c>
      <c r="B6" s="2">
        <f>'จำนวนผู้สำเร็จ '!N191</f>
        <v>428</v>
      </c>
    </row>
    <row r="7" spans="1:2">
      <c r="A7" s="1" t="s">
        <v>26</v>
      </c>
      <c r="B7" s="2">
        <f>'จำนวนผู้สำเร็จ '!N213</f>
        <v>287</v>
      </c>
    </row>
    <row r="8" spans="1:2">
      <c r="A8" s="1" t="s">
        <v>17</v>
      </c>
      <c r="B8" s="2">
        <f>'จำนวนผู้สำเร็จ '!N236</f>
        <v>424</v>
      </c>
    </row>
    <row r="9" spans="1:2">
      <c r="A9" s="1" t="s">
        <v>12</v>
      </c>
      <c r="B9" s="2">
        <f>'จำนวนผู้สำเร็จ '!N258</f>
        <v>288</v>
      </c>
    </row>
    <row r="10" spans="1:2">
      <c r="A10" s="1" t="s">
        <v>9</v>
      </c>
      <c r="B10" s="2">
        <f>'จำนวนผู้สำเร็จ '!N266</f>
        <v>141</v>
      </c>
    </row>
    <row r="11" spans="1:2">
      <c r="A11" s="1" t="s">
        <v>6</v>
      </c>
      <c r="B11" s="2">
        <f>'จำนวนผู้สำเร็จ '!N277</f>
        <v>97</v>
      </c>
    </row>
    <row r="12" spans="1:2">
      <c r="A12" s="1" t="s">
        <v>117</v>
      </c>
      <c r="B12" s="2">
        <f>'จำนวนผู้สำเร็จ '!N284</f>
        <v>87</v>
      </c>
    </row>
    <row r="13" spans="1:2">
      <c r="B13" s="2">
        <f>SUM(B1:B12)</f>
        <v>5346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จำนวนผู้สำเร็จ </vt:lpstr>
      <vt:lpstr>Sheet1</vt:lpstr>
      <vt:lpstr>'จำนวนผู้สำเร็จ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</dc:creator>
  <cp:lastModifiedBy>Helpdesk</cp:lastModifiedBy>
  <cp:lastPrinted>2021-10-25T06:14:58Z</cp:lastPrinted>
  <dcterms:created xsi:type="dcterms:W3CDTF">2013-06-26T10:38:37Z</dcterms:created>
  <dcterms:modified xsi:type="dcterms:W3CDTF">2026-10-03T07:42:38Z</dcterms:modified>
</cp:coreProperties>
</file>