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สถิติขึ้นเว็บไซต์\2569\"/>
    </mc:Choice>
  </mc:AlternateContent>
  <bookViews>
    <workbookView xWindow="0" yWindow="0" windowWidth="15360" windowHeight="8205" tabRatio="561"/>
  </bookViews>
  <sheets>
    <sheet name="นักศึกษาทั้งหมด" sheetId="9" r:id="rId1"/>
    <sheet name="กราฟ" sheetId="10" r:id="rId2"/>
  </sheets>
  <definedNames>
    <definedName name="_xlnm.Print_Titles" localSheetId="0">นักศึกษาทั้งหมด!$3:$6</definedName>
  </definedNames>
  <calcPr calcId="162913"/>
</workbook>
</file>

<file path=xl/calcChain.xml><?xml version="1.0" encoding="utf-8"?>
<calcChain xmlns="http://schemas.openxmlformats.org/spreadsheetml/2006/main">
  <c r="F332" i="9" l="1"/>
  <c r="F333" i="9" s="1"/>
  <c r="F334" i="9" s="1"/>
  <c r="D332" i="9"/>
  <c r="D333" i="9" s="1"/>
  <c r="D334" i="9" s="1"/>
  <c r="O228" i="9"/>
  <c r="N228" i="9"/>
  <c r="M228" i="9"/>
  <c r="L228" i="9"/>
  <c r="K228" i="9"/>
  <c r="J228" i="9"/>
  <c r="I228" i="9"/>
  <c r="H228" i="9"/>
  <c r="G228" i="9"/>
  <c r="D208" i="9"/>
  <c r="D209" i="9" s="1"/>
  <c r="D198" i="9"/>
  <c r="F31" i="9"/>
  <c r="F32" i="9" s="1"/>
  <c r="D31" i="9"/>
  <c r="F23" i="9"/>
  <c r="C303" i="9"/>
  <c r="O292" i="9"/>
  <c r="N292" i="9"/>
  <c r="M292" i="9"/>
  <c r="K292" i="9"/>
  <c r="J292" i="9"/>
  <c r="H292" i="9"/>
  <c r="G292" i="9"/>
  <c r="E292" i="9"/>
  <c r="C270" i="9"/>
  <c r="C275" i="9" s="1"/>
  <c r="D270" i="9"/>
  <c r="C274" i="9"/>
  <c r="D274" i="9"/>
  <c r="D204" i="9"/>
  <c r="C204" i="9"/>
  <c r="O203" i="9"/>
  <c r="N203" i="9"/>
  <c r="M203" i="9"/>
  <c r="K203" i="9"/>
  <c r="J203" i="9"/>
  <c r="H203" i="9"/>
  <c r="G203" i="9"/>
  <c r="E203" i="9"/>
  <c r="D161" i="9"/>
  <c r="F149" i="9"/>
  <c r="D149" i="9"/>
  <c r="C149" i="9"/>
  <c r="O148" i="9"/>
  <c r="O149" i="9" s="1"/>
  <c r="N148" i="9"/>
  <c r="N149" i="9" s="1"/>
  <c r="M148" i="9"/>
  <c r="M149" i="9" s="1"/>
  <c r="K148" i="9"/>
  <c r="K149" i="9" s="1"/>
  <c r="J148" i="9"/>
  <c r="H148" i="9"/>
  <c r="H149" i="9" s="1"/>
  <c r="G148" i="9"/>
  <c r="E148" i="9"/>
  <c r="E149" i="9" s="1"/>
  <c r="O157" i="9"/>
  <c r="N157" i="9"/>
  <c r="M157" i="9"/>
  <c r="K157" i="9"/>
  <c r="J157" i="9"/>
  <c r="H157" i="9"/>
  <c r="G157" i="9"/>
  <c r="E157" i="9"/>
  <c r="O122" i="9"/>
  <c r="N122" i="9"/>
  <c r="M122" i="9"/>
  <c r="K122" i="9"/>
  <c r="J122" i="9"/>
  <c r="H122" i="9"/>
  <c r="G122" i="9"/>
  <c r="E122" i="9"/>
  <c r="O118" i="9"/>
  <c r="N118" i="9"/>
  <c r="M118" i="9"/>
  <c r="K118" i="9"/>
  <c r="J118" i="9"/>
  <c r="H118" i="9"/>
  <c r="G118" i="9"/>
  <c r="E118" i="9"/>
  <c r="O111" i="9"/>
  <c r="N111" i="9"/>
  <c r="M111" i="9"/>
  <c r="K111" i="9"/>
  <c r="J111" i="9"/>
  <c r="H111" i="9"/>
  <c r="G111" i="9"/>
  <c r="E111" i="9"/>
  <c r="O106" i="9"/>
  <c r="N106" i="9"/>
  <c r="M106" i="9"/>
  <c r="K106" i="9"/>
  <c r="J106" i="9"/>
  <c r="H106" i="9"/>
  <c r="G106" i="9"/>
  <c r="E106" i="9"/>
  <c r="C125" i="9"/>
  <c r="E120" i="9"/>
  <c r="G120" i="9"/>
  <c r="H120" i="9"/>
  <c r="J120" i="9"/>
  <c r="K120" i="9"/>
  <c r="M120" i="9"/>
  <c r="N120" i="9"/>
  <c r="O120" i="9"/>
  <c r="E121" i="9"/>
  <c r="G121" i="9"/>
  <c r="H121" i="9"/>
  <c r="J121" i="9"/>
  <c r="K121" i="9"/>
  <c r="M121" i="9"/>
  <c r="N121" i="9"/>
  <c r="O121" i="9"/>
  <c r="E123" i="9"/>
  <c r="G123" i="9"/>
  <c r="H123" i="9"/>
  <c r="J123" i="9"/>
  <c r="K123" i="9"/>
  <c r="M123" i="9"/>
  <c r="N123" i="9"/>
  <c r="O123" i="9"/>
  <c r="E124" i="9"/>
  <c r="G124" i="9"/>
  <c r="H124" i="9"/>
  <c r="J124" i="9"/>
  <c r="K124" i="9"/>
  <c r="M124" i="9"/>
  <c r="N124" i="9"/>
  <c r="O124" i="9"/>
  <c r="D48" i="9"/>
  <c r="C48" i="9"/>
  <c r="O47" i="9"/>
  <c r="N47" i="9"/>
  <c r="M47" i="9"/>
  <c r="K47" i="9"/>
  <c r="J47" i="9"/>
  <c r="H47" i="9"/>
  <c r="G47" i="9"/>
  <c r="E47" i="9"/>
  <c r="L292" i="9" l="1"/>
  <c r="I292" i="9"/>
  <c r="F33" i="9"/>
  <c r="F335" i="9" s="1"/>
  <c r="D275" i="9"/>
  <c r="I157" i="9"/>
  <c r="L203" i="9"/>
  <c r="L122" i="9"/>
  <c r="I203" i="9"/>
  <c r="I111" i="9"/>
  <c r="L148" i="9"/>
  <c r="L149" i="9" s="1"/>
  <c r="L157" i="9"/>
  <c r="D162" i="9"/>
  <c r="L111" i="9"/>
  <c r="I122" i="9"/>
  <c r="J149" i="9"/>
  <c r="I148" i="9"/>
  <c r="I149" i="9" s="1"/>
  <c r="G149" i="9"/>
  <c r="L118" i="9"/>
  <c r="I118" i="9"/>
  <c r="L120" i="9"/>
  <c r="I124" i="9"/>
  <c r="I106" i="9"/>
  <c r="L106" i="9"/>
  <c r="L124" i="9"/>
  <c r="I120" i="9"/>
  <c r="I121" i="9"/>
  <c r="L123" i="9"/>
  <c r="I123" i="9"/>
  <c r="L121" i="9"/>
  <c r="I47" i="9"/>
  <c r="L47" i="9"/>
  <c r="E38" i="9"/>
  <c r="E39" i="9"/>
  <c r="E40" i="9"/>
  <c r="E41" i="9"/>
  <c r="E42" i="9"/>
  <c r="E37" i="9"/>
  <c r="E27" i="9"/>
  <c r="E26" i="9"/>
  <c r="E21" i="9"/>
  <c r="E18" i="9"/>
  <c r="E11" i="9"/>
  <c r="E12" i="9"/>
  <c r="E13" i="9"/>
  <c r="E14" i="9"/>
  <c r="E15" i="9"/>
  <c r="E10" i="9"/>
  <c r="O305" i="9" l="1"/>
  <c r="O306" i="9" s="1"/>
  <c r="N305" i="9"/>
  <c r="N306" i="9" s="1"/>
  <c r="M305" i="9"/>
  <c r="M306" i="9" s="1"/>
  <c r="K305" i="9"/>
  <c r="K306" i="9" s="1"/>
  <c r="J305" i="9"/>
  <c r="J306" i="9" s="1"/>
  <c r="H305" i="9"/>
  <c r="H306" i="9" s="1"/>
  <c r="D306" i="9"/>
  <c r="C306" i="9"/>
  <c r="E305" i="9"/>
  <c r="E306" i="9" s="1"/>
  <c r="G302" i="9"/>
  <c r="H302" i="9"/>
  <c r="J302" i="9"/>
  <c r="K302" i="9"/>
  <c r="M302" i="9"/>
  <c r="N302" i="9"/>
  <c r="O302" i="9"/>
  <c r="E302" i="9"/>
  <c r="D303" i="9"/>
  <c r="E300" i="9"/>
  <c r="G300" i="9"/>
  <c r="H300" i="9"/>
  <c r="J300" i="9"/>
  <c r="L300" i="9" s="1"/>
  <c r="K300" i="9"/>
  <c r="M300" i="9"/>
  <c r="N300" i="9"/>
  <c r="O300" i="9"/>
  <c r="E237" i="9"/>
  <c r="G237" i="9"/>
  <c r="H237" i="9"/>
  <c r="J237" i="9"/>
  <c r="K237" i="9"/>
  <c r="M237" i="9"/>
  <c r="N237" i="9"/>
  <c r="O237" i="9"/>
  <c r="C208" i="9"/>
  <c r="E207" i="9"/>
  <c r="G207" i="9"/>
  <c r="H207" i="9"/>
  <c r="J207" i="9"/>
  <c r="K207" i="9"/>
  <c r="M207" i="9"/>
  <c r="N207" i="9"/>
  <c r="O207" i="9"/>
  <c r="E158" i="9"/>
  <c r="G158" i="9"/>
  <c r="H158" i="9"/>
  <c r="J158" i="9"/>
  <c r="K158" i="9"/>
  <c r="M158" i="9"/>
  <c r="N158" i="9"/>
  <c r="O158" i="9"/>
  <c r="E156" i="9"/>
  <c r="O156" i="9" s="1"/>
  <c r="G156" i="9"/>
  <c r="H156" i="9"/>
  <c r="J156" i="9"/>
  <c r="K156" i="9"/>
  <c r="M156" i="9"/>
  <c r="N156" i="9"/>
  <c r="O159" i="9"/>
  <c r="N159" i="9"/>
  <c r="M159" i="9"/>
  <c r="K159" i="9"/>
  <c r="J159" i="9"/>
  <c r="H159" i="9"/>
  <c r="G159" i="9"/>
  <c r="E159" i="9"/>
  <c r="O141" i="9"/>
  <c r="N141" i="9"/>
  <c r="M141" i="9"/>
  <c r="K141" i="9"/>
  <c r="J141" i="9"/>
  <c r="H141" i="9"/>
  <c r="G141" i="9"/>
  <c r="E141" i="9"/>
  <c r="E139" i="9"/>
  <c r="G139" i="9"/>
  <c r="H139" i="9"/>
  <c r="J139" i="9"/>
  <c r="K139" i="9"/>
  <c r="M139" i="9"/>
  <c r="N139" i="9"/>
  <c r="O139" i="9"/>
  <c r="E136" i="9"/>
  <c r="G136" i="9"/>
  <c r="H136" i="9"/>
  <c r="J136" i="9"/>
  <c r="K136" i="9"/>
  <c r="M136" i="9"/>
  <c r="N136" i="9"/>
  <c r="O136" i="9"/>
  <c r="O142" i="9"/>
  <c r="N142" i="9"/>
  <c r="M142" i="9"/>
  <c r="K142" i="9"/>
  <c r="J142" i="9"/>
  <c r="H142" i="9"/>
  <c r="G142" i="9"/>
  <c r="E142" i="9"/>
  <c r="E119" i="9"/>
  <c r="F93" i="9"/>
  <c r="D93" i="9"/>
  <c r="C93" i="9"/>
  <c r="O92" i="9"/>
  <c r="O93" i="9" s="1"/>
  <c r="N92" i="9"/>
  <c r="N93" i="9" s="1"/>
  <c r="M92" i="9"/>
  <c r="M93" i="9" s="1"/>
  <c r="K92" i="9"/>
  <c r="K93" i="9" s="1"/>
  <c r="J92" i="9"/>
  <c r="H92" i="9"/>
  <c r="H93" i="9" s="1"/>
  <c r="G92" i="9"/>
  <c r="G93" i="9" s="1"/>
  <c r="E92" i="9"/>
  <c r="E93" i="9" s="1"/>
  <c r="E86" i="9"/>
  <c r="G86" i="9"/>
  <c r="H86" i="9"/>
  <c r="J86" i="9"/>
  <c r="K86" i="9"/>
  <c r="M86" i="9"/>
  <c r="N86" i="9"/>
  <c r="O86" i="9"/>
  <c r="E84" i="9"/>
  <c r="G84" i="9"/>
  <c r="H84" i="9"/>
  <c r="J84" i="9"/>
  <c r="K84" i="9"/>
  <c r="M84" i="9"/>
  <c r="N84" i="9"/>
  <c r="O84" i="9"/>
  <c r="G40" i="9"/>
  <c r="H40" i="9"/>
  <c r="J40" i="9"/>
  <c r="K40" i="9"/>
  <c r="M40" i="9"/>
  <c r="N40" i="9"/>
  <c r="O40" i="9"/>
  <c r="I302" i="9" l="1"/>
  <c r="I141" i="9"/>
  <c r="L159" i="9"/>
  <c r="I305" i="9"/>
  <c r="I306" i="9" s="1"/>
  <c r="C307" i="9"/>
  <c r="L302" i="9"/>
  <c r="D307" i="9"/>
  <c r="L305" i="9"/>
  <c r="L306" i="9" s="1"/>
  <c r="I86" i="9"/>
  <c r="G306" i="9"/>
  <c r="I300" i="9"/>
  <c r="I156" i="9"/>
  <c r="L237" i="9"/>
  <c r="I237" i="9"/>
  <c r="I207" i="9"/>
  <c r="L86" i="9"/>
  <c r="L158" i="9"/>
  <c r="L207" i="9"/>
  <c r="L156" i="9"/>
  <c r="I158" i="9"/>
  <c r="I159" i="9"/>
  <c r="I84" i="9"/>
  <c r="L92" i="9"/>
  <c r="L93" i="9" s="1"/>
  <c r="L136" i="9"/>
  <c r="L141" i="9"/>
  <c r="I139" i="9"/>
  <c r="L139" i="9"/>
  <c r="I136" i="9"/>
  <c r="I142" i="9"/>
  <c r="L142" i="9"/>
  <c r="L84" i="9"/>
  <c r="I92" i="9"/>
  <c r="I93" i="9" s="1"/>
  <c r="J93" i="9"/>
  <c r="L40" i="9"/>
  <c r="I40" i="9"/>
  <c r="E266" i="9"/>
  <c r="G266" i="9"/>
  <c r="H266" i="9"/>
  <c r="J266" i="9"/>
  <c r="K266" i="9"/>
  <c r="M266" i="9"/>
  <c r="N266" i="9"/>
  <c r="O266" i="9"/>
  <c r="E261" i="9"/>
  <c r="G261" i="9"/>
  <c r="H261" i="9"/>
  <c r="J261" i="9"/>
  <c r="K261" i="9"/>
  <c r="M261" i="9"/>
  <c r="N261" i="9"/>
  <c r="O261" i="9"/>
  <c r="E262" i="9"/>
  <c r="G262" i="9"/>
  <c r="H262" i="9"/>
  <c r="J262" i="9"/>
  <c r="K262" i="9"/>
  <c r="M262" i="9"/>
  <c r="N262" i="9"/>
  <c r="O262" i="9"/>
  <c r="E250" i="9"/>
  <c r="G250" i="9"/>
  <c r="H250" i="9"/>
  <c r="J250" i="9"/>
  <c r="K250" i="9"/>
  <c r="M250" i="9"/>
  <c r="N250" i="9"/>
  <c r="O250" i="9"/>
  <c r="E249" i="9"/>
  <c r="G249" i="9"/>
  <c r="H249" i="9"/>
  <c r="J249" i="9"/>
  <c r="K249" i="9"/>
  <c r="M249" i="9"/>
  <c r="N249" i="9"/>
  <c r="O249" i="9"/>
  <c r="E248" i="9"/>
  <c r="G248" i="9"/>
  <c r="H248" i="9"/>
  <c r="J248" i="9"/>
  <c r="K248" i="9"/>
  <c r="M248" i="9"/>
  <c r="N248" i="9"/>
  <c r="O248" i="9"/>
  <c r="E247" i="9"/>
  <c r="G247" i="9"/>
  <c r="H247" i="9"/>
  <c r="J247" i="9"/>
  <c r="K247" i="9"/>
  <c r="M247" i="9"/>
  <c r="N247" i="9"/>
  <c r="O247" i="9"/>
  <c r="O206" i="9"/>
  <c r="O208" i="9" s="1"/>
  <c r="N206" i="9"/>
  <c r="N208" i="9" s="1"/>
  <c r="M206" i="9"/>
  <c r="M208" i="9" s="1"/>
  <c r="K206" i="9"/>
  <c r="K208" i="9" s="1"/>
  <c r="J206" i="9"/>
  <c r="J208" i="9" s="1"/>
  <c r="H206" i="9"/>
  <c r="H208" i="9" s="1"/>
  <c r="G206" i="9"/>
  <c r="G208" i="9" s="1"/>
  <c r="E206" i="9"/>
  <c r="E208" i="9" s="1"/>
  <c r="E188" i="9"/>
  <c r="G188" i="9"/>
  <c r="H188" i="9"/>
  <c r="J188" i="9"/>
  <c r="K188" i="9"/>
  <c r="M188" i="9"/>
  <c r="N188" i="9"/>
  <c r="O188" i="9"/>
  <c r="E187" i="9"/>
  <c r="G187" i="9"/>
  <c r="H187" i="9"/>
  <c r="J187" i="9"/>
  <c r="K187" i="9"/>
  <c r="M187" i="9"/>
  <c r="N187" i="9"/>
  <c r="O187" i="9"/>
  <c r="E174" i="9"/>
  <c r="G174" i="9"/>
  <c r="H174" i="9"/>
  <c r="J174" i="9"/>
  <c r="K174" i="9"/>
  <c r="M174" i="9"/>
  <c r="N174" i="9"/>
  <c r="O174" i="9"/>
  <c r="E186" i="9"/>
  <c r="G186" i="9"/>
  <c r="H186" i="9"/>
  <c r="J186" i="9"/>
  <c r="K186" i="9"/>
  <c r="M186" i="9"/>
  <c r="N186" i="9"/>
  <c r="O186" i="9"/>
  <c r="E168" i="9"/>
  <c r="G168" i="9"/>
  <c r="H168" i="9"/>
  <c r="J168" i="9"/>
  <c r="K168" i="9"/>
  <c r="M168" i="9"/>
  <c r="N168" i="9"/>
  <c r="O168" i="9"/>
  <c r="I262" i="9" l="1"/>
  <c r="L187" i="9"/>
  <c r="L206" i="9"/>
  <c r="L208" i="9" s="1"/>
  <c r="I206" i="9"/>
  <c r="I208" i="9" s="1"/>
  <c r="L266" i="9"/>
  <c r="I249" i="9"/>
  <c r="I266" i="9"/>
  <c r="L261" i="9"/>
  <c r="L262" i="9"/>
  <c r="I261" i="9"/>
  <c r="I250" i="9"/>
  <c r="L250" i="9"/>
  <c r="L249" i="9"/>
  <c r="L248" i="9"/>
  <c r="I248" i="9"/>
  <c r="L247" i="9"/>
  <c r="I247" i="9"/>
  <c r="I188" i="9"/>
  <c r="L188" i="9"/>
  <c r="I187" i="9"/>
  <c r="L174" i="9"/>
  <c r="I174" i="9"/>
  <c r="L186" i="9"/>
  <c r="I186" i="9"/>
  <c r="L168" i="9"/>
  <c r="I168" i="9"/>
  <c r="E51" i="9"/>
  <c r="G51" i="9"/>
  <c r="H51" i="9"/>
  <c r="J51" i="9"/>
  <c r="K51" i="9"/>
  <c r="M51" i="9"/>
  <c r="N51" i="9"/>
  <c r="O51" i="9"/>
  <c r="L51" i="9" l="1"/>
  <c r="I51" i="9"/>
  <c r="D16" i="9"/>
  <c r="C16" i="9"/>
  <c r="G13" i="9"/>
  <c r="H13" i="9"/>
  <c r="J13" i="9"/>
  <c r="K13" i="9"/>
  <c r="M13" i="9"/>
  <c r="N13" i="9"/>
  <c r="O13" i="9"/>
  <c r="I13" i="9" l="1"/>
  <c r="L13" i="9"/>
  <c r="C129" i="9" l="1"/>
  <c r="E128" i="9"/>
  <c r="O128" i="9" s="1"/>
  <c r="G128" i="9"/>
  <c r="H128" i="9"/>
  <c r="J128" i="9"/>
  <c r="K128" i="9"/>
  <c r="M128" i="9"/>
  <c r="N128" i="9"/>
  <c r="I128" i="9" l="1"/>
  <c r="L128" i="9"/>
  <c r="E220" i="9"/>
  <c r="G220" i="9"/>
  <c r="H220" i="9"/>
  <c r="J220" i="9"/>
  <c r="K220" i="9"/>
  <c r="M220" i="9"/>
  <c r="N220" i="9"/>
  <c r="O220" i="9"/>
  <c r="G215" i="9"/>
  <c r="H215" i="9"/>
  <c r="J215" i="9"/>
  <c r="K215" i="9"/>
  <c r="M215" i="9"/>
  <c r="N215" i="9"/>
  <c r="O215" i="9"/>
  <c r="E215" i="9"/>
  <c r="D129" i="9"/>
  <c r="J127" i="9"/>
  <c r="G127" i="9"/>
  <c r="H127" i="9"/>
  <c r="K127" i="9"/>
  <c r="M127" i="9"/>
  <c r="N127" i="9"/>
  <c r="O127" i="9"/>
  <c r="E30" i="9"/>
  <c r="E31" i="9" s="1"/>
  <c r="C31" i="9"/>
  <c r="O30" i="9"/>
  <c r="O31" i="9" s="1"/>
  <c r="N30" i="9"/>
  <c r="M30" i="9"/>
  <c r="M31" i="9" s="1"/>
  <c r="H30" i="9"/>
  <c r="H31" i="9" s="1"/>
  <c r="G30" i="9"/>
  <c r="G31" i="9" s="1"/>
  <c r="J30" i="9" l="1"/>
  <c r="J31" i="9" s="1"/>
  <c r="N31" i="9"/>
  <c r="L220" i="9"/>
  <c r="L215" i="9"/>
  <c r="I127" i="9"/>
  <c r="I215" i="9"/>
  <c r="I220" i="9"/>
  <c r="E127" i="9"/>
  <c r="L127" i="9"/>
  <c r="I30" i="9"/>
  <c r="I31" i="9" s="1"/>
  <c r="D19" i="9"/>
  <c r="C19" i="9"/>
  <c r="E175" i="9" l="1"/>
  <c r="G175" i="9"/>
  <c r="H175" i="9"/>
  <c r="J175" i="9"/>
  <c r="K175" i="9"/>
  <c r="M175" i="9"/>
  <c r="N175" i="9"/>
  <c r="O175" i="9"/>
  <c r="L175" i="9" l="1"/>
  <c r="I175" i="9"/>
  <c r="E19" i="9" l="1"/>
  <c r="G18" i="9"/>
  <c r="G19" i="9" s="1"/>
  <c r="H18" i="9"/>
  <c r="H19" i="9" s="1"/>
  <c r="J18" i="9"/>
  <c r="J19" i="9" s="1"/>
  <c r="K18" i="9"/>
  <c r="K19" i="9" s="1"/>
  <c r="M18" i="9"/>
  <c r="M19" i="9" s="1"/>
  <c r="N18" i="9"/>
  <c r="N19" i="9" s="1"/>
  <c r="O18" i="9"/>
  <c r="O19" i="9" s="1"/>
  <c r="I18" i="9" l="1"/>
  <c r="I19" i="9" s="1"/>
  <c r="L18" i="9"/>
  <c r="L19" i="9" s="1"/>
  <c r="N331" i="9" l="1"/>
  <c r="N332" i="9" s="1"/>
  <c r="N333" i="9" s="1"/>
  <c r="N334" i="9" s="1"/>
  <c r="M331" i="9"/>
  <c r="M332" i="9" s="1"/>
  <c r="M333" i="9" s="1"/>
  <c r="M334" i="9" s="1"/>
  <c r="O324" i="9"/>
  <c r="N324" i="9"/>
  <c r="M324" i="9"/>
  <c r="O323" i="9"/>
  <c r="O325" i="9" s="1"/>
  <c r="N323" i="9"/>
  <c r="N325" i="9" s="1"/>
  <c r="M323" i="9"/>
  <c r="M325" i="9" s="1"/>
  <c r="N320" i="9"/>
  <c r="M320" i="9"/>
  <c r="O313" i="9"/>
  <c r="N313" i="9"/>
  <c r="M313" i="9"/>
  <c r="O312" i="9"/>
  <c r="N312" i="9"/>
  <c r="M312" i="9"/>
  <c r="O301" i="9"/>
  <c r="N301" i="9"/>
  <c r="M301" i="9"/>
  <c r="O299" i="9"/>
  <c r="N299" i="9"/>
  <c r="M299" i="9"/>
  <c r="O298" i="9"/>
  <c r="N298" i="9"/>
  <c r="M298" i="9"/>
  <c r="O297" i="9"/>
  <c r="N297" i="9"/>
  <c r="M297" i="9"/>
  <c r="O296" i="9"/>
  <c r="N296" i="9"/>
  <c r="M296" i="9"/>
  <c r="O295" i="9"/>
  <c r="N295" i="9"/>
  <c r="M295" i="9"/>
  <c r="O294" i="9"/>
  <c r="N294" i="9"/>
  <c r="M294" i="9"/>
  <c r="O293" i="9"/>
  <c r="N293" i="9"/>
  <c r="M293" i="9"/>
  <c r="O291" i="9"/>
  <c r="N291" i="9"/>
  <c r="M291" i="9"/>
  <c r="O290" i="9"/>
  <c r="N290" i="9"/>
  <c r="M290" i="9"/>
  <c r="O289" i="9"/>
  <c r="N289" i="9"/>
  <c r="M289" i="9"/>
  <c r="O288" i="9"/>
  <c r="N288" i="9"/>
  <c r="M288" i="9"/>
  <c r="O281" i="9"/>
  <c r="N281" i="9"/>
  <c r="M281" i="9"/>
  <c r="O280" i="9"/>
  <c r="N280" i="9"/>
  <c r="M280" i="9"/>
  <c r="O279" i="9"/>
  <c r="N279" i="9"/>
  <c r="M279" i="9"/>
  <c r="O278" i="9"/>
  <c r="N278" i="9"/>
  <c r="M278" i="9"/>
  <c r="O273" i="9"/>
  <c r="N273" i="9"/>
  <c r="M273" i="9"/>
  <c r="O272" i="9"/>
  <c r="N272" i="9"/>
  <c r="M272" i="9"/>
  <c r="O269" i="9"/>
  <c r="N269" i="9"/>
  <c r="M269" i="9"/>
  <c r="O268" i="9"/>
  <c r="N268" i="9"/>
  <c r="M268" i="9"/>
  <c r="O267" i="9"/>
  <c r="N267" i="9"/>
  <c r="M267" i="9"/>
  <c r="O265" i="9"/>
  <c r="N265" i="9"/>
  <c r="M265" i="9"/>
  <c r="O264" i="9"/>
  <c r="N264" i="9"/>
  <c r="M264" i="9"/>
  <c r="O263" i="9"/>
  <c r="N263" i="9"/>
  <c r="M263" i="9"/>
  <c r="O254" i="9"/>
  <c r="N254" i="9"/>
  <c r="M254" i="9"/>
  <c r="O251" i="9"/>
  <c r="N251" i="9"/>
  <c r="M251" i="9"/>
  <c r="O246" i="9"/>
  <c r="N246" i="9"/>
  <c r="M246" i="9"/>
  <c r="O245" i="9"/>
  <c r="N245" i="9"/>
  <c r="M245" i="9"/>
  <c r="O242" i="9"/>
  <c r="N242" i="9"/>
  <c r="M242" i="9"/>
  <c r="O241" i="9"/>
  <c r="N241" i="9"/>
  <c r="M241" i="9"/>
  <c r="O240" i="9"/>
  <c r="N240" i="9"/>
  <c r="M240" i="9"/>
  <c r="O239" i="9"/>
  <c r="N239" i="9"/>
  <c r="M239" i="9"/>
  <c r="O238" i="9"/>
  <c r="N238" i="9"/>
  <c r="M238" i="9"/>
  <c r="O236" i="9"/>
  <c r="N236" i="9"/>
  <c r="M236" i="9"/>
  <c r="O235" i="9"/>
  <c r="N235" i="9"/>
  <c r="M235" i="9"/>
  <c r="O234" i="9"/>
  <c r="N234" i="9"/>
  <c r="M234" i="9"/>
  <c r="O224" i="9"/>
  <c r="O225" i="9" s="1"/>
  <c r="N224" i="9"/>
  <c r="N225" i="9" s="1"/>
  <c r="M224" i="9"/>
  <c r="M225" i="9" s="1"/>
  <c r="O221" i="9"/>
  <c r="N221" i="9"/>
  <c r="M221" i="9"/>
  <c r="O219" i="9"/>
  <c r="N219" i="9"/>
  <c r="M219" i="9"/>
  <c r="O216" i="9"/>
  <c r="N216" i="9"/>
  <c r="M216" i="9"/>
  <c r="O214" i="9"/>
  <c r="N214" i="9"/>
  <c r="M214" i="9"/>
  <c r="O202" i="9"/>
  <c r="O204" i="9" s="1"/>
  <c r="O209" i="9" s="1"/>
  <c r="N202" i="9"/>
  <c r="N204" i="9" s="1"/>
  <c r="N209" i="9" s="1"/>
  <c r="M202" i="9"/>
  <c r="M204" i="9" s="1"/>
  <c r="M209" i="9" s="1"/>
  <c r="O197" i="9"/>
  <c r="O198" i="9" s="1"/>
  <c r="N197" i="9"/>
  <c r="N198" i="9" s="1"/>
  <c r="M197" i="9"/>
  <c r="M198" i="9" s="1"/>
  <c r="O194" i="9"/>
  <c r="N194" i="9"/>
  <c r="M194" i="9"/>
  <c r="O193" i="9"/>
  <c r="N193" i="9"/>
  <c r="M193" i="9"/>
  <c r="O192" i="9"/>
  <c r="N192" i="9"/>
  <c r="M192" i="9"/>
  <c r="O189" i="9"/>
  <c r="N189" i="9"/>
  <c r="M189" i="9"/>
  <c r="O183" i="9"/>
  <c r="N183" i="9"/>
  <c r="M183" i="9"/>
  <c r="O180" i="9"/>
  <c r="N180" i="9"/>
  <c r="M180" i="9"/>
  <c r="O177" i="9"/>
  <c r="N177" i="9"/>
  <c r="M177" i="9"/>
  <c r="O176" i="9"/>
  <c r="N176" i="9"/>
  <c r="M176" i="9"/>
  <c r="O173" i="9"/>
  <c r="N173" i="9"/>
  <c r="M173" i="9"/>
  <c r="O172" i="9"/>
  <c r="N172" i="9"/>
  <c r="M172" i="9"/>
  <c r="O171" i="9"/>
  <c r="N171" i="9"/>
  <c r="M171" i="9"/>
  <c r="O170" i="9"/>
  <c r="N170" i="9"/>
  <c r="M170" i="9"/>
  <c r="O169" i="9"/>
  <c r="N169" i="9"/>
  <c r="M169" i="9"/>
  <c r="O167" i="9"/>
  <c r="N167" i="9"/>
  <c r="M167" i="9"/>
  <c r="O160" i="9"/>
  <c r="N160" i="9"/>
  <c r="M160" i="9"/>
  <c r="O155" i="9"/>
  <c r="N155" i="9"/>
  <c r="M155" i="9"/>
  <c r="O154" i="9"/>
  <c r="N154" i="9"/>
  <c r="M154" i="9"/>
  <c r="O153" i="9"/>
  <c r="N153" i="9"/>
  <c r="M153" i="9"/>
  <c r="O152" i="9"/>
  <c r="N152" i="9"/>
  <c r="M152" i="9"/>
  <c r="O143" i="9"/>
  <c r="N143" i="9"/>
  <c r="M143" i="9"/>
  <c r="O140" i="9"/>
  <c r="N140" i="9"/>
  <c r="M140" i="9"/>
  <c r="O138" i="9"/>
  <c r="N138" i="9"/>
  <c r="M138" i="9"/>
  <c r="O137" i="9"/>
  <c r="N137" i="9"/>
  <c r="M137" i="9"/>
  <c r="O135" i="9"/>
  <c r="N135" i="9"/>
  <c r="M135" i="9"/>
  <c r="O134" i="9"/>
  <c r="N134" i="9"/>
  <c r="M134" i="9"/>
  <c r="O133" i="9"/>
  <c r="N133" i="9"/>
  <c r="M133" i="9"/>
  <c r="O132" i="9"/>
  <c r="N132" i="9"/>
  <c r="M132" i="9"/>
  <c r="O131" i="9"/>
  <c r="N131" i="9"/>
  <c r="M131" i="9"/>
  <c r="O129" i="9"/>
  <c r="N129" i="9"/>
  <c r="M129" i="9"/>
  <c r="O119" i="9"/>
  <c r="N119" i="9"/>
  <c r="M119" i="9"/>
  <c r="O117" i="9"/>
  <c r="N117" i="9"/>
  <c r="M117" i="9"/>
  <c r="O116" i="9"/>
  <c r="N116" i="9"/>
  <c r="M116" i="9"/>
  <c r="O115" i="9"/>
  <c r="N115" i="9"/>
  <c r="M115" i="9"/>
  <c r="O114" i="9"/>
  <c r="N114" i="9"/>
  <c r="M114" i="9"/>
  <c r="O113" i="9"/>
  <c r="N113" i="9"/>
  <c r="M113" i="9"/>
  <c r="O112" i="9"/>
  <c r="N112" i="9"/>
  <c r="M112" i="9"/>
  <c r="O110" i="9"/>
  <c r="N110" i="9"/>
  <c r="M110" i="9"/>
  <c r="O109" i="9"/>
  <c r="N109" i="9"/>
  <c r="M109" i="9"/>
  <c r="O108" i="9"/>
  <c r="N108" i="9"/>
  <c r="M108" i="9"/>
  <c r="O107" i="9"/>
  <c r="N107" i="9"/>
  <c r="M107" i="9"/>
  <c r="O105" i="9"/>
  <c r="N105" i="9"/>
  <c r="M105" i="9"/>
  <c r="O104" i="9"/>
  <c r="N104" i="9"/>
  <c r="M104" i="9"/>
  <c r="O103" i="9"/>
  <c r="N103" i="9"/>
  <c r="M103" i="9"/>
  <c r="O102" i="9"/>
  <c r="N102" i="9"/>
  <c r="M102" i="9"/>
  <c r="O101" i="9"/>
  <c r="N101" i="9"/>
  <c r="M101" i="9"/>
  <c r="O100" i="9"/>
  <c r="N100" i="9"/>
  <c r="M100" i="9"/>
  <c r="O99" i="9"/>
  <c r="N99" i="9"/>
  <c r="M99" i="9"/>
  <c r="O89" i="9"/>
  <c r="N89" i="9"/>
  <c r="M89" i="9"/>
  <c r="O88" i="9"/>
  <c r="N88" i="9"/>
  <c r="M88" i="9"/>
  <c r="O87" i="9"/>
  <c r="N87" i="9"/>
  <c r="M87" i="9"/>
  <c r="O85" i="9"/>
  <c r="N85" i="9"/>
  <c r="M85" i="9"/>
  <c r="O83" i="9"/>
  <c r="N83" i="9"/>
  <c r="M83" i="9"/>
  <c r="O73" i="9"/>
  <c r="N73" i="9"/>
  <c r="M73" i="9"/>
  <c r="O68" i="9"/>
  <c r="N68" i="9"/>
  <c r="M68" i="9"/>
  <c r="O65" i="9"/>
  <c r="N65" i="9"/>
  <c r="M65" i="9"/>
  <c r="O64" i="9"/>
  <c r="N64" i="9"/>
  <c r="M64" i="9"/>
  <c r="O61" i="9"/>
  <c r="N61" i="9"/>
  <c r="M61" i="9"/>
  <c r="O55" i="9"/>
  <c r="N55" i="9"/>
  <c r="M55" i="9"/>
  <c r="O52" i="9"/>
  <c r="N52" i="9"/>
  <c r="M52" i="9"/>
  <c r="O50" i="9"/>
  <c r="N50" i="9"/>
  <c r="M50" i="9"/>
  <c r="O58" i="9"/>
  <c r="N58" i="9"/>
  <c r="M58" i="9"/>
  <c r="O46" i="9"/>
  <c r="N46" i="9"/>
  <c r="M46" i="9"/>
  <c r="O45" i="9"/>
  <c r="N45" i="9"/>
  <c r="M45" i="9"/>
  <c r="O42" i="9"/>
  <c r="N42" i="9"/>
  <c r="M42" i="9"/>
  <c r="O41" i="9"/>
  <c r="N41" i="9"/>
  <c r="M41" i="9"/>
  <c r="O39" i="9"/>
  <c r="N39" i="9"/>
  <c r="M39" i="9"/>
  <c r="O38" i="9"/>
  <c r="N38" i="9"/>
  <c r="M38" i="9"/>
  <c r="O37" i="9"/>
  <c r="N37" i="9"/>
  <c r="K30" i="9" s="1"/>
  <c r="K31" i="9" s="1"/>
  <c r="M37" i="9"/>
  <c r="O27" i="9"/>
  <c r="N27" i="9"/>
  <c r="N28" i="9" s="1"/>
  <c r="N32" i="9" s="1"/>
  <c r="M27" i="9"/>
  <c r="M28" i="9" s="1"/>
  <c r="M32" i="9" s="1"/>
  <c r="O26" i="9"/>
  <c r="N26" i="9"/>
  <c r="M26" i="9"/>
  <c r="O21" i="9"/>
  <c r="N21" i="9"/>
  <c r="N22" i="9" s="1"/>
  <c r="M21" i="9"/>
  <c r="M22" i="9" s="1"/>
  <c r="O15" i="9"/>
  <c r="N15" i="9"/>
  <c r="M15" i="9"/>
  <c r="O14" i="9"/>
  <c r="N14" i="9"/>
  <c r="M14" i="9"/>
  <c r="O12" i="9"/>
  <c r="N12" i="9"/>
  <c r="M12" i="9"/>
  <c r="O11" i="9"/>
  <c r="N11" i="9"/>
  <c r="M11" i="9"/>
  <c r="N10" i="9"/>
  <c r="M10" i="9"/>
  <c r="M48" i="9" l="1"/>
  <c r="M161" i="9"/>
  <c r="M162" i="9" s="1"/>
  <c r="N161" i="9"/>
  <c r="N162" i="9" s="1"/>
  <c r="O161" i="9"/>
  <c r="O162" i="9" s="1"/>
  <c r="N48" i="9"/>
  <c r="O48" i="9"/>
  <c r="N270" i="9"/>
  <c r="M270" i="9"/>
  <c r="O270" i="9"/>
  <c r="L30" i="9"/>
  <c r="L31" i="9" s="1"/>
  <c r="O22" i="9"/>
  <c r="O28" i="9"/>
  <c r="O32" i="9" s="1"/>
  <c r="E297" i="9"/>
  <c r="H297" i="9"/>
  <c r="K297" i="9"/>
  <c r="G297" i="9"/>
  <c r="J297" i="9"/>
  <c r="E296" i="9"/>
  <c r="H296" i="9"/>
  <c r="K296" i="9"/>
  <c r="G296" i="9"/>
  <c r="J296" i="9"/>
  <c r="E294" i="9"/>
  <c r="G294" i="9"/>
  <c r="H294" i="9"/>
  <c r="J294" i="9"/>
  <c r="K294" i="9"/>
  <c r="G290" i="9"/>
  <c r="H290" i="9"/>
  <c r="J290" i="9"/>
  <c r="K290" i="9"/>
  <c r="E290" i="9"/>
  <c r="E289" i="9"/>
  <c r="G289" i="9"/>
  <c r="H289" i="9"/>
  <c r="J289" i="9"/>
  <c r="K289" i="9"/>
  <c r="E160" i="9"/>
  <c r="G160" i="9"/>
  <c r="H160" i="9"/>
  <c r="J160" i="9"/>
  <c r="K160" i="9"/>
  <c r="E140" i="9"/>
  <c r="G140" i="9"/>
  <c r="H140" i="9"/>
  <c r="J140" i="9"/>
  <c r="K140" i="9"/>
  <c r="E100" i="9"/>
  <c r="E101" i="9"/>
  <c r="E102" i="9"/>
  <c r="E103" i="9"/>
  <c r="E104" i="9"/>
  <c r="E105" i="9"/>
  <c r="E107" i="9"/>
  <c r="E108" i="9"/>
  <c r="E109" i="9"/>
  <c r="E110" i="9"/>
  <c r="E112" i="9"/>
  <c r="E113" i="9"/>
  <c r="E114" i="9"/>
  <c r="E115" i="9"/>
  <c r="E116" i="9"/>
  <c r="E117" i="9"/>
  <c r="E99" i="9"/>
  <c r="G12" i="9"/>
  <c r="H12" i="9"/>
  <c r="J12" i="9"/>
  <c r="K12" i="9"/>
  <c r="I297" i="9" l="1"/>
  <c r="L294" i="9"/>
  <c r="L296" i="9"/>
  <c r="I296" i="9"/>
  <c r="L297" i="9"/>
  <c r="L290" i="9"/>
  <c r="I294" i="9"/>
  <c r="L289" i="9"/>
  <c r="I290" i="9"/>
  <c r="I289" i="9"/>
  <c r="L160" i="9"/>
  <c r="L12" i="9"/>
  <c r="L140" i="9"/>
  <c r="I160" i="9"/>
  <c r="I140" i="9"/>
  <c r="I12" i="9"/>
  <c r="C161" i="9"/>
  <c r="C162" i="9" s="1"/>
  <c r="K299" i="9" l="1"/>
  <c r="J299" i="9"/>
  <c r="H299" i="9"/>
  <c r="G299" i="9"/>
  <c r="E299" i="9"/>
  <c r="K235" i="9"/>
  <c r="J235" i="9"/>
  <c r="H235" i="9"/>
  <c r="G235" i="9"/>
  <c r="E235" i="9"/>
  <c r="K219" i="9"/>
  <c r="J219" i="9"/>
  <c r="H219" i="9"/>
  <c r="G219" i="9"/>
  <c r="E219" i="9"/>
  <c r="E214" i="9"/>
  <c r="G214" i="9"/>
  <c r="H214" i="9"/>
  <c r="J214" i="9"/>
  <c r="K214" i="9"/>
  <c r="F225" i="9"/>
  <c r="D225" i="9"/>
  <c r="C225" i="9"/>
  <c r="K224" i="9"/>
  <c r="K225" i="9" s="1"/>
  <c r="J224" i="9"/>
  <c r="J225" i="9" s="1"/>
  <c r="H224" i="9"/>
  <c r="H225" i="9" s="1"/>
  <c r="G224" i="9"/>
  <c r="G225" i="9" s="1"/>
  <c r="E224" i="9"/>
  <c r="E225" i="9" s="1"/>
  <c r="D178" i="9"/>
  <c r="K172" i="9"/>
  <c r="J172" i="9"/>
  <c r="H172" i="9"/>
  <c r="G172" i="9"/>
  <c r="E172" i="9"/>
  <c r="L299" i="9" l="1"/>
  <c r="L219" i="9"/>
  <c r="I299" i="9"/>
  <c r="I235" i="9"/>
  <c r="L235" i="9"/>
  <c r="I219" i="9"/>
  <c r="L214" i="9"/>
  <c r="I214" i="9"/>
  <c r="L224" i="9"/>
  <c r="L225" i="9" s="1"/>
  <c r="I224" i="9"/>
  <c r="I225" i="9" s="1"/>
  <c r="I172" i="9"/>
  <c r="L172" i="9"/>
  <c r="E155" i="9"/>
  <c r="G155" i="9"/>
  <c r="H155" i="9"/>
  <c r="J155" i="9"/>
  <c r="K155" i="9"/>
  <c r="K137" i="9"/>
  <c r="J137" i="9"/>
  <c r="H137" i="9"/>
  <c r="G137" i="9"/>
  <c r="E137" i="9"/>
  <c r="K116" i="9"/>
  <c r="J116" i="9"/>
  <c r="H116" i="9"/>
  <c r="G116" i="9"/>
  <c r="K108" i="9"/>
  <c r="J108" i="9"/>
  <c r="H108" i="9"/>
  <c r="G108" i="9"/>
  <c r="G101" i="9"/>
  <c r="H101" i="9"/>
  <c r="J101" i="9"/>
  <c r="K101" i="9"/>
  <c r="D56" i="9"/>
  <c r="C56" i="9"/>
  <c r="K55" i="9"/>
  <c r="J55" i="9"/>
  <c r="J56" i="9" s="1"/>
  <c r="H55" i="9"/>
  <c r="H56" i="9" s="1"/>
  <c r="G55" i="9"/>
  <c r="E55" i="9"/>
  <c r="E56" i="9" s="1"/>
  <c r="K46" i="9"/>
  <c r="J46" i="9"/>
  <c r="H46" i="9"/>
  <c r="G46" i="9"/>
  <c r="E46" i="9"/>
  <c r="K45" i="9"/>
  <c r="J45" i="9"/>
  <c r="H45" i="9"/>
  <c r="G45" i="9"/>
  <c r="E45" i="9"/>
  <c r="K48" i="9" l="1"/>
  <c r="G48" i="9"/>
  <c r="J48" i="9"/>
  <c r="E48" i="9"/>
  <c r="H48" i="9"/>
  <c r="I155" i="9"/>
  <c r="L155" i="9"/>
  <c r="L116" i="9"/>
  <c r="L108" i="9"/>
  <c r="I101" i="9"/>
  <c r="I137" i="9"/>
  <c r="L137" i="9"/>
  <c r="I116" i="9"/>
  <c r="I108" i="9"/>
  <c r="L46" i="9"/>
  <c r="L101" i="9"/>
  <c r="I45" i="9"/>
  <c r="I55" i="9"/>
  <c r="L55" i="9"/>
  <c r="L56" i="9" s="1"/>
  <c r="G56" i="9"/>
  <c r="K56" i="9"/>
  <c r="I46" i="9"/>
  <c r="L45" i="9"/>
  <c r="L48" i="9" l="1"/>
  <c r="I48" i="9"/>
  <c r="O10" i="9"/>
  <c r="E16" i="9"/>
  <c r="I56" i="9"/>
  <c r="N56" i="9"/>
  <c r="J167" i="9"/>
  <c r="K167" i="9"/>
  <c r="H167" i="9"/>
  <c r="G167" i="9"/>
  <c r="E167" i="9"/>
  <c r="O56" i="9" l="1"/>
  <c r="M56" i="9"/>
  <c r="I167" i="9"/>
  <c r="L167" i="9"/>
  <c r="C209" i="9"/>
  <c r="C198" i="9"/>
  <c r="D195" i="9"/>
  <c r="C195" i="9"/>
  <c r="D190" i="9"/>
  <c r="C190" i="9"/>
  <c r="D184" i="9"/>
  <c r="F184" i="9"/>
  <c r="C184" i="9"/>
  <c r="C178" i="9"/>
  <c r="D325" i="9" l="1"/>
  <c r="C325" i="9"/>
  <c r="K323" i="9"/>
  <c r="H323" i="9"/>
  <c r="G323" i="9"/>
  <c r="C243" i="9"/>
  <c r="D252" i="9"/>
  <c r="C252" i="9"/>
  <c r="C255" i="9"/>
  <c r="D255" i="9"/>
  <c r="K251" i="9"/>
  <c r="J251" i="9"/>
  <c r="H251" i="9"/>
  <c r="G251" i="9"/>
  <c r="E251" i="9"/>
  <c r="K246" i="9"/>
  <c r="J246" i="9"/>
  <c r="H246" i="9"/>
  <c r="G246" i="9"/>
  <c r="E246" i="9"/>
  <c r="K245" i="9"/>
  <c r="J245" i="9"/>
  <c r="H245" i="9"/>
  <c r="G245" i="9"/>
  <c r="E245" i="9"/>
  <c r="D217" i="9"/>
  <c r="C217" i="9"/>
  <c r="K202" i="9"/>
  <c r="K204" i="9" s="1"/>
  <c r="K209" i="9" s="1"/>
  <c r="J202" i="9"/>
  <c r="J204" i="9" s="1"/>
  <c r="J209" i="9" s="1"/>
  <c r="H202" i="9"/>
  <c r="H204" i="9" s="1"/>
  <c r="H209" i="9" s="1"/>
  <c r="G202" i="9"/>
  <c r="G204" i="9" s="1"/>
  <c r="G209" i="9" s="1"/>
  <c r="E202" i="9"/>
  <c r="E204" i="9" s="1"/>
  <c r="E209" i="9" s="1"/>
  <c r="K193" i="9"/>
  <c r="J193" i="9"/>
  <c r="H193" i="9"/>
  <c r="G193" i="9"/>
  <c r="E193" i="9"/>
  <c r="K173" i="9"/>
  <c r="J173" i="9"/>
  <c r="H173" i="9"/>
  <c r="G173" i="9"/>
  <c r="E173" i="9"/>
  <c r="D53" i="9"/>
  <c r="C53" i="9"/>
  <c r="C77" i="9"/>
  <c r="I323" i="9" l="1"/>
  <c r="J252" i="9"/>
  <c r="K252" i="9"/>
  <c r="I245" i="9"/>
  <c r="E252" i="9"/>
  <c r="H252" i="9"/>
  <c r="I246" i="9"/>
  <c r="G252" i="9"/>
  <c r="L245" i="9"/>
  <c r="I251" i="9"/>
  <c r="L246" i="9"/>
  <c r="L251" i="9"/>
  <c r="L202" i="9"/>
  <c r="L204" i="9" s="1"/>
  <c r="L209" i="9" s="1"/>
  <c r="I193" i="9"/>
  <c r="L173" i="9"/>
  <c r="I202" i="9"/>
  <c r="I204" i="9" s="1"/>
  <c r="I209" i="9" s="1"/>
  <c r="L193" i="9"/>
  <c r="I173" i="9"/>
  <c r="N252" i="9" l="1"/>
  <c r="I252" i="9"/>
  <c r="L252" i="9"/>
  <c r="O252" i="9" l="1"/>
  <c r="M252" i="9"/>
  <c r="K50" i="9"/>
  <c r="J50" i="9"/>
  <c r="H50" i="9"/>
  <c r="G50" i="9"/>
  <c r="E50" i="9"/>
  <c r="C43" i="9"/>
  <c r="L50" i="9" l="1"/>
  <c r="I50" i="9"/>
  <c r="D321" i="9" l="1"/>
  <c r="C321" i="9"/>
  <c r="C332" i="9"/>
  <c r="C333" i="9" s="1"/>
  <c r="C334" i="9" s="1"/>
  <c r="K331" i="9"/>
  <c r="K332" i="9" s="1"/>
  <c r="K333" i="9" s="1"/>
  <c r="K334" i="9" s="1"/>
  <c r="J331" i="9"/>
  <c r="J332" i="9" s="1"/>
  <c r="J333" i="9" s="1"/>
  <c r="J334" i="9" s="1"/>
  <c r="H331" i="9"/>
  <c r="H332" i="9" s="1"/>
  <c r="H333" i="9" s="1"/>
  <c r="H334" i="9" s="1"/>
  <c r="G331" i="9"/>
  <c r="G332" i="9" s="1"/>
  <c r="G333" i="9" s="1"/>
  <c r="G334" i="9" s="1"/>
  <c r="E331" i="9"/>
  <c r="E332" i="9" s="1"/>
  <c r="E333" i="9" s="1"/>
  <c r="E334" i="9" s="1"/>
  <c r="K129" i="9"/>
  <c r="J129" i="9"/>
  <c r="H129" i="9"/>
  <c r="G129" i="9"/>
  <c r="E129" i="9"/>
  <c r="D77" i="9"/>
  <c r="B12" i="10" l="1"/>
  <c r="O331" i="9"/>
  <c r="O332" i="9" s="1"/>
  <c r="O333" i="9" s="1"/>
  <c r="O334" i="9" s="1"/>
  <c r="E323" i="9"/>
  <c r="J323" i="9"/>
  <c r="L331" i="9"/>
  <c r="L332" i="9" s="1"/>
  <c r="L333" i="9" s="1"/>
  <c r="L334" i="9" s="1"/>
  <c r="I331" i="9"/>
  <c r="I332" i="9" s="1"/>
  <c r="I333" i="9" s="1"/>
  <c r="I334" i="9" s="1"/>
  <c r="I129" i="9"/>
  <c r="L129" i="9"/>
  <c r="L323" i="9" l="1"/>
  <c r="D66" i="9"/>
  <c r="C66" i="9"/>
  <c r="K64" i="9"/>
  <c r="J64" i="9"/>
  <c r="H64" i="9"/>
  <c r="G64" i="9"/>
  <c r="E64" i="9"/>
  <c r="L64" i="9" l="1"/>
  <c r="I64" i="9"/>
  <c r="E83" i="9"/>
  <c r="E85" i="9"/>
  <c r="E87" i="9"/>
  <c r="E88" i="9"/>
  <c r="E89" i="9"/>
  <c r="K171" i="9" l="1"/>
  <c r="J171" i="9"/>
  <c r="H171" i="9"/>
  <c r="G171" i="9"/>
  <c r="E171" i="9"/>
  <c r="K143" i="9"/>
  <c r="J143" i="9"/>
  <c r="H143" i="9"/>
  <c r="G143" i="9"/>
  <c r="E143" i="9"/>
  <c r="L143" i="9" l="1"/>
  <c r="I171" i="9"/>
  <c r="L171" i="9"/>
  <c r="I143" i="9"/>
  <c r="K119" i="9"/>
  <c r="J119" i="9"/>
  <c r="H119" i="9"/>
  <c r="G119" i="9"/>
  <c r="K117" i="9"/>
  <c r="J117" i="9"/>
  <c r="H117" i="9"/>
  <c r="G117" i="9"/>
  <c r="K65" i="9"/>
  <c r="K66" i="9" s="1"/>
  <c r="J65" i="9"/>
  <c r="J66" i="9" s="1"/>
  <c r="H65" i="9"/>
  <c r="G65" i="9"/>
  <c r="G66" i="9" s="1"/>
  <c r="E65" i="9"/>
  <c r="E66" i="9" s="1"/>
  <c r="D69" i="9"/>
  <c r="F69" i="9"/>
  <c r="C69" i="9"/>
  <c r="K68" i="9"/>
  <c r="K69" i="9" s="1"/>
  <c r="J68" i="9"/>
  <c r="H68" i="9"/>
  <c r="H69" i="9" s="1"/>
  <c r="G68" i="9"/>
  <c r="E68" i="9"/>
  <c r="E69" i="9" s="1"/>
  <c r="I68" i="9" l="1"/>
  <c r="I117" i="9"/>
  <c r="L117" i="9"/>
  <c r="I119" i="9"/>
  <c r="L119" i="9"/>
  <c r="I65" i="9"/>
  <c r="L68" i="9"/>
  <c r="L69" i="9" s="1"/>
  <c r="L65" i="9"/>
  <c r="L66" i="9" s="1"/>
  <c r="H66" i="9"/>
  <c r="G69" i="9"/>
  <c r="J69" i="9"/>
  <c r="I66" i="9" l="1"/>
  <c r="N66" i="9"/>
  <c r="I69" i="9"/>
  <c r="N69" i="9"/>
  <c r="D28" i="9"/>
  <c r="D32" i="9" s="1"/>
  <c r="C28" i="9"/>
  <c r="C32" i="9" s="1"/>
  <c r="G26" i="9"/>
  <c r="H26" i="9"/>
  <c r="J26" i="9"/>
  <c r="M69" i="9" l="1"/>
  <c r="O69" i="9"/>
  <c r="M66" i="9"/>
  <c r="O66" i="9"/>
  <c r="I26" i="9"/>
  <c r="C228" i="9"/>
  <c r="K324" i="9" l="1"/>
  <c r="K325" i="9" s="1"/>
  <c r="J324" i="9"/>
  <c r="J325" i="9" s="1"/>
  <c r="H324" i="9"/>
  <c r="H325" i="9" s="1"/>
  <c r="G324" i="9"/>
  <c r="G325" i="9" s="1"/>
  <c r="E324" i="9"/>
  <c r="F321" i="9"/>
  <c r="K320" i="9"/>
  <c r="K321" i="9" s="1"/>
  <c r="J320" i="9"/>
  <c r="J321" i="9" s="1"/>
  <c r="H320" i="9"/>
  <c r="H321" i="9" s="1"/>
  <c r="G320" i="9"/>
  <c r="G321" i="9" s="1"/>
  <c r="E320" i="9"/>
  <c r="D314" i="9"/>
  <c r="D315" i="9" s="1"/>
  <c r="D316" i="9" s="1"/>
  <c r="J313" i="9"/>
  <c r="H313" i="9"/>
  <c r="G313" i="9"/>
  <c r="E313" i="9"/>
  <c r="K313" i="9"/>
  <c r="C314" i="9"/>
  <c r="C315" i="9" s="1"/>
  <c r="C316" i="9" s="1"/>
  <c r="K312" i="9"/>
  <c r="J312" i="9"/>
  <c r="H312" i="9"/>
  <c r="G312" i="9"/>
  <c r="E312" i="9"/>
  <c r="D308" i="9"/>
  <c r="C308" i="9"/>
  <c r="K301" i="9"/>
  <c r="J301" i="9"/>
  <c r="H301" i="9"/>
  <c r="G301" i="9"/>
  <c r="E301" i="9"/>
  <c r="K298" i="9"/>
  <c r="J298" i="9"/>
  <c r="H298" i="9"/>
  <c r="G298" i="9"/>
  <c r="E298" i="9"/>
  <c r="K295" i="9"/>
  <c r="J295" i="9"/>
  <c r="H295" i="9"/>
  <c r="G295" i="9"/>
  <c r="E295" i="9"/>
  <c r="K293" i="9"/>
  <c r="J293" i="9"/>
  <c r="H293" i="9"/>
  <c r="G293" i="9"/>
  <c r="E293" i="9"/>
  <c r="K291" i="9"/>
  <c r="J291" i="9"/>
  <c r="H291" i="9"/>
  <c r="G291" i="9"/>
  <c r="E291" i="9"/>
  <c r="K288" i="9"/>
  <c r="J288" i="9"/>
  <c r="H288" i="9"/>
  <c r="G288" i="9"/>
  <c r="E288" i="9"/>
  <c r="D282" i="9"/>
  <c r="D283" i="9" s="1"/>
  <c r="C282" i="9"/>
  <c r="C283" i="9" s="1"/>
  <c r="K281" i="9"/>
  <c r="J281" i="9"/>
  <c r="H281" i="9"/>
  <c r="G281" i="9"/>
  <c r="E281" i="9"/>
  <c r="K280" i="9"/>
  <c r="J280" i="9"/>
  <c r="H280" i="9"/>
  <c r="G280" i="9"/>
  <c r="E280" i="9"/>
  <c r="K279" i="9"/>
  <c r="J279" i="9"/>
  <c r="H279" i="9"/>
  <c r="G279" i="9"/>
  <c r="E279" i="9"/>
  <c r="K278" i="9"/>
  <c r="J278" i="9"/>
  <c r="H278" i="9"/>
  <c r="G278" i="9"/>
  <c r="E278" i="9"/>
  <c r="K273" i="9"/>
  <c r="J273" i="9"/>
  <c r="H273" i="9"/>
  <c r="G273" i="9"/>
  <c r="E273" i="9"/>
  <c r="K272" i="9"/>
  <c r="J272" i="9"/>
  <c r="H272" i="9"/>
  <c r="G272" i="9"/>
  <c r="E272" i="9"/>
  <c r="K269" i="9"/>
  <c r="J269" i="9"/>
  <c r="H269" i="9"/>
  <c r="G269" i="9"/>
  <c r="E269" i="9"/>
  <c r="K268" i="9"/>
  <c r="J268" i="9"/>
  <c r="H268" i="9"/>
  <c r="G268" i="9"/>
  <c r="E268" i="9"/>
  <c r="K267" i="9"/>
  <c r="J267" i="9"/>
  <c r="H267" i="9"/>
  <c r="G267" i="9"/>
  <c r="E267" i="9"/>
  <c r="K265" i="9"/>
  <c r="J265" i="9"/>
  <c r="H265" i="9"/>
  <c r="G265" i="9"/>
  <c r="E265" i="9"/>
  <c r="K264" i="9"/>
  <c r="J264" i="9"/>
  <c r="H264" i="9"/>
  <c r="G264" i="9"/>
  <c r="E264" i="9"/>
  <c r="K263" i="9"/>
  <c r="J263" i="9"/>
  <c r="H263" i="9"/>
  <c r="G263" i="9"/>
  <c r="E263" i="9"/>
  <c r="K254" i="9"/>
  <c r="J254" i="9"/>
  <c r="H254" i="9"/>
  <c r="G254" i="9"/>
  <c r="E254" i="9"/>
  <c r="D243" i="9"/>
  <c r="K242" i="9"/>
  <c r="J242" i="9"/>
  <c r="H242" i="9"/>
  <c r="G242" i="9"/>
  <c r="E242" i="9"/>
  <c r="K241" i="9"/>
  <c r="J241" i="9"/>
  <c r="H241" i="9"/>
  <c r="G241" i="9"/>
  <c r="E241" i="9"/>
  <c r="K240" i="9"/>
  <c r="J240" i="9"/>
  <c r="H240" i="9"/>
  <c r="G240" i="9"/>
  <c r="E240" i="9"/>
  <c r="K239" i="9"/>
  <c r="J239" i="9"/>
  <c r="H239" i="9"/>
  <c r="G239" i="9"/>
  <c r="E239" i="9"/>
  <c r="K238" i="9"/>
  <c r="J238" i="9"/>
  <c r="H238" i="9"/>
  <c r="G238" i="9"/>
  <c r="E238" i="9"/>
  <c r="K236" i="9"/>
  <c r="J236" i="9"/>
  <c r="H236" i="9"/>
  <c r="G236" i="9"/>
  <c r="E236" i="9"/>
  <c r="K234" i="9"/>
  <c r="J234" i="9"/>
  <c r="H234" i="9"/>
  <c r="G234" i="9"/>
  <c r="E234" i="9"/>
  <c r="F228" i="9"/>
  <c r="D228" i="9"/>
  <c r="E227" i="9"/>
  <c r="E228" i="9" s="1"/>
  <c r="F222" i="9"/>
  <c r="D222" i="9"/>
  <c r="C222" i="9"/>
  <c r="C229" i="9" s="1"/>
  <c r="K221" i="9"/>
  <c r="J221" i="9"/>
  <c r="H221" i="9"/>
  <c r="G221" i="9"/>
  <c r="E221" i="9"/>
  <c r="F217" i="9"/>
  <c r="K216" i="9"/>
  <c r="J216" i="9"/>
  <c r="H216" i="9"/>
  <c r="G216" i="9"/>
  <c r="E216" i="9"/>
  <c r="K189" i="9"/>
  <c r="J189" i="9"/>
  <c r="H189" i="9"/>
  <c r="G189" i="9"/>
  <c r="E189" i="9"/>
  <c r="K183" i="9"/>
  <c r="J183" i="9"/>
  <c r="H183" i="9"/>
  <c r="G183" i="9"/>
  <c r="E183" i="9"/>
  <c r="K197" i="9"/>
  <c r="K198" i="9" s="1"/>
  <c r="J197" i="9"/>
  <c r="J198" i="9" s="1"/>
  <c r="H197" i="9"/>
  <c r="H198" i="9" s="1"/>
  <c r="G197" i="9"/>
  <c r="G198" i="9" s="1"/>
  <c r="E197" i="9"/>
  <c r="E198" i="9" s="1"/>
  <c r="F181" i="9"/>
  <c r="D181" i="9"/>
  <c r="D199" i="9" s="1"/>
  <c r="D210" i="9" s="1"/>
  <c r="C181" i="9"/>
  <c r="C199" i="9" s="1"/>
  <c r="K180" i="9"/>
  <c r="K181" i="9" s="1"/>
  <c r="J180" i="9"/>
  <c r="J181" i="9" s="1"/>
  <c r="H180" i="9"/>
  <c r="H181" i="9" s="1"/>
  <c r="G180" i="9"/>
  <c r="E180" i="9"/>
  <c r="E181" i="9" s="1"/>
  <c r="K194" i="9"/>
  <c r="J194" i="9"/>
  <c r="H194" i="9"/>
  <c r="G194" i="9"/>
  <c r="E194" i="9"/>
  <c r="K192" i="9"/>
  <c r="J192" i="9"/>
  <c r="H192" i="9"/>
  <c r="G192" i="9"/>
  <c r="E192" i="9"/>
  <c r="K177" i="9"/>
  <c r="J177" i="9"/>
  <c r="H177" i="9"/>
  <c r="G177" i="9"/>
  <c r="E177" i="9"/>
  <c r="K176" i="9"/>
  <c r="J176" i="9"/>
  <c r="H176" i="9"/>
  <c r="G176" i="9"/>
  <c r="E176" i="9"/>
  <c r="K170" i="9"/>
  <c r="J170" i="9"/>
  <c r="H170" i="9"/>
  <c r="G170" i="9"/>
  <c r="E170" i="9"/>
  <c r="K169" i="9"/>
  <c r="J169" i="9"/>
  <c r="H169" i="9"/>
  <c r="G169" i="9"/>
  <c r="E169" i="9"/>
  <c r="K154" i="9"/>
  <c r="J154" i="9"/>
  <c r="H154" i="9"/>
  <c r="G154" i="9"/>
  <c r="E154" i="9"/>
  <c r="K153" i="9"/>
  <c r="J153" i="9"/>
  <c r="H153" i="9"/>
  <c r="G153" i="9"/>
  <c r="E153" i="9"/>
  <c r="K152" i="9"/>
  <c r="J152" i="9"/>
  <c r="H152" i="9"/>
  <c r="G152" i="9"/>
  <c r="E152" i="9"/>
  <c r="D144" i="9"/>
  <c r="C144" i="9"/>
  <c r="K138" i="9"/>
  <c r="J138" i="9"/>
  <c r="H138" i="9"/>
  <c r="G138" i="9"/>
  <c r="E138" i="9"/>
  <c r="K135" i="9"/>
  <c r="J135" i="9"/>
  <c r="H135" i="9"/>
  <c r="G135" i="9"/>
  <c r="E135" i="9"/>
  <c r="K134" i="9"/>
  <c r="J134" i="9"/>
  <c r="H134" i="9"/>
  <c r="G134" i="9"/>
  <c r="E134" i="9"/>
  <c r="K133" i="9"/>
  <c r="J133" i="9"/>
  <c r="H133" i="9"/>
  <c r="G133" i="9"/>
  <c r="E133" i="9"/>
  <c r="K132" i="9"/>
  <c r="J132" i="9"/>
  <c r="H132" i="9"/>
  <c r="G132" i="9"/>
  <c r="E132" i="9"/>
  <c r="K131" i="9"/>
  <c r="J131" i="9"/>
  <c r="H131" i="9"/>
  <c r="G131" i="9"/>
  <c r="E131" i="9"/>
  <c r="D125" i="9"/>
  <c r="K115" i="9"/>
  <c r="J115" i="9"/>
  <c r="H115" i="9"/>
  <c r="G115" i="9"/>
  <c r="K114" i="9"/>
  <c r="J114" i="9"/>
  <c r="H114" i="9"/>
  <c r="G114" i="9"/>
  <c r="K113" i="9"/>
  <c r="J113" i="9"/>
  <c r="H113" i="9"/>
  <c r="G113" i="9"/>
  <c r="K112" i="9"/>
  <c r="J112" i="9"/>
  <c r="H112" i="9"/>
  <c r="G112" i="9"/>
  <c r="K110" i="9"/>
  <c r="J110" i="9"/>
  <c r="H110" i="9"/>
  <c r="G110" i="9"/>
  <c r="K109" i="9"/>
  <c r="J109" i="9"/>
  <c r="H109" i="9"/>
  <c r="G109" i="9"/>
  <c r="K107" i="9"/>
  <c r="J107" i="9"/>
  <c r="H107" i="9"/>
  <c r="G107" i="9"/>
  <c r="K105" i="9"/>
  <c r="J105" i="9"/>
  <c r="H105" i="9"/>
  <c r="G105" i="9"/>
  <c r="K104" i="9"/>
  <c r="J104" i="9"/>
  <c r="H104" i="9"/>
  <c r="G104" i="9"/>
  <c r="K103" i="9"/>
  <c r="J103" i="9"/>
  <c r="H103" i="9"/>
  <c r="G103" i="9"/>
  <c r="K102" i="9"/>
  <c r="J102" i="9"/>
  <c r="H102" i="9"/>
  <c r="G102" i="9"/>
  <c r="K100" i="9"/>
  <c r="J100" i="9"/>
  <c r="H100" i="9"/>
  <c r="G100" i="9"/>
  <c r="K99" i="9"/>
  <c r="J99" i="9"/>
  <c r="H99" i="9"/>
  <c r="G99" i="9"/>
  <c r="D90" i="9"/>
  <c r="C90" i="9"/>
  <c r="K89" i="9"/>
  <c r="J89" i="9"/>
  <c r="H89" i="9"/>
  <c r="G89" i="9"/>
  <c r="K88" i="9"/>
  <c r="J88" i="9"/>
  <c r="H88" i="9"/>
  <c r="G88" i="9"/>
  <c r="K87" i="9"/>
  <c r="J87" i="9"/>
  <c r="H87" i="9"/>
  <c r="G87" i="9"/>
  <c r="K85" i="9"/>
  <c r="J85" i="9"/>
  <c r="H85" i="9"/>
  <c r="G85" i="9"/>
  <c r="K83" i="9"/>
  <c r="J83" i="9"/>
  <c r="H83" i="9"/>
  <c r="G83" i="9"/>
  <c r="F77" i="9"/>
  <c r="K76" i="9"/>
  <c r="K77" i="9" s="1"/>
  <c r="J76" i="9"/>
  <c r="J77" i="9" s="1"/>
  <c r="H76" i="9"/>
  <c r="G76" i="9"/>
  <c r="G77" i="9" s="1"/>
  <c r="E76" i="9"/>
  <c r="E77" i="9" s="1"/>
  <c r="F74" i="9"/>
  <c r="D74" i="9"/>
  <c r="D78" i="9" s="1"/>
  <c r="C74" i="9"/>
  <c r="C78" i="9" s="1"/>
  <c r="K73" i="9"/>
  <c r="J73" i="9"/>
  <c r="H73" i="9"/>
  <c r="G73" i="9"/>
  <c r="E73" i="9"/>
  <c r="K52" i="9"/>
  <c r="J52" i="9"/>
  <c r="H52" i="9"/>
  <c r="G52" i="9"/>
  <c r="E52" i="9"/>
  <c r="D62" i="9"/>
  <c r="C62" i="9"/>
  <c r="K61" i="9"/>
  <c r="K62" i="9" s="1"/>
  <c r="J61" i="9"/>
  <c r="J62" i="9" s="1"/>
  <c r="H61" i="9"/>
  <c r="H62" i="9" s="1"/>
  <c r="G61" i="9"/>
  <c r="E61" i="9"/>
  <c r="E62" i="9" s="1"/>
  <c r="D59" i="9"/>
  <c r="C59" i="9"/>
  <c r="K58" i="9"/>
  <c r="J58" i="9"/>
  <c r="H58" i="9"/>
  <c r="H59" i="9" s="1"/>
  <c r="G58" i="9"/>
  <c r="G59" i="9" s="1"/>
  <c r="E58" i="9"/>
  <c r="D43" i="9"/>
  <c r="K42" i="9"/>
  <c r="J42" i="9"/>
  <c r="H42" i="9"/>
  <c r="G42" i="9"/>
  <c r="K41" i="9"/>
  <c r="J41" i="9"/>
  <c r="H41" i="9"/>
  <c r="G41" i="9"/>
  <c r="K39" i="9"/>
  <c r="J39" i="9"/>
  <c r="H39" i="9"/>
  <c r="G39" i="9"/>
  <c r="K38" i="9"/>
  <c r="J38" i="9"/>
  <c r="H38" i="9"/>
  <c r="G38" i="9"/>
  <c r="K37" i="9"/>
  <c r="J37" i="9"/>
  <c r="H37" i="9"/>
  <c r="G37" i="9"/>
  <c r="K27" i="9"/>
  <c r="J27" i="9"/>
  <c r="H27" i="9"/>
  <c r="H28" i="9" s="1"/>
  <c r="H32" i="9" s="1"/>
  <c r="G27" i="9"/>
  <c r="G28" i="9" s="1"/>
  <c r="G32" i="9" s="1"/>
  <c r="D22" i="9"/>
  <c r="D23" i="9" s="1"/>
  <c r="D33" i="9" s="1"/>
  <c r="C22" i="9"/>
  <c r="K21" i="9"/>
  <c r="J21" i="9"/>
  <c r="J22" i="9" s="1"/>
  <c r="H21" i="9"/>
  <c r="H22" i="9" s="1"/>
  <c r="G21" i="9"/>
  <c r="E22" i="9"/>
  <c r="E23" i="9" s="1"/>
  <c r="K15" i="9"/>
  <c r="J15" i="9"/>
  <c r="H15" i="9"/>
  <c r="G15" i="9"/>
  <c r="K14" i="9"/>
  <c r="J14" i="9"/>
  <c r="H14" i="9"/>
  <c r="G14" i="9"/>
  <c r="K11" i="9"/>
  <c r="J11" i="9"/>
  <c r="H11" i="9"/>
  <c r="G11" i="9"/>
  <c r="K10" i="9"/>
  <c r="J10" i="9"/>
  <c r="H10" i="9"/>
  <c r="G10" i="9"/>
  <c r="G326" i="9" l="1"/>
  <c r="G327" i="9" s="1"/>
  <c r="H326" i="9"/>
  <c r="H327" i="9" s="1"/>
  <c r="J326" i="9"/>
  <c r="J327" i="9" s="1"/>
  <c r="K326" i="9"/>
  <c r="K327" i="9" s="1"/>
  <c r="E161" i="9"/>
  <c r="E162" i="9" s="1"/>
  <c r="G161" i="9"/>
  <c r="G162" i="9" s="1"/>
  <c r="H161" i="9"/>
  <c r="H162" i="9" s="1"/>
  <c r="J161" i="9"/>
  <c r="J162" i="9" s="1"/>
  <c r="K161" i="9"/>
  <c r="K162" i="9" s="1"/>
  <c r="D70" i="9"/>
  <c r="D79" i="9" s="1"/>
  <c r="C70" i="9"/>
  <c r="C79" i="9" s="1"/>
  <c r="C94" i="9"/>
  <c r="C95" i="9" s="1"/>
  <c r="D94" i="9"/>
  <c r="D95" i="9" s="1"/>
  <c r="K303" i="9"/>
  <c r="K307" i="9" s="1"/>
  <c r="K308" i="9" s="1"/>
  <c r="J303" i="9"/>
  <c r="J307" i="9" s="1"/>
  <c r="J308" i="9" s="1"/>
  <c r="E303" i="9"/>
  <c r="E307" i="9" s="1"/>
  <c r="E308" i="9" s="1"/>
  <c r="H270" i="9"/>
  <c r="K270" i="9"/>
  <c r="G270" i="9"/>
  <c r="J270" i="9"/>
  <c r="E270" i="9"/>
  <c r="G16" i="9"/>
  <c r="C23" i="9"/>
  <c r="C33" i="9" s="1"/>
  <c r="E321" i="9"/>
  <c r="O320" i="9"/>
  <c r="H77" i="9"/>
  <c r="O76" i="9"/>
  <c r="D229" i="9"/>
  <c r="D230" i="9" s="1"/>
  <c r="E178" i="9"/>
  <c r="K178" i="9"/>
  <c r="J178" i="9"/>
  <c r="G178" i="9"/>
  <c r="H178" i="9"/>
  <c r="H195" i="9"/>
  <c r="G184" i="9"/>
  <c r="J190" i="9"/>
  <c r="J184" i="9"/>
  <c r="E195" i="9"/>
  <c r="K195" i="9"/>
  <c r="G190" i="9"/>
  <c r="G195" i="9"/>
  <c r="E184" i="9"/>
  <c r="K184" i="9"/>
  <c r="H190" i="9"/>
  <c r="J195" i="9"/>
  <c r="H184" i="9"/>
  <c r="E190" i="9"/>
  <c r="K190" i="9"/>
  <c r="E325" i="9"/>
  <c r="H255" i="9"/>
  <c r="D256" i="9"/>
  <c r="D257" i="9" s="1"/>
  <c r="J255" i="9"/>
  <c r="E255" i="9"/>
  <c r="K255" i="9"/>
  <c r="C256" i="9"/>
  <c r="C257" i="9" s="1"/>
  <c r="G255" i="9"/>
  <c r="E217" i="9"/>
  <c r="E53" i="9"/>
  <c r="K53" i="9"/>
  <c r="J53" i="9"/>
  <c r="C284" i="9"/>
  <c r="D284" i="9"/>
  <c r="C145" i="9"/>
  <c r="C163" i="9" s="1"/>
  <c r="D145" i="9"/>
  <c r="D163" i="9" s="1"/>
  <c r="L236" i="9"/>
  <c r="I241" i="9"/>
  <c r="I267" i="9"/>
  <c r="J314" i="9"/>
  <c r="J315" i="9" s="1"/>
  <c r="J316" i="9" s="1"/>
  <c r="L21" i="9"/>
  <c r="L22" i="9" s="1"/>
  <c r="L152" i="9"/>
  <c r="I21" i="9"/>
  <c r="I22" i="9" s="1"/>
  <c r="I183" i="9"/>
  <c r="I189" i="9"/>
  <c r="I221" i="9"/>
  <c r="L234" i="9"/>
  <c r="L239" i="9"/>
  <c r="L242" i="9"/>
  <c r="L264" i="9"/>
  <c r="L268" i="9"/>
  <c r="I273" i="9"/>
  <c r="I281" i="9"/>
  <c r="L293" i="9"/>
  <c r="I298" i="9"/>
  <c r="L301" i="9"/>
  <c r="E314" i="9"/>
  <c r="E315" i="9" s="1"/>
  <c r="E316" i="9" s="1"/>
  <c r="B10" i="10" s="1"/>
  <c r="I110" i="9"/>
  <c r="L135" i="9"/>
  <c r="I133" i="9"/>
  <c r="I132" i="9"/>
  <c r="I295" i="9"/>
  <c r="I279" i="9"/>
  <c r="L312" i="9"/>
  <c r="I113" i="9"/>
  <c r="L105" i="9"/>
  <c r="I115" i="9"/>
  <c r="L103" i="9"/>
  <c r="L85" i="9"/>
  <c r="I73" i="9"/>
  <c r="G74" i="9"/>
  <c r="G78" i="9" s="1"/>
  <c r="L298" i="9"/>
  <c r="K22" i="9"/>
  <c r="I41" i="9"/>
  <c r="I89" i="9"/>
  <c r="L170" i="9"/>
  <c r="I176" i="9"/>
  <c r="I254" i="9"/>
  <c r="K314" i="9"/>
  <c r="K315" i="9" s="1"/>
  <c r="K316" i="9" s="1"/>
  <c r="L27" i="9"/>
  <c r="J28" i="9"/>
  <c r="J32" i="9" s="1"/>
  <c r="K28" i="9"/>
  <c r="K32" i="9" s="1"/>
  <c r="L38" i="9"/>
  <c r="I58" i="9"/>
  <c r="I59" i="9" s="1"/>
  <c r="I83" i="9"/>
  <c r="L109" i="9"/>
  <c r="L132" i="9"/>
  <c r="L134" i="9"/>
  <c r="L169" i="9"/>
  <c r="L176" i="9"/>
  <c r="I239" i="9"/>
  <c r="L273" i="9"/>
  <c r="I288" i="9"/>
  <c r="L324" i="9"/>
  <c r="L325" i="9" s="1"/>
  <c r="L107" i="9"/>
  <c r="I102" i="9"/>
  <c r="L104" i="9"/>
  <c r="L37" i="9"/>
  <c r="L52" i="9"/>
  <c r="I52" i="9"/>
  <c r="G53" i="9"/>
  <c r="I27" i="9"/>
  <c r="I28" i="9" s="1"/>
  <c r="I32" i="9" s="1"/>
  <c r="E28" i="9"/>
  <c r="E32" i="9" s="1"/>
  <c r="E33" i="9" s="1"/>
  <c r="L15" i="9"/>
  <c r="I15" i="9"/>
  <c r="I11" i="9"/>
  <c r="I324" i="9"/>
  <c r="I325" i="9" s="1"/>
  <c r="I320" i="9"/>
  <c r="D326" i="9"/>
  <c r="D327" i="9" s="1"/>
  <c r="L320" i="9"/>
  <c r="L321" i="9" s="1"/>
  <c r="C326" i="9"/>
  <c r="C327" i="9" s="1"/>
  <c r="I312" i="9"/>
  <c r="H314" i="9"/>
  <c r="H315" i="9" s="1"/>
  <c r="H316" i="9" s="1"/>
  <c r="I313" i="9"/>
  <c r="G314" i="9"/>
  <c r="G315" i="9" s="1"/>
  <c r="G316" i="9" s="1"/>
  <c r="L291" i="9"/>
  <c r="I291" i="9"/>
  <c r="I293" i="9"/>
  <c r="L295" i="9"/>
  <c r="H303" i="9"/>
  <c r="H307" i="9" s="1"/>
  <c r="H308" i="9" s="1"/>
  <c r="I301" i="9"/>
  <c r="G303" i="9"/>
  <c r="G307" i="9" s="1"/>
  <c r="G308" i="9" s="1"/>
  <c r="L279" i="9"/>
  <c r="I280" i="9"/>
  <c r="L280" i="9"/>
  <c r="K282" i="9"/>
  <c r="K283" i="9" s="1"/>
  <c r="H282" i="9"/>
  <c r="H283" i="9" s="1"/>
  <c r="L281" i="9"/>
  <c r="E282" i="9"/>
  <c r="E283" i="9" s="1"/>
  <c r="J282" i="9"/>
  <c r="J283" i="9" s="1"/>
  <c r="G282" i="9"/>
  <c r="G283" i="9" s="1"/>
  <c r="H274" i="9"/>
  <c r="K274" i="9"/>
  <c r="L272" i="9"/>
  <c r="I272" i="9"/>
  <c r="E274" i="9"/>
  <c r="G274" i="9"/>
  <c r="I263" i="9"/>
  <c r="I264" i="9"/>
  <c r="I265" i="9"/>
  <c r="L267" i="9"/>
  <c r="I268" i="9"/>
  <c r="I269" i="9"/>
  <c r="L269" i="9"/>
  <c r="L254" i="9"/>
  <c r="L240" i="9"/>
  <c r="I240" i="9"/>
  <c r="I236" i="9"/>
  <c r="L238" i="9"/>
  <c r="I242" i="9"/>
  <c r="J243" i="9"/>
  <c r="K222" i="9"/>
  <c r="L221" i="9"/>
  <c r="E222" i="9"/>
  <c r="C230" i="9"/>
  <c r="K217" i="9"/>
  <c r="L216" i="9"/>
  <c r="I216" i="9"/>
  <c r="H217" i="9"/>
  <c r="J217" i="9"/>
  <c r="L189" i="9"/>
  <c r="L183" i="9"/>
  <c r="L180" i="9"/>
  <c r="L181" i="9" s="1"/>
  <c r="L194" i="9"/>
  <c r="I194" i="9"/>
  <c r="I192" i="9"/>
  <c r="I169" i="9"/>
  <c r="I177" i="9"/>
  <c r="I153" i="9"/>
  <c r="L153" i="9"/>
  <c r="I154" i="9"/>
  <c r="L154" i="9"/>
  <c r="L131" i="9"/>
  <c r="L138" i="9"/>
  <c r="K144" i="9"/>
  <c r="I109" i="9"/>
  <c r="I112" i="9"/>
  <c r="L112" i="9"/>
  <c r="L113" i="9"/>
  <c r="I114" i="9"/>
  <c r="L114" i="9"/>
  <c r="L115" i="9"/>
  <c r="L102" i="9"/>
  <c r="I103" i="9"/>
  <c r="I105" i="9"/>
  <c r="I107" i="9"/>
  <c r="L83" i="9"/>
  <c r="I85" i="9"/>
  <c r="L88" i="9"/>
  <c r="K90" i="9"/>
  <c r="H90" i="9"/>
  <c r="G90" i="9"/>
  <c r="E90" i="9"/>
  <c r="E94" i="9" s="1"/>
  <c r="E95" i="9" s="1"/>
  <c r="I76" i="9"/>
  <c r="L76" i="9"/>
  <c r="L77" i="9" s="1"/>
  <c r="L73" i="9"/>
  <c r="H74" i="9"/>
  <c r="K74" i="9"/>
  <c r="K78" i="9" s="1"/>
  <c r="E74" i="9"/>
  <c r="E78" i="9" s="1"/>
  <c r="H53" i="9"/>
  <c r="I61" i="9"/>
  <c r="G62" i="9"/>
  <c r="K59" i="9"/>
  <c r="E59" i="9"/>
  <c r="L58" i="9"/>
  <c r="I38" i="9"/>
  <c r="L39" i="9"/>
  <c r="I39" i="9"/>
  <c r="L41" i="9"/>
  <c r="K43" i="9"/>
  <c r="L42" i="9"/>
  <c r="H43" i="9"/>
  <c r="H70" i="9" s="1"/>
  <c r="I42" i="9"/>
  <c r="E43" i="9"/>
  <c r="J43" i="9"/>
  <c r="G43" i="9"/>
  <c r="I37" i="9"/>
  <c r="G22" i="9"/>
  <c r="I10" i="9"/>
  <c r="L10" i="9"/>
  <c r="L14" i="9"/>
  <c r="I14" i="9"/>
  <c r="H16" i="9"/>
  <c r="H23" i="9" s="1"/>
  <c r="H33" i="9" s="1"/>
  <c r="K16" i="9"/>
  <c r="K23" i="9" s="1"/>
  <c r="J16" i="9"/>
  <c r="J23" i="9" s="1"/>
  <c r="L110" i="9"/>
  <c r="I99" i="9"/>
  <c r="K125" i="9"/>
  <c r="L99" i="9"/>
  <c r="G125" i="9"/>
  <c r="G222" i="9"/>
  <c r="J59" i="9"/>
  <c r="J74" i="9"/>
  <c r="J78" i="9" s="1"/>
  <c r="J90" i="9"/>
  <c r="L89" i="9"/>
  <c r="H125" i="9"/>
  <c r="I100" i="9"/>
  <c r="G144" i="9"/>
  <c r="E144" i="9"/>
  <c r="J144" i="9"/>
  <c r="L133" i="9"/>
  <c r="L11" i="9"/>
  <c r="L61" i="9"/>
  <c r="L62" i="9" s="1"/>
  <c r="I87" i="9"/>
  <c r="I88" i="9"/>
  <c r="L100" i="9"/>
  <c r="H144" i="9"/>
  <c r="L87" i="9"/>
  <c r="E125" i="9"/>
  <c r="J125" i="9"/>
  <c r="I104" i="9"/>
  <c r="I135" i="9"/>
  <c r="I131" i="9"/>
  <c r="I134" i="9"/>
  <c r="I170" i="9"/>
  <c r="L197" i="9"/>
  <c r="L198" i="9" s="1"/>
  <c r="J222" i="9"/>
  <c r="J229" i="9" s="1"/>
  <c r="J230" i="9" s="1"/>
  <c r="H222" i="9"/>
  <c r="H229" i="9" s="1"/>
  <c r="H230" i="9" s="1"/>
  <c r="I234" i="9"/>
  <c r="I238" i="9"/>
  <c r="L177" i="9"/>
  <c r="I138" i="9"/>
  <c r="I152" i="9"/>
  <c r="L192" i="9"/>
  <c r="G181" i="9"/>
  <c r="I180" i="9"/>
  <c r="I197" i="9"/>
  <c r="I198" i="9" s="1"/>
  <c r="G217" i="9"/>
  <c r="G243" i="9"/>
  <c r="K243" i="9"/>
  <c r="L241" i="9"/>
  <c r="L265" i="9"/>
  <c r="H243" i="9"/>
  <c r="L313" i="9"/>
  <c r="E243" i="9"/>
  <c r="L263" i="9"/>
  <c r="I278" i="9"/>
  <c r="L288" i="9"/>
  <c r="J274" i="9"/>
  <c r="L278" i="9"/>
  <c r="H199" i="9" l="1"/>
  <c r="H210" i="9" s="1"/>
  <c r="G199" i="9"/>
  <c r="G210" i="9" s="1"/>
  <c r="D335" i="9"/>
  <c r="L326" i="9"/>
  <c r="L327" i="9" s="1"/>
  <c r="E199" i="9"/>
  <c r="E210" i="9" s="1"/>
  <c r="J199" i="9"/>
  <c r="J210" i="9" s="1"/>
  <c r="K199" i="9"/>
  <c r="K210" i="9" s="1"/>
  <c r="K33" i="9"/>
  <c r="J33" i="9"/>
  <c r="K229" i="9"/>
  <c r="K230" i="9" s="1"/>
  <c r="I33" i="9"/>
  <c r="G23" i="9"/>
  <c r="G33" i="9" s="1"/>
  <c r="G229" i="9"/>
  <c r="G230" i="9" s="1"/>
  <c r="G70" i="9"/>
  <c r="H78" i="9"/>
  <c r="I161" i="9"/>
  <c r="I162" i="9" s="1"/>
  <c r="L161" i="9"/>
  <c r="L162" i="9" s="1"/>
  <c r="G79" i="9"/>
  <c r="J70" i="9"/>
  <c r="J79" i="9" s="1"/>
  <c r="H79" i="9"/>
  <c r="E70" i="9"/>
  <c r="E79" i="9" s="1"/>
  <c r="K70" i="9"/>
  <c r="K79" i="9" s="1"/>
  <c r="H94" i="9"/>
  <c r="H95" i="9" s="1"/>
  <c r="G94" i="9"/>
  <c r="G95" i="9" s="1"/>
  <c r="K94" i="9"/>
  <c r="K95" i="9" s="1"/>
  <c r="J94" i="9"/>
  <c r="J95" i="9" s="1"/>
  <c r="L303" i="9"/>
  <c r="L307" i="9" s="1"/>
  <c r="L308" i="9" s="1"/>
  <c r="B3" i="10"/>
  <c r="I270" i="9"/>
  <c r="L270" i="9"/>
  <c r="N222" i="9"/>
  <c r="N314" i="9"/>
  <c r="N315" i="9" s="1"/>
  <c r="N316" i="9" s="1"/>
  <c r="I321" i="9"/>
  <c r="I326" i="9" s="1"/>
  <c r="I327" i="9" s="1"/>
  <c r="M321" i="9"/>
  <c r="M326" i="9" s="1"/>
  <c r="M327" i="9" s="1"/>
  <c r="N282" i="9"/>
  <c r="N283" i="9" s="1"/>
  <c r="I181" i="9"/>
  <c r="N181" i="9"/>
  <c r="N43" i="9"/>
  <c r="N195" i="9"/>
  <c r="N59" i="9"/>
  <c r="I62" i="9"/>
  <c r="N62" i="9"/>
  <c r="I77" i="9"/>
  <c r="M76" i="9"/>
  <c r="N76" i="9"/>
  <c r="N77" i="9" s="1"/>
  <c r="N255" i="9"/>
  <c r="N16" i="9"/>
  <c r="N23" i="9" s="1"/>
  <c r="N33" i="9" s="1"/>
  <c r="E229" i="9"/>
  <c r="E230" i="9" s="1"/>
  <c r="B6" i="10" s="1"/>
  <c r="L74" i="9"/>
  <c r="L78" i="9" s="1"/>
  <c r="I190" i="9"/>
  <c r="L195" i="9"/>
  <c r="I178" i="9"/>
  <c r="L178" i="9"/>
  <c r="I195" i="9"/>
  <c r="L184" i="9"/>
  <c r="I184" i="9"/>
  <c r="L190" i="9"/>
  <c r="L199" i="9" s="1"/>
  <c r="L210" i="9" s="1"/>
  <c r="G275" i="9"/>
  <c r="G284" i="9" s="1"/>
  <c r="K256" i="9"/>
  <c r="K257" i="9" s="1"/>
  <c r="H256" i="9"/>
  <c r="H257" i="9" s="1"/>
  <c r="G256" i="9"/>
  <c r="G257" i="9" s="1"/>
  <c r="E256" i="9"/>
  <c r="E257" i="9" s="1"/>
  <c r="B7" i="10" s="1"/>
  <c r="J256" i="9"/>
  <c r="J257" i="9" s="1"/>
  <c r="L255" i="9"/>
  <c r="I255" i="9"/>
  <c r="L53" i="9"/>
  <c r="E275" i="9"/>
  <c r="E284" i="9" s="1"/>
  <c r="B8" i="10" s="1"/>
  <c r="H145" i="9"/>
  <c r="H163" i="9" s="1"/>
  <c r="J275" i="9"/>
  <c r="J284" i="9" s="1"/>
  <c r="K275" i="9"/>
  <c r="K284" i="9" s="1"/>
  <c r="H275" i="9"/>
  <c r="H284" i="9" s="1"/>
  <c r="J145" i="9"/>
  <c r="J163" i="9" s="1"/>
  <c r="E145" i="9"/>
  <c r="E163" i="9" s="1"/>
  <c r="G145" i="9"/>
  <c r="G163" i="9" s="1"/>
  <c r="K145" i="9"/>
  <c r="K163" i="9" s="1"/>
  <c r="I282" i="9"/>
  <c r="I283" i="9" s="1"/>
  <c r="I274" i="9"/>
  <c r="E326" i="9"/>
  <c r="E327" i="9" s="1"/>
  <c r="B11" i="10" s="1"/>
  <c r="L59" i="9"/>
  <c r="C210" i="9"/>
  <c r="C335" i="9" s="1"/>
  <c r="B1" i="10"/>
  <c r="I74" i="9"/>
  <c r="L43" i="9"/>
  <c r="I43" i="9"/>
  <c r="L274" i="9"/>
  <c r="L28" i="9"/>
  <c r="L32" i="9" s="1"/>
  <c r="I53" i="9"/>
  <c r="I16" i="9"/>
  <c r="I23" i="9" s="1"/>
  <c r="I314" i="9"/>
  <c r="I315" i="9" s="1"/>
  <c r="I316" i="9" s="1"/>
  <c r="L314" i="9"/>
  <c r="L315" i="9" s="1"/>
  <c r="L316" i="9" s="1"/>
  <c r="B9" i="10"/>
  <c r="I303" i="9"/>
  <c r="I307" i="9" s="1"/>
  <c r="I308" i="9" s="1"/>
  <c r="L282" i="9"/>
  <c r="L283" i="9" s="1"/>
  <c r="L243" i="9"/>
  <c r="I243" i="9"/>
  <c r="I222" i="9"/>
  <c r="I217" i="9"/>
  <c r="L217" i="9"/>
  <c r="L144" i="9"/>
  <c r="I90" i="9"/>
  <c r="L90" i="9"/>
  <c r="L16" i="9"/>
  <c r="L23" i="9" s="1"/>
  <c r="I125" i="9"/>
  <c r="L222" i="9"/>
  <c r="L229" i="9" s="1"/>
  <c r="L230" i="9" s="1"/>
  <c r="I144" i="9"/>
  <c r="L125" i="9"/>
  <c r="E335" i="9" l="1"/>
  <c r="H335" i="9"/>
  <c r="I199" i="9"/>
  <c r="I210" i="9" s="1"/>
  <c r="G335" i="9"/>
  <c r="I229" i="9"/>
  <c r="I230" i="9" s="1"/>
  <c r="J335" i="9"/>
  <c r="K335" i="9"/>
  <c r="L33" i="9"/>
  <c r="B4" i="10"/>
  <c r="I78" i="9"/>
  <c r="I70" i="9"/>
  <c r="I79" i="9" s="1"/>
  <c r="I335" i="9" s="1"/>
  <c r="L70" i="9"/>
  <c r="L79" i="9" s="1"/>
  <c r="L94" i="9"/>
  <c r="L95" i="9" s="1"/>
  <c r="I94" i="9"/>
  <c r="I95" i="9" s="1"/>
  <c r="N74" i="9"/>
  <c r="N78" i="9" s="1"/>
  <c r="K26" i="9"/>
  <c r="L26" i="9" s="1"/>
  <c r="M274" i="9"/>
  <c r="O274" i="9"/>
  <c r="O275" i="9" s="1"/>
  <c r="M90" i="9"/>
  <c r="N274" i="9"/>
  <c r="M195" i="9"/>
  <c r="M59" i="9"/>
  <c r="O243" i="9"/>
  <c r="M282" i="9"/>
  <c r="M283" i="9" s="1"/>
  <c r="M190" i="9"/>
  <c r="O321" i="9"/>
  <c r="O326" i="9" s="1"/>
  <c r="O327" i="9" s="1"/>
  <c r="N321" i="9"/>
  <c r="N326" i="9" s="1"/>
  <c r="N327" i="9" s="1"/>
  <c r="M314" i="9"/>
  <c r="M315" i="9" s="1"/>
  <c r="M316" i="9" s="1"/>
  <c r="O178" i="9"/>
  <c r="M178" i="9"/>
  <c r="N90" i="9"/>
  <c r="M62" i="9"/>
  <c r="O62" i="9"/>
  <c r="N144" i="9"/>
  <c r="M125" i="9"/>
  <c r="M184" i="9"/>
  <c r="O184" i="9"/>
  <c r="M243" i="9"/>
  <c r="M181" i="9"/>
  <c r="O181" i="9"/>
  <c r="N190" i="9"/>
  <c r="N178" i="9"/>
  <c r="N303" i="9"/>
  <c r="N307" i="9" s="1"/>
  <c r="N308" i="9" s="1"/>
  <c r="N53" i="9"/>
  <c r="N70" i="9" s="1"/>
  <c r="N79" i="9" s="1"/>
  <c r="M255" i="9"/>
  <c r="O255" i="9"/>
  <c r="N243" i="9"/>
  <c r="N256" i="9" s="1"/>
  <c r="N257" i="9" s="1"/>
  <c r="M217" i="9"/>
  <c r="O217" i="9"/>
  <c r="M53" i="9"/>
  <c r="N217" i="9"/>
  <c r="N229" i="9" s="1"/>
  <c r="N230" i="9" s="1"/>
  <c r="M77" i="9"/>
  <c r="O77" i="9"/>
  <c r="M144" i="9"/>
  <c r="N125" i="9"/>
  <c r="N184" i="9"/>
  <c r="N199" i="9" s="1"/>
  <c r="N210" i="9" s="1"/>
  <c r="M43" i="9"/>
  <c r="M74" i="9"/>
  <c r="O74" i="9"/>
  <c r="O222" i="9"/>
  <c r="O229" i="9" s="1"/>
  <c r="O230" i="9" s="1"/>
  <c r="M222" i="9"/>
  <c r="M303" i="9"/>
  <c r="M307" i="9" s="1"/>
  <c r="M308" i="9" s="1"/>
  <c r="O303" i="9"/>
  <c r="O307" i="9" s="1"/>
  <c r="O308" i="9" s="1"/>
  <c r="I256" i="9"/>
  <c r="I257" i="9" s="1"/>
  <c r="L256" i="9"/>
  <c r="L257" i="9" s="1"/>
  <c r="L275" i="9"/>
  <c r="L284" i="9" s="1"/>
  <c r="I275" i="9"/>
  <c r="I284" i="9" s="1"/>
  <c r="I145" i="9"/>
  <c r="I163" i="9" s="1"/>
  <c r="L145" i="9"/>
  <c r="L163" i="9" s="1"/>
  <c r="B2" i="10"/>
  <c r="B5" i="10"/>
  <c r="M229" i="9" l="1"/>
  <c r="M230" i="9" s="1"/>
  <c r="M199" i="9"/>
  <c r="M210" i="9" s="1"/>
  <c r="L335" i="9"/>
  <c r="M78" i="9"/>
  <c r="O78" i="9"/>
  <c r="M70" i="9"/>
  <c r="M79" i="9" s="1"/>
  <c r="M94" i="9"/>
  <c r="M95" i="9" s="1"/>
  <c r="N94" i="9"/>
  <c r="N95" i="9" s="1"/>
  <c r="M275" i="9"/>
  <c r="M284" i="9" s="1"/>
  <c r="M256" i="9"/>
  <c r="M257" i="9" s="1"/>
  <c r="O256" i="9"/>
  <c r="O257" i="9" s="1"/>
  <c r="N145" i="9"/>
  <c r="N163" i="9" s="1"/>
  <c r="O43" i="9"/>
  <c r="O144" i="9"/>
  <c r="O125" i="9"/>
  <c r="M145" i="9"/>
  <c r="M163" i="9" s="1"/>
  <c r="O90" i="9"/>
  <c r="O53" i="9"/>
  <c r="N275" i="9"/>
  <c r="N284" i="9" s="1"/>
  <c r="O314" i="9"/>
  <c r="O315" i="9" s="1"/>
  <c r="O316" i="9" s="1"/>
  <c r="O190" i="9"/>
  <c r="O282" i="9"/>
  <c r="O283" i="9" s="1"/>
  <c r="O284" i="9" s="1"/>
  <c r="O59" i="9"/>
  <c r="O195" i="9"/>
  <c r="O199" i="9" s="1"/>
  <c r="O210" i="9" s="1"/>
  <c r="B13" i="10"/>
  <c r="N335" i="9" l="1"/>
  <c r="O70" i="9"/>
  <c r="O79" i="9" s="1"/>
  <c r="O94" i="9"/>
  <c r="O95" i="9" s="1"/>
  <c r="O145" i="9"/>
  <c r="O163" i="9" s="1"/>
  <c r="M16" i="9"/>
  <c r="M23" i="9" s="1"/>
  <c r="M33" i="9" s="1"/>
  <c r="M335" i="9" s="1"/>
  <c r="O16" i="9" l="1"/>
  <c r="O23" i="9" s="1"/>
  <c r="O33" i="9" s="1"/>
  <c r="O335" i="9" s="1"/>
</calcChain>
</file>

<file path=xl/sharedStrings.xml><?xml version="1.0" encoding="utf-8"?>
<sst xmlns="http://schemas.openxmlformats.org/spreadsheetml/2006/main" count="539" uniqueCount="224">
  <si>
    <t>รวมทั้งหมด</t>
  </si>
  <si>
    <t>รวม</t>
  </si>
  <si>
    <t>ชาย</t>
  </si>
  <si>
    <t>หญิง</t>
  </si>
  <si>
    <t>เทคโนโลยีและสื่อสารการศึกษา</t>
  </si>
  <si>
    <t>วิศวกรรมโยธา</t>
  </si>
  <si>
    <t>วิศวกรรมเครื่องกล</t>
  </si>
  <si>
    <t>วิศวกรรมอุตสาหการ</t>
  </si>
  <si>
    <t>วิศวกรรมคอมพิวเตอร์</t>
  </si>
  <si>
    <t>การผลิตพืช</t>
  </si>
  <si>
    <t>สัตวศาสตร์</t>
  </si>
  <si>
    <t>วิทยาศาสตร์และเทคโนโลยีการอาหาร</t>
  </si>
  <si>
    <t>ประมง</t>
  </si>
  <si>
    <t>เทคโนโลยีภูมิทัศน์</t>
  </si>
  <si>
    <t>วิศวกรรมสิ่งทอ</t>
  </si>
  <si>
    <t>วิศวกรรมเคมี</t>
  </si>
  <si>
    <t>การเงิน</t>
  </si>
  <si>
    <t>การบริหารธุรกิจระหว่างประเทศ</t>
  </si>
  <si>
    <t>อาหารและโภชนาการ</t>
  </si>
  <si>
    <t>จิตรกรรม</t>
  </si>
  <si>
    <t>ศิลปะภาพพิมพ์</t>
  </si>
  <si>
    <t>ศิลปะไทย</t>
  </si>
  <si>
    <t>ออกแบบภายใน</t>
  </si>
  <si>
    <t>ออกแบบผลิตภัณฑ์</t>
  </si>
  <si>
    <t>ออกแบบนิเทศศิลป์</t>
  </si>
  <si>
    <t>เทคโนโลยีการโทรทัศน์และวิทยุกระจายเสียง</t>
  </si>
  <si>
    <t>เทคโนโลยีมัลติมีเดีย</t>
  </si>
  <si>
    <t>ฟิสิกส์ประยุกต์</t>
  </si>
  <si>
    <t>สถาปัตยกรรมภายใน</t>
  </si>
  <si>
    <t>คณะครุศาสตร์อตุสาหกรรม</t>
  </si>
  <si>
    <t>คณะเทคโนโลยีการเกษตร</t>
  </si>
  <si>
    <t>รวมทั้งคณะ</t>
  </si>
  <si>
    <t>คณะวิศวกรรมศาสตร์</t>
  </si>
  <si>
    <t>คณะบริหารธุรกิจ</t>
  </si>
  <si>
    <t>คณะเทคโนโลยีคหกรรมศาสตร์</t>
  </si>
  <si>
    <t>การศึกษาปฐมวัย</t>
  </si>
  <si>
    <t>คณะศิลปกรรมศาสตร์</t>
  </si>
  <si>
    <t>คณะเทคโนโลยีสื่อสารมวลชน</t>
  </si>
  <si>
    <t>คณะวิทยาศาสตร์และเทคโนโลยี</t>
  </si>
  <si>
    <t>วิทยาการคอมพิวเตอร์</t>
  </si>
  <si>
    <t>คณะสถาปัตยกรรมศาสตร์</t>
  </si>
  <si>
    <t>ระดับปริญญาตรี - หลักสูตรศิลปศาสตรบัณฑิต (วุฒิ ปวช./ม.6)</t>
  </si>
  <si>
    <t>รวมในหลักสูตร</t>
  </si>
  <si>
    <t>ภาคปกติ</t>
  </si>
  <si>
    <t>รวมภาคปกติ</t>
  </si>
  <si>
    <t>ระดับปริญญาตรี  - หลักสูตรบริหารธุรกิจบัณฑิต (รับวุฒิ ปวช./ม.6)</t>
  </si>
  <si>
    <t>ระดับปริญญาตรี - หลักสูตรเศรษฐศาสตรบัณฑิต (รับวุฒิ ปวช./ม.6)</t>
  </si>
  <si>
    <t>ระดับปริญญาตรี - หลักสูตรคหกรรมศาสตรบัณฑิต (วุฒิ ปวช./ม.6)</t>
  </si>
  <si>
    <t>ระดับปริญญาตรี - หลักสูตรคหกรรมศาสตรบัณฑิต (วุฒิ ปวส. เทียบโอน)</t>
  </si>
  <si>
    <t>ระดับปริญญาตรี - หลักสูตรเทคโนโลยีบัณฑิต (วุฒิ ปวช./ม.6)</t>
  </si>
  <si>
    <t>ระดับปริญญาตรี - หลักสูตรการแพทย์แผนไทยประยุกต์บัณฑิต (วุฒิ ม.6)</t>
  </si>
  <si>
    <t>ระดับปริญญาตรี - หลักสูตรวิทยาศาสตรบัณฑิต (วุฒิ ม.6)</t>
  </si>
  <si>
    <t>วิศวกรรมไฟฟ้า</t>
  </si>
  <si>
    <t>เทคโนโลยีการถ่ายภาพและภาพยนตร์</t>
  </si>
  <si>
    <t>เทคโนโลยีสารสนเทศ</t>
  </si>
  <si>
    <t>คอมพิวเตอร์ธุรกิจ</t>
  </si>
  <si>
    <t>ภาษาอังกฤษเพื่อการสื่อสาร</t>
  </si>
  <si>
    <t>การท่องเที่ยว</t>
  </si>
  <si>
    <t>ภาคพิเศษ</t>
  </si>
  <si>
    <t>รวมภาคพิเศษ</t>
  </si>
  <si>
    <t>ระดับปริญญาตรี  - หลักสูตรบัญชีบัณฑิต (รับวุฒิ ปวช./ม.6)</t>
  </si>
  <si>
    <t>ระดับปริญญาตรี - หลักสูตรวิศวกรรมศาสตรบัณฑิต (วุฒิ ปวช./ม.6)</t>
  </si>
  <si>
    <t>ดนตรีคีตศิลป์ไทยศึกษา</t>
  </si>
  <si>
    <t>ดนตรีคีตศิลป์สากลศึกษา</t>
  </si>
  <si>
    <t>ระดับปริญญาตรี - หลักสูตรวิทยาศาสตรบัณฑิต (วุฒิ ปวช./ม.6)</t>
  </si>
  <si>
    <t>สถาปัตยกรรม</t>
  </si>
  <si>
    <t>ระดับปริญญาตรี  - หลักสูตรบัญชีบัณฑิต (รับวุฒิ ปวส. เทียบโอน)</t>
  </si>
  <si>
    <t>ระดับปริญญาตรี  - หลักสูตรบริหารธุรกิจบัณฑิต (รับวุฒิ ปวส. เทียบโอน)</t>
  </si>
  <si>
    <t>ระดับปริญญาตรี - หลักสูตรวิศวกรรมศาสตรบัณฑิต (วุฒิ ปวส. เทียบโอน)</t>
  </si>
  <si>
    <t>วิศวกรรม</t>
  </si>
  <si>
    <t>คณะศิลปศาสตร์</t>
  </si>
  <si>
    <t>วิศวกรรมเมคคาทรอนิกส์</t>
  </si>
  <si>
    <t>จำนวนนักศึกษาทั้งหมด</t>
  </si>
  <si>
    <t>วิศวกรรมสิ่งแวดล้อม</t>
  </si>
  <si>
    <t>วิศวกรรมอาหาร</t>
  </si>
  <si>
    <t>นาฏศิลป์ไทยศึกษา</t>
  </si>
  <si>
    <t>เทคโนโลยีการโฆษณาและประชาสัมพันธ์</t>
  </si>
  <si>
    <t>ระดับปริญญาตรี - หลักสูตรสถาปัตยกรรมศาสตรบัณฑิต  (วุฒิ ปวช./ม.6)</t>
  </si>
  <si>
    <t>ผลผลิต</t>
  </si>
  <si>
    <t>ด้านสังคมศาสตร์</t>
  </si>
  <si>
    <t>การจัดการการโรงแรม</t>
  </si>
  <si>
    <t>วิศวกรรมชลประทานและการจัดการน้ำ</t>
  </si>
  <si>
    <t xml:space="preserve">วิศวกรรมไฟฟ้า </t>
  </si>
  <si>
    <t>นวัตกรรมการออกแบบผลิตภัณฑ์ร่วมสมัย</t>
  </si>
  <si>
    <t>เทคโนโลยีสื่อดิจิทัล</t>
  </si>
  <si>
    <t>เทคโนโลยีการพิมพ์ดิจิทัลและบรรจุภัณฑ์</t>
  </si>
  <si>
    <t>บัญชีบัณฑิต</t>
  </si>
  <si>
    <t>ระดับปริญญาตรี - หลักสูตรศิลปศาสตรบัณฑิต (วุฒิ ปวส. เทียบโอน)</t>
  </si>
  <si>
    <t>เทคโนโลยีการผลิต</t>
  </si>
  <si>
    <t>ชีววิทยาประยุกต์</t>
  </si>
  <si>
    <t>สถิติประยุกต์</t>
  </si>
  <si>
    <t>สุขภาพและความงาม</t>
  </si>
  <si>
    <t>ด้านวิทยาศาสตร์</t>
  </si>
  <si>
    <t>การจัดการโลจิสติกส์และซัพพลายเชน</t>
  </si>
  <si>
    <t>อุตสาหกรรมการบริการการบิน</t>
  </si>
  <si>
    <t>อิเล็กทรอนิกส์อัจฉริยะ</t>
  </si>
  <si>
    <t>วิศวกรรมอิเล็กทรอนิกส์อากาศยาน</t>
  </si>
  <si>
    <t>ระดับปริญญาตรี - หลักสูตรวิศวกรรมศาสตรบัณฑิต (วุฒิ ปวส.ต่อเนื่อง)</t>
  </si>
  <si>
    <t>วิศวกรรมระบบราง</t>
  </si>
  <si>
    <t>คณะพยาบาลศาสตร์</t>
  </si>
  <si>
    <t>ระดับปริญญาตรี - หลักสูตรพยาบาลศาสตรบัณฑิต  (วุฒิ ม.6)</t>
  </si>
  <si>
    <t>พยาบาลศาสตรบัณฑิต</t>
  </si>
  <si>
    <t>การแพทย์แผนไทยประยุกต์บัณฑิต</t>
  </si>
  <si>
    <t>เทคโนโลยีดิจิทัลเพื่อการศึกษา</t>
  </si>
  <si>
    <t>นวัตกรรมผลิตภัณฑ์สุขสาพ</t>
  </si>
  <si>
    <t>ระดับปริญญาตรี - หลักสูตรครุศาสตร์อุตสาหกรรมบัณฑิต (วุฒิ ปวช./ม.6 ได้รับใบประกอบวิชาชีพครู)</t>
  </si>
  <si>
    <t>ระดับปริญญาตรี - หลักสูตรศึกษาศาสตรบัณฑิต (วุฒิ ปวช./ม.6 ได้รับใบประกอบวิชาชีพครู)</t>
  </si>
  <si>
    <t>ระดับปริญญาตรี - หลักสูตรอุตสาหกรรมศาสตรบัณฑิต  (วุฒิ ปวช./ม.6)</t>
  </si>
  <si>
    <t>ระดับปริญญาตรี - หลักสูตรศึกษาศาสตรบัณฑิต  (วุฒิ ปวช./ม.6)</t>
  </si>
  <si>
    <t>ระดับปริญญาตรี - หลักสูตรวิศวกรรมศาสตรบัณฑิต  (วุฒิ ปวช./ม.6)</t>
  </si>
  <si>
    <t>ระดับปริญญาตรี - หลักสูตรอุตสาหกรรมศาสตรบัณฑิต  (วุฒิ ปวส. ต่อเนื่อง)</t>
  </si>
  <si>
    <t>ระดับปริญญาตรี - หลักสูตรศึกษาศาสตรบัณฑิต  (วุฒิ ปวช./ม.6 ได้รับใบประกอบวิชาชีพครู)</t>
  </si>
  <si>
    <t>ระดับปริญญาตรี - หลักสูตรศิลปบัณฑิต  (วุฒิ ปวช./ม.6)</t>
  </si>
  <si>
    <t>ระดับปริญญาตรี - หลักสูตรศึกษาศาสตรบัณฑิต (วุฒิ ปวช./ม.6)</t>
  </si>
  <si>
    <t>ระดับปริญญาตรี</t>
  </si>
  <si>
    <t>ระดับปริญญาตรี - หลักสูตรครุศาสตร์อุตสาหกรรมบัณฑิต (วุฒิ ปวช./ม.6)</t>
  </si>
  <si>
    <t>ระดับปริญญาตรี - หลักสูตรวิทยาศาสตรบัณฑิต  (วุฒิ ปวช./ม.6)</t>
  </si>
  <si>
    <t>นวัตกรรมการเรียนรู้และเทคโนโลยีสารสนเทศ</t>
  </si>
  <si>
    <t>วิศวกรรมอุตสาหการ-วิศวกรรมระบบการผลิตอัตโนมัติ</t>
  </si>
  <si>
    <t>วิศวกรรมอุตสาหการ-วิศวกรรมอุตสาหการและโลจิสติกส์</t>
  </si>
  <si>
    <t>วิศวกรรมเกษตรอุตสาหกรรม</t>
  </si>
  <si>
    <t>วิศวกรรมนวัตกรรมสิ่งทอ</t>
  </si>
  <si>
    <t xml:space="preserve">วิศวกรรมอิเล็กทรอนิกส์และโทรคมนาคม </t>
  </si>
  <si>
    <t>การออกแบบแฟชั่นและนวัตกรรมเครื่องแต่งกาย</t>
  </si>
  <si>
    <t>ทัศนศิลป์</t>
  </si>
  <si>
    <t>ศิลปศึกษา</t>
  </si>
  <si>
    <t>ระดับปริญญาตรี - หลักสูตรเทคโนโลยีบัณฑิต (วุฒิ ปวส. เทียบโอน)</t>
  </si>
  <si>
    <t>การวิเคราะห์และจัดการข้อมูลขนาดใหญ่</t>
  </si>
  <si>
    <t>วิทยาศาสตร์และการจัดการเทคโนโลยีอาหาร</t>
  </si>
  <si>
    <t>คณะการแพทย์บูรณาการ</t>
  </si>
  <si>
    <t>พลศึกษา</t>
  </si>
  <si>
    <t>เทคโนโลยีบริหารงานก่อสร้าง</t>
  </si>
  <si>
    <t>วิศวกรรมอิเล็กทรอนิกส์และระบบอัตโนมัติ</t>
  </si>
  <si>
    <t>คณิตศาสตร์ประยุกต์</t>
  </si>
  <si>
    <t>เคมีประยุกต์</t>
  </si>
  <si>
    <t>เทคโนโลยีสารสนเทศและการสื่อสารดิจิทัล</t>
  </si>
  <si>
    <t>ด้านวิทยาศาสตร์สุขภาพ</t>
  </si>
  <si>
    <t>ภาษาอังกฤษเพื่ออาชีพนานาชาติ</t>
  </si>
  <si>
    <t>ระดับปริญญาตรี - หลักสูตรศิลปศาสตรบัณฑิต (หลักสูตรนานาชาติ)</t>
  </si>
  <si>
    <t>ระดับปริญญาตรี - หลักสูตรบริหารธุรกิจบัณฑิต (หลักสูตรนานาชาติ)  (รับวุฒิ ปวช./ม.6)</t>
  </si>
  <si>
    <t>วิศวกรรมยานยนต์ไฟฟ้า</t>
  </si>
  <si>
    <t>นวัตกรรมศิลปประดิษฐ์สร้างสรรค์</t>
  </si>
  <si>
    <t>อุตสาหกรรมการท่องเที่ยวกลุ่มรายได้ดีและการท่องเที่ยวเชิงสุขภาพ</t>
  </si>
  <si>
    <t>อุตสาหกรรมการแพทย์ครบวงจร</t>
  </si>
  <si>
    <t>อุตสาหกรรมขนส่งและการบิน</t>
  </si>
  <si>
    <t>อุตสาหกรรมพัฒนาคนและการศึกษา</t>
  </si>
  <si>
    <t xml:space="preserve">อุตสาหกรรมอิเล็กทรอนิกส์อัจฉริยะ/อุตสาหกรรมหุ่นยนต์เพื่ออุตสาหกรรม
</t>
  </si>
  <si>
    <t>อุตสาหกรรมหุ่นยนต์เพื่ออุตสาหกรรม</t>
  </si>
  <si>
    <t>อุตสาหกรรมอิเล็กทรอนิกส์อัจฉริยะ</t>
  </si>
  <si>
    <t xml:space="preserve">อุตสาหกรรมอิเล็กทรอนิกส์อัจฉริยะ
</t>
  </si>
  <si>
    <t xml:space="preserve">อุตสาหกรรมหุ่นยนต์เพื่ออุตสาหกรรม
</t>
  </si>
  <si>
    <t xml:space="preserve">อุตสาหกรรมการเกษตรและเทคโนโลยีชีวภาพ
</t>
  </si>
  <si>
    <t>อุตสาหกรรมการแปรรูปอาหาร</t>
  </si>
  <si>
    <t xml:space="preserve">อุตสาหกรรมเชื้อเพลิงชีวภาพและเคมีชีวภาพ
</t>
  </si>
  <si>
    <t xml:space="preserve">อุตสาหกรรมการท่องเที่ยวกลุ่มรายได้ดีและการท่องเที่ยวเชิงสุขภาพ
</t>
  </si>
  <si>
    <t>อุตสาหกรรมดิจิทัล</t>
  </si>
  <si>
    <t>ภาษาไทยและภาษาจีนเพื่ออุตสาหกรรมการบริการ</t>
  </si>
  <si>
    <t>เทคโนโลยีดิจิทัลเพื่อการศึกษาและคอมพิวเตอร์ศึกษา</t>
  </si>
  <si>
    <t>วิศวกรรมการผลิตวัสดุสิ่งทอที่ยั่งยืน</t>
  </si>
  <si>
    <t>การเงินและการลงทุน</t>
  </si>
  <si>
    <t>การตลาด-การจัดนิทรรศการและการตลาดเชิงกิจกรรม</t>
  </si>
  <si>
    <t>การตลาดดิจิทัลและการสร้างสรรค์สื่อ</t>
  </si>
  <si>
    <t>ธุรกิจระหว่างประเทศและโลจิสติกส์</t>
  </si>
  <si>
    <t>การตลาด-การตลาด</t>
  </si>
  <si>
    <t>ดนตรีไทย</t>
  </si>
  <si>
    <t>ดนตรีสากลศึกษา</t>
  </si>
  <si>
    <t>นาฏศิลป์ศึกษา</t>
  </si>
  <si>
    <t>ครีเอทีฟมีเดียเทคโนโลยี-เทคโนโลยีการพัฒนาเกมดิจิทัล</t>
  </si>
  <si>
    <t>ครีเอทีฟมีเดียเทคโนโลยี-เทคโนโลยีการพัฒนาเว็บไซต์ฟูลสแต็ก</t>
  </si>
  <si>
    <t>เทคโนโลยีการผลิตภาพยนตร์และวิทยุโทรทัศน์</t>
  </si>
  <si>
    <t>วิศวกรรมวัสดุ-วิศวกรรมพอลิเมอร์</t>
  </si>
  <si>
    <t>วิศวกรรมเครื่องกล-วิศวกรรมระบบราง</t>
  </si>
  <si>
    <t>การจัดการ-การจัดการทรัพยากรมนุษย์</t>
  </si>
  <si>
    <t>การจัดการ-นวัตกรรมการจัดการธุรกิจ</t>
  </si>
  <si>
    <t>การตลาด-การค้าปลีก</t>
  </si>
  <si>
    <t>การตลาด-การจัดการนิทรรศการ และการตลาดเชิงกิจกรรม</t>
  </si>
  <si>
    <t>เศรษฐศาสตร์-เศรษฐ์ศาสตร์ธุรกิจ</t>
  </si>
  <si>
    <t>ฟิสิกส์ประยุกต์-เทคโนโลยีเครื่องมือวัด</t>
  </si>
  <si>
    <t>ฟิสิกส์ประยุกต์-นวัตกรรมวัสดุและนาโนเทคโนโลยี</t>
  </si>
  <si>
    <t>กลุ่มอุตสาหกรรมเป้าหมาย (14 S-Curve)</t>
  </si>
  <si>
    <t>อุตสาหกรรมการท่องเที่ยวกลุ่มรายได้ดีและการท่องเที่ยวเชิงสุขภาพ/อุตสาหกรรมพัฒนาคนและการศึกษา</t>
  </si>
  <si>
    <t>อุตสาหกรรมการพัฒนาทรัพยากรมนุษย์และการวิจัยและพัฒนา</t>
  </si>
  <si>
    <t>อุตสาหกรรมยานยนต์สมัยใหม่</t>
  </si>
  <si>
    <t xml:space="preserve">อุตสาหกรรมหุ่นยนต์เพื่ออุตสาหกรรม/อุตสาหกรรมขนส่งและการบิน
</t>
  </si>
  <si>
    <t>อุตสาหกรรมเชื้อเพลิงชีวภาพและเคมีชีวภาพ</t>
  </si>
  <si>
    <t>อุตสาหกรรมดิจิทัล/อุตสาหกรรมการท่องเที่ยวกลุ่มรายได้ดีและการท่องเที่ยวเชิงสุขภาพ</t>
  </si>
  <si>
    <t>วิศวกรรมอิเล็กทรอนิกส์</t>
  </si>
  <si>
    <t>การพยาบาลสัตว์</t>
  </si>
  <si>
    <t>เทคโนโลยีอาหาร</t>
  </si>
  <si>
    <t>ระดับปริญญาตรี - หลักสูตรวิทยาศาสตรบัณฑิต (วุฒิ ปวส.ต่อเนื่อง)</t>
  </si>
  <si>
    <t>วิศวกรรมเครื่องกล-เกษตรสมัยใหม่</t>
  </si>
  <si>
    <t>วิศวกรรมอิเล็กทรอนิกส์และโทรคมนาคม-วิศวกรรมเซมิคอนดักเตอร์</t>
  </si>
  <si>
    <t>วิศวกรรมอิเล็กทรอนิกส์และโทรคมนาคม-วิศวกรรมอิเล็กทรอนิกส์และโทรคมนาคม</t>
  </si>
  <si>
    <t>ศิลปะการออกแบบแฟชั่น</t>
  </si>
  <si>
    <t>วิทยาศาสตร์อาหารและการจัดการเทคโนโลยีอาหาร</t>
  </si>
  <si>
    <t>สถิติประยุกต์และวิทยาการวิเคราะห์ข้อมูล</t>
  </si>
  <si>
    <t>ระดับปริญญาตรี - หลักสูตรวิทยาศาสตรบัณฑิต (หลักสูตรนานาชาติ) (วุฒิ ปวส.ต่อเนื่อง)</t>
  </si>
  <si>
    <t>วิทยาการสารสนเทศเพื่อนวัตกรรมดิจิทัล</t>
  </si>
  <si>
    <t xml:space="preserve">อุตสาหกรรมหุ่นยนต์
</t>
  </si>
  <si>
    <t>อุตสาหกรรมอิเล็กทรอนิกส์อัจฉริยะ/อุตสาหกรรมดิจิทัล/อุตสาหกรรมพัฒนาคนและการศึกษา</t>
  </si>
  <si>
    <t>วิศวกรรมวัสดุ-วิศวกรรมอุตสาหกรรมพลาสติก</t>
  </si>
  <si>
    <t>จำนวนนักศึกษาทั้งหมด ปีการศึกษา 2569</t>
  </si>
  <si>
    <t>วิศวกรรมอิเล็กทรอนิกส์และโทรคมนาคม-โทรคมนาคม</t>
  </si>
  <si>
    <t>จำแนกตามคณะ สาขาวิชา ระดับการศึกษา และเพศ</t>
  </si>
  <si>
    <t>วิศวกรรมเครื่องจักรกลเกษตร</t>
  </si>
  <si>
    <t>วิศวกรรมอิเล็กทรอนิกส์และโทรคมนาคม-วิศวกรรมสื่อสารโครงข่าย</t>
  </si>
  <si>
    <t>วิศวกรรมอุตสาหการ-วิศวกรรมการผลิต</t>
  </si>
  <si>
    <t>ข้อมูล ณ วันที่ 16 กันยายน 2569 สำนักส่งเสริมวิชาการและงานทะเบียน  มหาวิทยาลัยเทคโนโลยีราชมงคลธัญบุรี</t>
  </si>
  <si>
    <t>เทคโนโลยีและนวัตกรรมวัสดุ</t>
  </si>
  <si>
    <t>อุตสาหกรรมการเกษตรและเทคโนโลยีชีวภาพ</t>
  </si>
  <si>
    <t>*</t>
  </si>
  <si>
    <t>คณะ/สาขาวิชา</t>
  </si>
  <si>
    <t>1.ศิลปศาสตร์</t>
  </si>
  <si>
    <t>2.ครุศาสตร์อุตสาหกรรม</t>
  </si>
  <si>
    <t>3.เทคโนโลยีการเกษตร</t>
  </si>
  <si>
    <t>4.วิศวกรรมศาสตร์</t>
  </si>
  <si>
    <t>5.บริหารธุรกิจ</t>
  </si>
  <si>
    <t>6.เทคโนโลยีคหกรรมศาสตร์</t>
  </si>
  <si>
    <t>7.ศิลปกรรมศาสตร์</t>
  </si>
  <si>
    <t>8.เทคโนโลยีสื่อสารมวลชน</t>
  </si>
  <si>
    <t>9.วิทยาศาสตร์และเทคโนโลยี</t>
  </si>
  <si>
    <t>10.สถาปัตยกรรมศาสตร์</t>
  </si>
  <si>
    <t>11.ะการแพทย์บูรณาการ</t>
  </si>
  <si>
    <t>12.พยาบาลศาสตร์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</si>
</sst>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฿&quot;* #,##0.00_-;\-&quot;฿&quot;* #,##0.00_-;_-&quot;฿&quot;* &quot;-&quot;??_-;_-@_-"/>
    <numFmt numFmtId="164" formatCode="_(&quot;$&quot;* #,##0.00_);_(&quot;$&quot;* \(#,##0.00\);_(&quot;$&quot;* &quot;-&quot;??_);_(@_)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indexed="8"/>
      <name val="Tahoma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u/>
      <sz val="16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6"/>
      <color indexed="8"/>
      <name val="TH SarabunPSK"/>
      <family val="2"/>
    </font>
    <font>
      <b/>
      <u/>
      <sz val="16"/>
      <color theme="1"/>
      <name val="TH SarabunPSK"/>
      <family val="2"/>
    </font>
    <font>
      <sz val="18"/>
      <color theme="3"/>
      <name val="Cambria"/>
      <family val="2"/>
      <charset val="222"/>
      <scheme val="major"/>
    </font>
    <font>
      <b/>
      <sz val="22"/>
      <color theme="3"/>
      <name val="TH SarabunPSK"/>
      <family val="2"/>
    </font>
    <font>
      <b/>
      <sz val="18"/>
      <name val="TH SarabunPSK"/>
      <family val="2"/>
    </font>
    <font>
      <b/>
      <sz val="18"/>
      <color theme="1"/>
      <name val="TH SarabunPSK"/>
      <family val="2"/>
    </font>
    <font>
      <b/>
      <sz val="18"/>
      <color rgb="FFFF0000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6" fillId="0" borderId="0"/>
    <xf numFmtId="0" fontId="7" fillId="0" borderId="0"/>
    <xf numFmtId="0" fontId="15" fillId="0" borderId="0" applyNumberFormat="0" applyFill="0" applyBorder="0" applyAlignment="0" applyProtection="0"/>
  </cellStyleXfs>
  <cellXfs count="167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2" fillId="0" borderId="0" xfId="0" applyFont="1" applyFill="1" applyAlignment="1">
      <alignment horizontal="center" vertical="center" wrapText="1" shrinkToFit="1"/>
    </xf>
    <xf numFmtId="0" fontId="8" fillId="0" borderId="0" xfId="0" applyFont="1" applyFill="1" applyAlignment="1">
      <alignment vertical="center" wrapText="1" shrinkToFit="1"/>
    </xf>
    <xf numFmtId="0" fontId="2" fillId="0" borderId="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3" fontId="8" fillId="0" borderId="2" xfId="0" applyNumberFormat="1" applyFont="1" applyFill="1" applyBorder="1" applyAlignment="1">
      <alignment horizontal="center" vertical="center" wrapText="1" shrinkToFit="1"/>
    </xf>
    <xf numFmtId="3" fontId="8" fillId="0" borderId="4" xfId="0" applyNumberFormat="1" applyFont="1" applyFill="1" applyBorder="1" applyAlignment="1">
      <alignment horizontal="center" vertical="center" wrapText="1" shrinkToFit="1"/>
    </xf>
    <xf numFmtId="3" fontId="8" fillId="0" borderId="3" xfId="0" applyNumberFormat="1" applyFont="1" applyFill="1" applyBorder="1" applyAlignment="1">
      <alignment horizontal="center" vertical="center" wrapText="1" shrinkToFit="1"/>
    </xf>
    <xf numFmtId="3" fontId="9" fillId="2" borderId="4" xfId="0" applyNumberFormat="1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vertical="center"/>
    </xf>
    <xf numFmtId="3" fontId="3" fillId="0" borderId="2" xfId="0" applyNumberFormat="1" applyFont="1" applyFill="1" applyBorder="1" applyAlignment="1">
      <alignment horizontal="center" vertical="center" shrinkToFit="1"/>
    </xf>
    <xf numFmtId="3" fontId="3" fillId="0" borderId="4" xfId="0" applyNumberFormat="1" applyFont="1" applyFill="1" applyBorder="1" applyAlignment="1">
      <alignment horizontal="center" vertical="center" shrinkToFit="1"/>
    </xf>
    <xf numFmtId="3" fontId="12" fillId="2" borderId="4" xfId="0" applyNumberFormat="1" applyFont="1" applyFill="1" applyBorder="1" applyAlignment="1">
      <alignment horizontal="center" vertical="center" shrinkToFit="1"/>
    </xf>
    <xf numFmtId="0" fontId="8" fillId="0" borderId="0" xfId="0" applyFont="1" applyFill="1" applyAlignment="1">
      <alignment vertical="center" shrinkToFit="1"/>
    </xf>
    <xf numFmtId="0" fontId="8" fillId="0" borderId="11" xfId="0" applyFont="1" applyFill="1" applyBorder="1" applyAlignment="1">
      <alignment vertical="center"/>
    </xf>
    <xf numFmtId="3" fontId="3" fillId="0" borderId="7" xfId="0" applyNumberFormat="1" applyFont="1" applyFill="1" applyBorder="1" applyAlignment="1">
      <alignment horizontal="center" vertical="center" wrapText="1" shrinkToFit="1"/>
    </xf>
    <xf numFmtId="3" fontId="11" fillId="0" borderId="7" xfId="0" applyNumberFormat="1" applyFont="1" applyFill="1" applyBorder="1" applyAlignment="1">
      <alignment horizontal="center" vertical="center" wrapText="1" shrinkToFit="1"/>
    </xf>
    <xf numFmtId="3" fontId="12" fillId="2" borderId="7" xfId="0" applyNumberFormat="1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center" vertical="center" wrapText="1" shrinkToFit="1"/>
    </xf>
    <xf numFmtId="3" fontId="11" fillId="0" borderId="1" xfId="0" applyNumberFormat="1" applyFont="1" applyFill="1" applyBorder="1" applyAlignment="1">
      <alignment horizontal="center" vertical="center" wrapText="1" shrinkToFit="1"/>
    </xf>
    <xf numFmtId="3" fontId="12" fillId="2" borderId="1" xfId="0" applyNumberFormat="1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center" vertical="center" wrapText="1" shrinkToFit="1"/>
    </xf>
    <xf numFmtId="3" fontId="9" fillId="2" borderId="1" xfId="0" applyNumberFormat="1" applyFont="1" applyFill="1" applyBorder="1" applyAlignment="1">
      <alignment horizontal="center" vertical="center" wrapText="1" shrinkToFit="1"/>
    </xf>
    <xf numFmtId="0" fontId="13" fillId="0" borderId="14" xfId="6" applyFont="1" applyFill="1" applyBorder="1" applyAlignment="1"/>
    <xf numFmtId="3" fontId="2" fillId="0" borderId="1" xfId="0" applyNumberFormat="1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/>
    <xf numFmtId="0" fontId="2" fillId="0" borderId="4" xfId="0" applyFont="1" applyFill="1" applyBorder="1" applyAlignment="1">
      <alignment horizontal="right"/>
    </xf>
    <xf numFmtId="0" fontId="10" fillId="0" borderId="4" xfId="0" applyFont="1" applyFill="1" applyBorder="1" applyAlignment="1"/>
    <xf numFmtId="0" fontId="2" fillId="0" borderId="4" xfId="0" applyFont="1" applyFill="1" applyBorder="1" applyAlignment="1"/>
    <xf numFmtId="0" fontId="3" fillId="0" borderId="4" xfId="0" applyFont="1" applyFill="1" applyBorder="1" applyAlignment="1">
      <alignment vertical="center"/>
    </xf>
    <xf numFmtId="0" fontId="8" fillId="3" borderId="8" xfId="0" applyFont="1" applyFill="1" applyBorder="1" applyAlignment="1">
      <alignment vertical="center"/>
    </xf>
    <xf numFmtId="3" fontId="2" fillId="0" borderId="3" xfId="0" applyNumberFormat="1" applyFont="1" applyFill="1" applyBorder="1" applyAlignment="1">
      <alignment horizontal="center" vertical="center" wrapText="1" shrinkToFit="1"/>
    </xf>
    <xf numFmtId="3" fontId="2" fillId="0" borderId="4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vertical="center"/>
    </xf>
    <xf numFmtId="3" fontId="12" fillId="2" borderId="12" xfId="0" applyNumberFormat="1" applyFont="1" applyFill="1" applyBorder="1" applyAlignment="1">
      <alignment horizontal="center" vertical="center" wrapText="1" shrinkToFit="1"/>
    </xf>
    <xf numFmtId="3" fontId="12" fillId="2" borderId="3" xfId="0" applyNumberFormat="1" applyFont="1" applyFill="1" applyBorder="1" applyAlignment="1">
      <alignment horizontal="center" vertical="center" wrapText="1" shrinkToFit="1"/>
    </xf>
    <xf numFmtId="3" fontId="9" fillId="2" borderId="3" xfId="0" applyNumberFormat="1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vertical="center"/>
    </xf>
    <xf numFmtId="3" fontId="9" fillId="2" borderId="4" xfId="0" applyNumberFormat="1" applyFont="1" applyFill="1" applyBorder="1" applyAlignment="1"/>
    <xf numFmtId="3" fontId="9" fillId="2" borderId="1" xfId="0" applyNumberFormat="1" applyFont="1" applyFill="1" applyBorder="1" applyAlignment="1"/>
    <xf numFmtId="3" fontId="12" fillId="2" borderId="3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/>
    </xf>
    <xf numFmtId="3" fontId="3" fillId="0" borderId="2" xfId="0" applyNumberFormat="1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 wrapText="1" shrinkToFit="1"/>
    </xf>
    <xf numFmtId="0" fontId="14" fillId="0" borderId="4" xfId="0" applyFont="1" applyFill="1" applyBorder="1" applyAlignment="1">
      <alignment vertical="center"/>
    </xf>
    <xf numFmtId="164" fontId="2" fillId="0" borderId="2" xfId="1" applyNumberFormat="1" applyFont="1" applyFill="1" applyBorder="1" applyAlignment="1">
      <alignment vertical="center"/>
    </xf>
    <xf numFmtId="164" fontId="2" fillId="0" borderId="4" xfId="1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top" wrapText="1"/>
    </xf>
    <xf numFmtId="3" fontId="9" fillId="2" borderId="1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center" vertical="center" wrapText="1" shrinkToFit="1"/>
    </xf>
    <xf numFmtId="0" fontId="8" fillId="0" borderId="5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top" wrapText="1"/>
    </xf>
    <xf numFmtId="0" fontId="8" fillId="0" borderId="4" xfId="0" applyFont="1" applyFill="1" applyBorder="1" applyAlignment="1">
      <alignment horizontal="left" vertical="center"/>
    </xf>
    <xf numFmtId="3" fontId="12" fillId="2" borderId="3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 wrapText="1" shrinkToFit="1"/>
    </xf>
    <xf numFmtId="3" fontId="2" fillId="0" borderId="13" xfId="0" applyNumberFormat="1" applyFont="1" applyFill="1" applyBorder="1" applyAlignment="1">
      <alignment horizontal="center" vertical="center" wrapText="1" shrinkToFit="1"/>
    </xf>
    <xf numFmtId="3" fontId="9" fillId="2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 wrapText="1" shrinkToFit="1"/>
    </xf>
    <xf numFmtId="3" fontId="2" fillId="0" borderId="7" xfId="0" applyNumberFormat="1" applyFont="1" applyFill="1" applyBorder="1" applyAlignment="1">
      <alignment horizontal="center" vertical="center" wrapText="1" shrinkToFit="1"/>
    </xf>
    <xf numFmtId="3" fontId="9" fillId="2" borderId="4" xfId="0" applyNumberFormat="1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9" xfId="0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center" vertical="center" wrapText="1" shrinkToFit="1"/>
    </xf>
    <xf numFmtId="3" fontId="9" fillId="2" borderId="10" xfId="0" applyNumberFormat="1" applyFont="1" applyFill="1" applyBorder="1" applyAlignment="1">
      <alignment horizontal="center" vertical="center" wrapText="1" shrinkToFit="1"/>
    </xf>
    <xf numFmtId="0" fontId="2" fillId="0" borderId="11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left" vertical="center"/>
    </xf>
    <xf numFmtId="3" fontId="2" fillId="0" borderId="2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Border="1" applyAlignment="1">
      <alignment vertical="center"/>
    </xf>
    <xf numFmtId="3" fontId="9" fillId="2" borderId="0" xfId="0" applyNumberFormat="1" applyFont="1" applyFill="1" applyBorder="1" applyAlignment="1">
      <alignment horizontal="center" vertical="center" wrapText="1" shrinkToFit="1"/>
    </xf>
    <xf numFmtId="3" fontId="2" fillId="0" borderId="12" xfId="0" applyNumberFormat="1" applyFont="1" applyFill="1" applyBorder="1" applyAlignment="1">
      <alignment horizontal="center" vertical="center" wrapText="1" shrinkToFit="1"/>
    </xf>
    <xf numFmtId="3" fontId="3" fillId="0" borderId="4" xfId="0" applyNumberFormat="1" applyFont="1" applyFill="1" applyBorder="1" applyAlignment="1">
      <alignment horizontal="center" vertical="center" wrapText="1" shrinkToFit="1"/>
    </xf>
    <xf numFmtId="3" fontId="12" fillId="2" borderId="4" xfId="0" applyNumberFormat="1" applyFont="1" applyFill="1" applyBorder="1" applyAlignment="1">
      <alignment horizontal="center" vertical="center" wrapText="1" shrinkToFit="1"/>
    </xf>
    <xf numFmtId="3" fontId="11" fillId="0" borderId="4" xfId="0" applyNumberFormat="1" applyFont="1" applyFill="1" applyBorder="1" applyAlignment="1">
      <alignment horizontal="center" vertical="center" wrapText="1" shrinkToFit="1"/>
    </xf>
    <xf numFmtId="3" fontId="12" fillId="2" borderId="4" xfId="0" applyNumberFormat="1" applyFont="1" applyFill="1" applyBorder="1" applyAlignment="1">
      <alignment vertical="center"/>
    </xf>
    <xf numFmtId="0" fontId="10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right" vertical="center"/>
    </xf>
    <xf numFmtId="3" fontId="8" fillId="0" borderId="9" xfId="0" applyNumberFormat="1" applyFont="1" applyFill="1" applyBorder="1" applyAlignment="1">
      <alignment horizontal="center" vertical="center" wrapText="1" shrinkToFit="1"/>
    </xf>
    <xf numFmtId="3" fontId="8" fillId="0" borderId="10" xfId="0" applyNumberFormat="1" applyFont="1" applyFill="1" applyBorder="1" applyAlignment="1">
      <alignment horizontal="center" vertical="center" wrapText="1" shrinkToFit="1"/>
    </xf>
    <xf numFmtId="3" fontId="9" fillId="2" borderId="9" xfId="0" applyNumberFormat="1" applyFont="1" applyFill="1" applyBorder="1" applyAlignment="1">
      <alignment horizontal="center" vertical="center" wrapText="1" shrinkToFit="1"/>
    </xf>
    <xf numFmtId="0" fontId="11" fillId="0" borderId="9" xfId="0" applyFont="1" applyFill="1" applyBorder="1" applyAlignment="1">
      <alignment horizontal="left" vertical="center"/>
    </xf>
    <xf numFmtId="3" fontId="8" fillId="0" borderId="0" xfId="0" applyNumberFormat="1" applyFont="1" applyFill="1" applyAlignment="1">
      <alignment vertical="center" wrapText="1" shrinkToFit="1"/>
    </xf>
    <xf numFmtId="0" fontId="8" fillId="0" borderId="0" xfId="0" applyFont="1" applyFill="1" applyAlignment="1">
      <alignment vertical="center"/>
    </xf>
    <xf numFmtId="3" fontId="8" fillId="0" borderId="0" xfId="0" applyNumberFormat="1" applyFont="1" applyFill="1" applyAlignment="1">
      <alignment horizontal="center" vertical="center" wrapText="1" shrinkToFit="1"/>
    </xf>
    <xf numFmtId="3" fontId="9" fillId="2" borderId="0" xfId="0" applyNumberFormat="1" applyFont="1" applyFill="1" applyAlignment="1">
      <alignment horizontal="center" vertical="center" wrapText="1" shrinkToFit="1"/>
    </xf>
    <xf numFmtId="0" fontId="13" fillId="0" borderId="15" xfId="6" applyFont="1" applyFill="1" applyBorder="1" applyAlignment="1"/>
    <xf numFmtId="0" fontId="8" fillId="0" borderId="3" xfId="0" applyFont="1" applyFill="1" applyBorder="1" applyAlignment="1">
      <alignment horizontal="right" vertical="center"/>
    </xf>
    <xf numFmtId="0" fontId="8" fillId="0" borderId="11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horizontal="center" vertical="center" wrapText="1" shrinkToFit="1"/>
    </xf>
    <xf numFmtId="3" fontId="12" fillId="2" borderId="10" xfId="0" applyNumberFormat="1" applyFont="1" applyFill="1" applyBorder="1" applyAlignment="1">
      <alignment horizontal="center" vertical="center" wrapText="1" shrinkToFit="1"/>
    </xf>
    <xf numFmtId="0" fontId="13" fillId="0" borderId="16" xfId="6" applyFont="1" applyFill="1" applyBorder="1" applyAlignment="1"/>
    <xf numFmtId="3" fontId="2" fillId="0" borderId="7" xfId="0" applyNumberFormat="1" applyFont="1" applyFill="1" applyBorder="1" applyAlignment="1">
      <alignment horizontal="center" vertical="center" wrapText="1" shrinkToFit="1"/>
    </xf>
    <xf numFmtId="3" fontId="2" fillId="0" borderId="1" xfId="0" applyNumberFormat="1" applyFont="1" applyFill="1" applyBorder="1" applyAlignment="1">
      <alignment horizontal="center" vertical="center" wrapText="1" shrinkToFit="1"/>
    </xf>
    <xf numFmtId="0" fontId="8" fillId="6" borderId="2" xfId="0" applyFont="1" applyFill="1" applyBorder="1" applyAlignment="1">
      <alignment vertical="center"/>
    </xf>
    <xf numFmtId="0" fontId="2" fillId="6" borderId="4" xfId="0" applyFont="1" applyFill="1" applyBorder="1" applyAlignment="1">
      <alignment horizontal="right"/>
    </xf>
    <xf numFmtId="3" fontId="8" fillId="6" borderId="1" xfId="0" applyNumberFormat="1" applyFont="1" applyFill="1" applyBorder="1" applyAlignment="1">
      <alignment horizontal="center" vertical="center" wrapText="1" shrinkToFit="1"/>
    </xf>
    <xf numFmtId="3" fontId="9" fillId="6" borderId="1" xfId="0" applyNumberFormat="1" applyFont="1" applyFill="1" applyBorder="1" applyAlignment="1">
      <alignment horizontal="center" vertical="center" wrapText="1" shrinkToFit="1"/>
    </xf>
    <xf numFmtId="0" fontId="8" fillId="7" borderId="8" xfId="0" applyFont="1" applyFill="1" applyBorder="1" applyAlignment="1">
      <alignment vertical="center"/>
    </xf>
    <xf numFmtId="0" fontId="8" fillId="7" borderId="9" xfId="0" applyFont="1" applyFill="1" applyBorder="1" applyAlignment="1">
      <alignment horizontal="right" vertical="center"/>
    </xf>
    <xf numFmtId="3" fontId="8" fillId="7" borderId="6" xfId="0" applyNumberFormat="1" applyFont="1" applyFill="1" applyBorder="1" applyAlignment="1">
      <alignment horizontal="center" vertical="center" wrapText="1" shrinkToFit="1"/>
    </xf>
    <xf numFmtId="3" fontId="9" fillId="7" borderId="10" xfId="0" applyNumberFormat="1" applyFont="1" applyFill="1" applyBorder="1" applyAlignment="1">
      <alignment horizontal="center" vertical="center" wrapText="1" shrinkToFit="1"/>
    </xf>
    <xf numFmtId="0" fontId="8" fillId="7" borderId="4" xfId="0" applyFont="1" applyFill="1" applyBorder="1" applyAlignment="1">
      <alignment horizontal="right" vertical="center"/>
    </xf>
    <xf numFmtId="3" fontId="8" fillId="7" borderId="1" xfId="0" applyNumberFormat="1" applyFont="1" applyFill="1" applyBorder="1" applyAlignment="1">
      <alignment horizontal="center" vertical="center" wrapText="1" shrinkToFit="1"/>
    </xf>
    <xf numFmtId="3" fontId="9" fillId="7" borderId="3" xfId="0" applyNumberFormat="1" applyFont="1" applyFill="1" applyBorder="1" applyAlignment="1">
      <alignment horizontal="center" vertical="center" wrapText="1" shrinkToFit="1"/>
    </xf>
    <xf numFmtId="0" fontId="8" fillId="6" borderId="4" xfId="0" applyFont="1" applyFill="1" applyBorder="1" applyAlignment="1">
      <alignment horizontal="right" vertical="center"/>
    </xf>
    <xf numFmtId="3" fontId="9" fillId="6" borderId="3" xfId="0" applyNumberFormat="1" applyFont="1" applyFill="1" applyBorder="1" applyAlignment="1">
      <alignment horizontal="center" vertical="center" wrapText="1" shrinkToFit="1"/>
    </xf>
    <xf numFmtId="0" fontId="8" fillId="7" borderId="2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4" xfId="0" applyFont="1" applyFill="1" applyBorder="1" applyAlignment="1">
      <alignment horizontal="right" vertical="center"/>
    </xf>
    <xf numFmtId="0" fontId="2" fillId="6" borderId="8" xfId="0" applyFont="1" applyFill="1" applyBorder="1" applyAlignment="1">
      <alignment vertical="center"/>
    </xf>
    <xf numFmtId="3" fontId="8" fillId="6" borderId="6" xfId="0" applyNumberFormat="1" applyFont="1" applyFill="1" applyBorder="1" applyAlignment="1">
      <alignment horizontal="center" vertical="center" wrapText="1" shrinkToFit="1"/>
    </xf>
    <xf numFmtId="0" fontId="2" fillId="7" borderId="8" xfId="0" applyFont="1" applyFill="1" applyBorder="1" applyAlignment="1">
      <alignment vertical="center"/>
    </xf>
    <xf numFmtId="0" fontId="2" fillId="7" borderId="9" xfId="0" applyFont="1" applyFill="1" applyBorder="1" applyAlignment="1">
      <alignment horizontal="right" vertical="center"/>
    </xf>
    <xf numFmtId="3" fontId="9" fillId="7" borderId="1" xfId="0" applyNumberFormat="1" applyFont="1" applyFill="1" applyBorder="1" applyAlignment="1">
      <alignment horizontal="center" vertical="center" wrapText="1" shrinkToFit="1"/>
    </xf>
    <xf numFmtId="0" fontId="8" fillId="6" borderId="8" xfId="0" applyFont="1" applyFill="1" applyBorder="1" applyAlignment="1">
      <alignment vertical="center"/>
    </xf>
    <xf numFmtId="0" fontId="8" fillId="6" borderId="2" xfId="0" applyFont="1" applyFill="1" applyBorder="1" applyAlignment="1">
      <alignment horizontal="left" vertical="center"/>
    </xf>
    <xf numFmtId="3" fontId="8" fillId="6" borderId="2" xfId="0" applyNumberFormat="1" applyFont="1" applyFill="1" applyBorder="1" applyAlignment="1">
      <alignment horizontal="center" vertical="center" wrapText="1" shrinkToFit="1"/>
    </xf>
    <xf numFmtId="3" fontId="2" fillId="6" borderId="1" xfId="0" applyNumberFormat="1" applyFont="1" applyFill="1" applyBorder="1" applyAlignment="1">
      <alignment horizontal="center" vertical="center" wrapText="1" shrinkToFit="1"/>
    </xf>
    <xf numFmtId="3" fontId="2" fillId="6" borderId="3" xfId="0" applyNumberFormat="1" applyFont="1" applyFill="1" applyBorder="1" applyAlignment="1">
      <alignment horizontal="center" vertical="center" wrapText="1" shrinkToFit="1"/>
    </xf>
    <xf numFmtId="0" fontId="2" fillId="7" borderId="8" xfId="0" applyFont="1" applyFill="1" applyBorder="1" applyAlignment="1">
      <alignment horizontal="center" vertical="center"/>
    </xf>
    <xf numFmtId="3" fontId="9" fillId="7" borderId="6" xfId="0" applyNumberFormat="1" applyFont="1" applyFill="1" applyBorder="1" applyAlignment="1">
      <alignment horizontal="center" vertical="center" wrapText="1" shrinkToFit="1"/>
    </xf>
    <xf numFmtId="0" fontId="3" fillId="5" borderId="1" xfId="0" applyFont="1" applyFill="1" applyBorder="1" applyAlignment="1">
      <alignment horizontal="center" vertical="top" wrapText="1"/>
    </xf>
    <xf numFmtId="3" fontId="8" fillId="0" borderId="3" xfId="0" applyNumberFormat="1" applyFont="1" applyFill="1" applyBorder="1" applyAlignment="1">
      <alignment horizontal="center" vertical="center" shrinkToFit="1"/>
    </xf>
    <xf numFmtId="3" fontId="8" fillId="0" borderId="7" xfId="0" applyNumberFormat="1" applyFont="1" applyFill="1" applyBorder="1" applyAlignment="1">
      <alignment horizontal="center" vertical="center" wrapText="1" shrinkToFit="1"/>
    </xf>
    <xf numFmtId="0" fontId="2" fillId="0" borderId="1" xfId="4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 shrinkToFit="1"/>
    </xf>
    <xf numFmtId="0" fontId="11" fillId="0" borderId="1" xfId="0" applyFont="1" applyFill="1" applyBorder="1" applyAlignment="1">
      <alignment horizontal="center" vertical="top" wrapText="1" shrinkToFit="1"/>
    </xf>
    <xf numFmtId="0" fontId="11" fillId="0" borderId="1" xfId="4" applyFont="1" applyFill="1" applyBorder="1" applyAlignment="1">
      <alignment horizontal="center" vertical="top" wrapText="1"/>
    </xf>
    <xf numFmtId="0" fontId="11" fillId="4" borderId="1" xfId="4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 shrinkToFit="1"/>
    </xf>
    <xf numFmtId="0" fontId="2" fillId="7" borderId="1" xfId="0" applyFont="1" applyFill="1" applyBorder="1" applyAlignment="1">
      <alignment horizontal="center" vertical="top" wrapText="1" shrinkToFit="1"/>
    </xf>
    <xf numFmtId="0" fontId="11" fillId="5" borderId="1" xfId="4" applyFont="1" applyFill="1" applyBorder="1" applyAlignment="1">
      <alignment horizontal="center" vertical="top" wrapText="1"/>
    </xf>
    <xf numFmtId="0" fontId="13" fillId="0" borderId="1" xfId="6" applyFont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 shrinkToFit="1"/>
    </xf>
    <xf numFmtId="3" fontId="18" fillId="8" borderId="2" xfId="0" applyNumberFormat="1" applyFont="1" applyFill="1" applyBorder="1" applyAlignment="1">
      <alignment vertical="center"/>
    </xf>
    <xf numFmtId="3" fontId="18" fillId="8" borderId="4" xfId="0" applyNumberFormat="1" applyFont="1" applyFill="1" applyBorder="1" applyAlignment="1">
      <alignment horizontal="right" vertical="center"/>
    </xf>
    <xf numFmtId="3" fontId="18" fillId="8" borderId="1" xfId="0" applyNumberFormat="1" applyFont="1" applyFill="1" applyBorder="1" applyAlignment="1">
      <alignment horizontal="center" vertical="center" wrapText="1" shrinkToFit="1"/>
    </xf>
    <xf numFmtId="3" fontId="19" fillId="8" borderId="3" xfId="0" applyNumberFormat="1" applyFont="1" applyFill="1" applyBorder="1" applyAlignment="1">
      <alignment horizontal="center" vertical="center" wrapText="1" shrinkToFit="1"/>
    </xf>
    <xf numFmtId="3" fontId="17" fillId="8" borderId="1" xfId="0" applyNumberFormat="1" applyFont="1" applyFill="1" applyBorder="1" applyAlignment="1">
      <alignment horizontal="center" vertical="center" wrapText="1" shrinkToFit="1"/>
    </xf>
    <xf numFmtId="3" fontId="17" fillId="8" borderId="1" xfId="0" applyNumberFormat="1" applyFont="1" applyFill="1" applyBorder="1" applyAlignment="1">
      <alignment horizontal="center" vertical="top" wrapText="1" shrinkToFit="1"/>
    </xf>
    <xf numFmtId="3" fontId="18" fillId="0" borderId="0" xfId="0" applyNumberFormat="1" applyFont="1" applyFill="1" applyAlignment="1">
      <alignment vertical="center" wrapText="1" shrinkToFit="1"/>
    </xf>
    <xf numFmtId="0" fontId="16" fillId="0" borderId="0" xfId="8" applyFont="1" applyFill="1" applyBorder="1" applyAlignment="1">
      <alignment horizontal="center" vertical="center" wrapText="1" shrinkToFit="1"/>
    </xf>
    <xf numFmtId="0" fontId="16" fillId="0" borderId="0" xfId="8" applyFont="1" applyFill="1" applyBorder="1" applyAlignment="1">
      <alignment horizontal="center" wrapText="1" shrinkToFit="1"/>
    </xf>
    <xf numFmtId="3" fontId="2" fillId="6" borderId="1" xfId="0" applyNumberFormat="1" applyFont="1" applyFill="1" applyBorder="1" applyAlignment="1">
      <alignment horizontal="center" vertical="center" shrinkToFit="1"/>
    </xf>
    <xf numFmtId="3" fontId="8" fillId="6" borderId="1" xfId="0" applyNumberFormat="1" applyFont="1" applyFill="1" applyBorder="1" applyAlignment="1">
      <alignment horizontal="center" vertical="center" shrinkToFit="1"/>
    </xf>
    <xf numFmtId="0" fontId="17" fillId="6" borderId="1" xfId="0" applyFont="1" applyFill="1" applyBorder="1" applyAlignment="1">
      <alignment horizontal="center" vertical="center"/>
    </xf>
    <xf numFmtId="0" fontId="18" fillId="6" borderId="1" xfId="0" applyFont="1" applyFill="1" applyBorder="1"/>
    <xf numFmtId="3" fontId="2" fillId="6" borderId="1" xfId="0" applyNumberFormat="1" applyFont="1" applyFill="1" applyBorder="1" applyAlignment="1">
      <alignment horizontal="center" vertical="center" wrapText="1" shrinkToFit="1"/>
    </xf>
    <xf numFmtId="3" fontId="9" fillId="6" borderId="1" xfId="0" applyNumberFormat="1" applyFont="1" applyFill="1" applyBorder="1" applyAlignment="1">
      <alignment horizontal="center" vertical="center" wrapText="1" shrinkToFit="1"/>
    </xf>
    <xf numFmtId="3" fontId="9" fillId="6" borderId="1" xfId="0" applyNumberFormat="1" applyFont="1" applyFill="1" applyBorder="1"/>
    <xf numFmtId="3" fontId="18" fillId="6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</cellXfs>
  <cellStyles count="9">
    <cellStyle name="Currency" xfId="1" builtinId="4"/>
    <cellStyle name="Currency 2" xfId="3"/>
    <cellStyle name="Currency 2 2" xfId="5"/>
    <cellStyle name="Normal" xfId="0" builtinId="0"/>
    <cellStyle name="Normal 2" xfId="2"/>
    <cellStyle name="Normal 2 2" xfId="4"/>
    <cellStyle name="Normal 3" xfId="7"/>
    <cellStyle name="Normal_Sheet1" xfId="6"/>
    <cellStyle name="Title" xfId="8" builtinId="15"/>
  </cellStyles>
  <dxfs count="0"/>
  <tableStyles count="0" defaultTableStyle="TableStyleMedium9" defaultPivotStyle="PivotStyleLight16"/>
  <colors>
    <mruColors>
      <color rgb="FFFF3300"/>
      <color rgb="FFFF0000"/>
      <color rgb="FFFF6600"/>
      <color rgb="FFCC6600"/>
      <color rgb="FF993300"/>
      <color rgb="FFCC0066"/>
      <color rgb="FFFF66FF"/>
      <color rgb="FF0099FF"/>
      <color rgb="FF99003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จำนวนนักศึกษาทั้งหมดระดับปริญญาตรี</a:t>
            </a:r>
            <a:r>
              <a:rPr lang="th-TH" baseline="0"/>
              <a:t> ปีการศึกษา 2569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กราฟ!$A$1</c:f>
              <c:strCache>
                <c:ptCount val="1"/>
                <c:pt idx="0">
                  <c:v>1.ศิลปศาสตร์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กราฟ!$B$1</c:f>
              <c:numCache>
                <c:formatCode>#,##0</c:formatCode>
                <c:ptCount val="1"/>
                <c:pt idx="0">
                  <c:v>2504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FC-434A-8572-8D3B5AD3572C}"/>
            </c:ext>
          </c:extLst>
        </c:ser>
        <c:ser>
          <c:idx val="1"/>
          <c:order val="1"/>
          <c:tx>
            <c:strRef>
              <c:f>กราฟ!$A$2</c:f>
              <c:strCache>
                <c:ptCount val="1"/>
                <c:pt idx="0">
                  <c:v>2.ครุศาสตร์อุตสาหกรรม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กราฟ!$B$2</c:f>
              <c:numCache>
                <c:formatCode>#,##0</c:formatCode>
                <c:ptCount val="1"/>
                <c:pt idx="0">
                  <c:v>2287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FC-434A-8572-8D3B5AD3572C}"/>
            </c:ext>
          </c:extLst>
        </c:ser>
        <c:ser>
          <c:idx val="2"/>
          <c:order val="2"/>
          <c:tx>
            <c:strRef>
              <c:f>กราฟ!$A$3</c:f>
              <c:strCache>
                <c:ptCount val="1"/>
                <c:pt idx="0">
                  <c:v>3.เทคโนโลยีการเกษตร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กราฟ!$B$3</c:f>
              <c:numCache>
                <c:formatCode>#,##0</c:formatCode>
                <c:ptCount val="1"/>
                <c:pt idx="0">
                  <c:v>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FC-434A-8572-8D3B5AD3572C}"/>
            </c:ext>
          </c:extLst>
        </c:ser>
        <c:ser>
          <c:idx val="3"/>
          <c:order val="3"/>
          <c:tx>
            <c:strRef>
              <c:f>กราฟ!$A$4</c:f>
              <c:strCache>
                <c:ptCount val="1"/>
                <c:pt idx="0">
                  <c:v>4.วิศวกรรมศาสตร์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กราฟ!$B$4</c:f>
              <c:numCache>
                <c:formatCode>#,##0</c:formatCode>
                <c:ptCount val="1"/>
                <c:pt idx="0">
                  <c:v>5238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FC-434A-8572-8D3B5AD3572C}"/>
            </c:ext>
          </c:extLst>
        </c:ser>
        <c:ser>
          <c:idx val="4"/>
          <c:order val="4"/>
          <c:tx>
            <c:strRef>
              <c:f>กราฟ!$A$5</c:f>
              <c:strCache>
                <c:ptCount val="1"/>
                <c:pt idx="0">
                  <c:v>5.บริหารธุรกิจ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10B-45A5-8764-32A0D0950F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กราฟ!$B$5</c:f>
              <c:numCache>
                <c:formatCode>#,##0</c:formatCode>
                <c:ptCount val="1"/>
                <c:pt idx="0">
                  <c:v>6086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FC-434A-8572-8D3B5AD3572C}"/>
            </c:ext>
          </c:extLst>
        </c:ser>
        <c:ser>
          <c:idx val="5"/>
          <c:order val="5"/>
          <c:tx>
            <c:strRef>
              <c:f>กราฟ!$A$6</c:f>
              <c:strCache>
                <c:ptCount val="1"/>
                <c:pt idx="0">
                  <c:v>6.เทคโนโลยีคหกรรมศาสตร์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กราฟ!$B$6</c:f>
              <c:numCache>
                <c:formatCode>#,##0</c:formatCode>
                <c:ptCount val="1"/>
                <c:pt idx="0">
                  <c:v>1369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1FC-434A-8572-8D3B5AD3572C}"/>
            </c:ext>
          </c:extLst>
        </c:ser>
        <c:ser>
          <c:idx val="6"/>
          <c:order val="6"/>
          <c:tx>
            <c:strRef>
              <c:f>กราฟ!$A$7</c:f>
              <c:strCache>
                <c:ptCount val="1"/>
                <c:pt idx="0">
                  <c:v>7.ศิลปกรรมศาสตร์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กราฟ!$B$7</c:f>
              <c:numCache>
                <c:formatCode>#,##0</c:formatCode>
                <c:ptCount val="1"/>
                <c:pt idx="0">
                  <c:v>1591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FC-434A-8572-8D3B5AD3572C}"/>
            </c:ext>
          </c:extLst>
        </c:ser>
        <c:ser>
          <c:idx val="7"/>
          <c:order val="7"/>
          <c:tx>
            <c:strRef>
              <c:f>กราฟ!$A$8</c:f>
              <c:strCache>
                <c:ptCount val="1"/>
                <c:pt idx="0">
                  <c:v>8.เทคโนโลยีสื่อสารมวลชน</c:v>
                </c:pt>
              </c:strCache>
            </c:strRef>
          </c:tx>
          <c:spPr>
            <a:solidFill>
              <a:schemeClr val="accent2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กราฟ!$B$8</c:f>
              <c:numCache>
                <c:formatCode>#,##0</c:formatCode>
                <c:ptCount val="1"/>
                <c:pt idx="0">
                  <c:v>1512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1FC-434A-8572-8D3B5AD3572C}"/>
            </c:ext>
          </c:extLst>
        </c:ser>
        <c:ser>
          <c:idx val="8"/>
          <c:order val="8"/>
          <c:tx>
            <c:strRef>
              <c:f>กราฟ!$A$9</c:f>
              <c:strCache>
                <c:ptCount val="1"/>
                <c:pt idx="0">
                  <c:v>9.วิทยาศาสตร์และเทคโนโลยี</c:v>
                </c:pt>
              </c:strCache>
            </c:strRef>
          </c:tx>
          <c:spPr>
            <a:solidFill>
              <a:schemeClr val="accent3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กราฟ!$B$9</c:f>
              <c:numCache>
                <c:formatCode>#,##0</c:formatCode>
                <c:ptCount val="1"/>
                <c:pt idx="0">
                  <c:v>1388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1FC-434A-8572-8D3B5AD3572C}"/>
            </c:ext>
          </c:extLst>
        </c:ser>
        <c:ser>
          <c:idx val="9"/>
          <c:order val="9"/>
          <c:tx>
            <c:strRef>
              <c:f>กราฟ!$A$10</c:f>
              <c:strCache>
                <c:ptCount val="1"/>
                <c:pt idx="0">
                  <c:v>10.สถาปัตยกรรมศาสตร์</c:v>
                </c:pt>
              </c:strCache>
            </c:strRef>
          </c:tx>
          <c:spPr>
            <a:solidFill>
              <a:schemeClr val="accent4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กราฟ!$B$10</c:f>
              <c:numCache>
                <c:formatCode>#,##0</c:formatCode>
                <c:ptCount val="1"/>
                <c:pt idx="0">
                  <c:v>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1FC-434A-8572-8D3B5AD3572C}"/>
            </c:ext>
          </c:extLst>
        </c:ser>
        <c:ser>
          <c:idx val="10"/>
          <c:order val="10"/>
          <c:tx>
            <c:strRef>
              <c:f>กราฟ!$A$11</c:f>
              <c:strCache>
                <c:ptCount val="1"/>
                <c:pt idx="0">
                  <c:v>11.ะการแพทย์บูรณาการ</c:v>
                </c:pt>
              </c:strCache>
            </c:strRef>
          </c:tx>
          <c:spPr>
            <a:solidFill>
              <a:schemeClr val="accent5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กราฟ!$B$11</c:f>
              <c:numCache>
                <c:formatCode>#,##0</c:formatCode>
                <c:ptCount val="1"/>
                <c:pt idx="0">
                  <c:v>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1FC-434A-8572-8D3B5AD3572C}"/>
            </c:ext>
          </c:extLst>
        </c:ser>
        <c:ser>
          <c:idx val="11"/>
          <c:order val="11"/>
          <c:tx>
            <c:strRef>
              <c:f>กราฟ!$A$12</c:f>
              <c:strCache>
                <c:ptCount val="1"/>
                <c:pt idx="0">
                  <c:v>12.พยาบาลศาสตร์</c:v>
                </c:pt>
              </c:strCache>
            </c:strRef>
          </c:tx>
          <c:spPr>
            <a:solidFill>
              <a:schemeClr val="accent6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กราฟ!$B$12</c:f>
              <c:numCache>
                <c:formatCode>#,##0</c:formatCode>
                <c:ptCount val="1"/>
                <c:pt idx="0">
                  <c:v>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1FC-434A-8572-8D3B5AD3572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622795840"/>
        <c:axId val="1622802496"/>
      </c:barChart>
      <c:catAx>
        <c:axId val="1622795840"/>
        <c:scaling>
          <c:orientation val="minMax"/>
        </c:scaling>
        <c:delete val="1"/>
        <c:axPos val="b"/>
        <c:majorTickMark val="none"/>
        <c:minorTickMark val="none"/>
        <c:tickLblPos val="nextTo"/>
        <c:crossAx val="1622802496"/>
        <c:crosses val="autoZero"/>
        <c:auto val="1"/>
        <c:lblAlgn val="ctr"/>
        <c:lblOffset val="100"/>
        <c:noMultiLvlLbl val="0"/>
      </c:catAx>
      <c:valAx>
        <c:axId val="1622802496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622795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486833</xdr:colOff>
      <xdr:row>20</xdr:row>
      <xdr:rowOff>31750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7"/>
  <sheetViews>
    <sheetView tabSelected="1"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U7" sqref="U7"/>
    </sheetView>
  </sheetViews>
  <sheetFormatPr defaultColWidth="9" defaultRowHeight="21.75" customHeight="1"/>
  <cols>
    <col min="1" max="1" width="1.7109375" style="94" customWidth="1"/>
    <col min="2" max="2" width="67" style="94" customWidth="1"/>
    <col min="3" max="5" width="12.140625" style="95" customWidth="1"/>
    <col min="6" max="6" width="8.42578125" style="96" hidden="1" customWidth="1"/>
    <col min="7" max="12" width="8.42578125" style="95" customWidth="1"/>
    <col min="13" max="15" width="8.42578125" style="4" customWidth="1"/>
    <col min="16" max="16" width="49" style="148" customWidth="1"/>
    <col min="17" max="17" width="0" style="4" hidden="1" customWidth="1"/>
    <col min="18" max="16384" width="9" style="4"/>
  </cols>
  <sheetData>
    <row r="1" spans="1:16" ht="24" customHeight="1">
      <c r="A1" s="156" t="s">
        <v>201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</row>
    <row r="2" spans="1:16" ht="24" customHeight="1">
      <c r="A2" s="157" t="s">
        <v>203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</row>
    <row r="3" spans="1:16" ht="23.25" customHeight="1">
      <c r="A3" s="160" t="s">
        <v>211</v>
      </c>
      <c r="B3" s="161"/>
      <c r="C3" s="165" t="s">
        <v>114</v>
      </c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</row>
    <row r="4" spans="1:16" ht="21.75" customHeight="1">
      <c r="A4" s="161"/>
      <c r="B4" s="161"/>
      <c r="C4" s="162" t="s">
        <v>72</v>
      </c>
      <c r="D4" s="162"/>
      <c r="E4" s="162"/>
      <c r="F4" s="163"/>
      <c r="G4" s="159" t="s">
        <v>78</v>
      </c>
      <c r="H4" s="159"/>
      <c r="I4" s="159"/>
      <c r="J4" s="159"/>
      <c r="K4" s="159"/>
      <c r="L4" s="159"/>
      <c r="M4" s="159"/>
      <c r="N4" s="159"/>
      <c r="O4" s="159"/>
      <c r="P4" s="166" t="s">
        <v>179</v>
      </c>
    </row>
    <row r="5" spans="1:16" ht="21.75" customHeight="1">
      <c r="A5" s="161"/>
      <c r="B5" s="161"/>
      <c r="C5" s="162"/>
      <c r="D5" s="162"/>
      <c r="E5" s="162"/>
      <c r="F5" s="164"/>
      <c r="G5" s="158" t="s">
        <v>79</v>
      </c>
      <c r="H5" s="158"/>
      <c r="I5" s="158"/>
      <c r="J5" s="158" t="s">
        <v>92</v>
      </c>
      <c r="K5" s="158"/>
      <c r="L5" s="158"/>
      <c r="M5" s="158" t="s">
        <v>136</v>
      </c>
      <c r="N5" s="158"/>
      <c r="O5" s="158"/>
      <c r="P5" s="166"/>
    </row>
    <row r="6" spans="1:16" ht="21.75" customHeight="1">
      <c r="A6" s="161"/>
      <c r="B6" s="161"/>
      <c r="C6" s="131" t="s">
        <v>2</v>
      </c>
      <c r="D6" s="131" t="s">
        <v>3</v>
      </c>
      <c r="E6" s="131" t="s">
        <v>1</v>
      </c>
      <c r="F6" s="110"/>
      <c r="G6" s="131" t="s">
        <v>2</v>
      </c>
      <c r="H6" s="131" t="s">
        <v>3</v>
      </c>
      <c r="I6" s="131" t="s">
        <v>1</v>
      </c>
      <c r="J6" s="131" t="s">
        <v>2</v>
      </c>
      <c r="K6" s="131" t="s">
        <v>3</v>
      </c>
      <c r="L6" s="131" t="s">
        <v>1</v>
      </c>
      <c r="M6" s="131" t="s">
        <v>2</v>
      </c>
      <c r="N6" s="131" t="s">
        <v>3</v>
      </c>
      <c r="O6" s="131" t="s">
        <v>1</v>
      </c>
      <c r="P6" s="166"/>
    </row>
    <row r="7" spans="1:16" ht="21.75" customHeight="1">
      <c r="A7" s="5" t="s">
        <v>70</v>
      </c>
      <c r="B7" s="6"/>
      <c r="C7" s="7"/>
      <c r="D7" s="8"/>
      <c r="E7" s="9"/>
      <c r="F7" s="10"/>
      <c r="G7" s="8"/>
      <c r="H7" s="8"/>
      <c r="I7" s="9"/>
      <c r="J7" s="8"/>
      <c r="K7" s="8"/>
      <c r="L7" s="9"/>
      <c r="M7" s="8"/>
      <c r="N7" s="8"/>
      <c r="O7" s="9"/>
      <c r="P7" s="140"/>
    </row>
    <row r="8" spans="1:16" ht="21.75" customHeight="1">
      <c r="A8" s="5"/>
      <c r="B8" s="11" t="s">
        <v>43</v>
      </c>
      <c r="C8" s="7"/>
      <c r="D8" s="8"/>
      <c r="E8" s="9"/>
      <c r="F8" s="10"/>
      <c r="G8" s="8"/>
      <c r="H8" s="8"/>
      <c r="I8" s="9"/>
      <c r="J8" s="8"/>
      <c r="K8" s="8"/>
      <c r="L8" s="9"/>
      <c r="M8" s="8"/>
      <c r="N8" s="8"/>
      <c r="O8" s="9"/>
      <c r="P8" s="140"/>
    </row>
    <row r="9" spans="1:16" s="17" customFormat="1" ht="21.75" customHeight="1">
      <c r="A9" s="12"/>
      <c r="B9" s="6" t="s">
        <v>41</v>
      </c>
      <c r="C9" s="14"/>
      <c r="D9" s="15"/>
      <c r="E9" s="136"/>
      <c r="F9" s="16"/>
      <c r="G9" s="15"/>
      <c r="H9" s="15"/>
      <c r="I9" s="136"/>
      <c r="J9" s="15"/>
      <c r="K9" s="15"/>
      <c r="L9" s="136"/>
      <c r="M9" s="15"/>
      <c r="N9" s="15"/>
      <c r="O9" s="136"/>
      <c r="P9" s="141"/>
    </row>
    <row r="10" spans="1:16" ht="21.75" customHeight="1">
      <c r="A10" s="18"/>
      <c r="B10" s="13" t="s">
        <v>80</v>
      </c>
      <c r="C10" s="19">
        <v>159</v>
      </c>
      <c r="D10" s="19">
        <v>384</v>
      </c>
      <c r="E10" s="105">
        <f>C10+D10</f>
        <v>543</v>
      </c>
      <c r="F10" s="21">
        <v>1</v>
      </c>
      <c r="G10" s="20">
        <f t="shared" ref="G10:G15" si="0">IF(F10=1,C10,"0")</f>
        <v>159</v>
      </c>
      <c r="H10" s="20">
        <f t="shared" ref="H10:H15" si="1">IF(F10=1,D10,"0")</f>
        <v>384</v>
      </c>
      <c r="I10" s="105">
        <f>G10+H10</f>
        <v>543</v>
      </c>
      <c r="J10" s="20" t="str">
        <f t="shared" ref="J10:J15" si="2">IF(F10=2,C10,"0")</f>
        <v>0</v>
      </c>
      <c r="K10" s="20" t="str">
        <f t="shared" ref="K10:K15" si="3">IF(F10=2,D10,"0")</f>
        <v>0</v>
      </c>
      <c r="L10" s="105">
        <f>J10+K10</f>
        <v>0</v>
      </c>
      <c r="M10" s="20" t="str">
        <f t="shared" ref="M10:M15" si="4">IF(F10=3,C10,"0")</f>
        <v>0</v>
      </c>
      <c r="N10" s="20" t="str">
        <f t="shared" ref="N10:N15" si="5">IF(F10=3,D10,"0")</f>
        <v>0</v>
      </c>
      <c r="O10" s="105" t="str">
        <f>IF(F10=3,E10,"0")</f>
        <v>0</v>
      </c>
      <c r="P10" s="142" t="s">
        <v>142</v>
      </c>
    </row>
    <row r="11" spans="1:16" ht="21.75" customHeight="1">
      <c r="A11" s="22"/>
      <c r="B11" s="13" t="s">
        <v>57</v>
      </c>
      <c r="C11" s="23">
        <v>121</v>
      </c>
      <c r="D11" s="23">
        <v>332</v>
      </c>
      <c r="E11" s="105">
        <f t="shared" ref="E11:E15" si="6">C11+D11</f>
        <v>453</v>
      </c>
      <c r="F11" s="25">
        <v>1</v>
      </c>
      <c r="G11" s="24">
        <f t="shared" si="0"/>
        <v>121</v>
      </c>
      <c r="H11" s="24">
        <f t="shared" si="1"/>
        <v>332</v>
      </c>
      <c r="I11" s="106">
        <f t="shared" ref="I11:I15" si="7">G11+H11</f>
        <v>453</v>
      </c>
      <c r="J11" s="24" t="str">
        <f t="shared" si="2"/>
        <v>0</v>
      </c>
      <c r="K11" s="24" t="str">
        <f t="shared" si="3"/>
        <v>0</v>
      </c>
      <c r="L11" s="106">
        <f t="shared" ref="L11:L15" si="8">J11+K11</f>
        <v>0</v>
      </c>
      <c r="M11" s="24" t="str">
        <f t="shared" si="4"/>
        <v>0</v>
      </c>
      <c r="N11" s="24" t="str">
        <f t="shared" si="5"/>
        <v>0</v>
      </c>
      <c r="O11" s="106" t="str">
        <f t="shared" ref="O11:O15" si="9">IF(F11=3,E11,"0")</f>
        <v>0</v>
      </c>
      <c r="P11" s="142" t="s">
        <v>142</v>
      </c>
    </row>
    <row r="12" spans="1:16" ht="21.75" customHeight="1">
      <c r="A12" s="22"/>
      <c r="B12" s="13" t="s">
        <v>130</v>
      </c>
      <c r="C12" s="23">
        <v>266</v>
      </c>
      <c r="D12" s="23">
        <v>60</v>
      </c>
      <c r="E12" s="105">
        <f t="shared" si="6"/>
        <v>326</v>
      </c>
      <c r="F12" s="25">
        <v>1</v>
      </c>
      <c r="G12" s="24">
        <f t="shared" si="0"/>
        <v>266</v>
      </c>
      <c r="H12" s="24">
        <f t="shared" si="1"/>
        <v>60</v>
      </c>
      <c r="I12" s="106">
        <f t="shared" ref="I12:I13" si="10">G12+H12</f>
        <v>326</v>
      </c>
      <c r="J12" s="24" t="str">
        <f t="shared" si="2"/>
        <v>0</v>
      </c>
      <c r="K12" s="24" t="str">
        <f t="shared" si="3"/>
        <v>0</v>
      </c>
      <c r="L12" s="106">
        <f t="shared" ref="L12:L13" si="11">J12+K12</f>
        <v>0</v>
      </c>
      <c r="M12" s="24" t="str">
        <f t="shared" si="4"/>
        <v>0</v>
      </c>
      <c r="N12" s="24" t="str">
        <f t="shared" si="5"/>
        <v>0</v>
      </c>
      <c r="O12" s="106" t="str">
        <f t="shared" si="9"/>
        <v>0</v>
      </c>
      <c r="P12" s="63" t="s">
        <v>143</v>
      </c>
    </row>
    <row r="13" spans="1:16" ht="21.75" customHeight="1">
      <c r="A13" s="22"/>
      <c r="B13" s="29" t="s">
        <v>156</v>
      </c>
      <c r="C13" s="23">
        <v>17</v>
      </c>
      <c r="D13" s="23">
        <v>170</v>
      </c>
      <c r="E13" s="105">
        <f t="shared" si="6"/>
        <v>187</v>
      </c>
      <c r="F13" s="25">
        <v>1</v>
      </c>
      <c r="G13" s="24">
        <f t="shared" si="0"/>
        <v>17</v>
      </c>
      <c r="H13" s="24">
        <f t="shared" si="1"/>
        <v>170</v>
      </c>
      <c r="I13" s="106">
        <f t="shared" si="10"/>
        <v>187</v>
      </c>
      <c r="J13" s="24" t="str">
        <f t="shared" si="2"/>
        <v>0</v>
      </c>
      <c r="K13" s="24" t="str">
        <f t="shared" si="3"/>
        <v>0</v>
      </c>
      <c r="L13" s="106">
        <f t="shared" si="11"/>
        <v>0</v>
      </c>
      <c r="M13" s="24" t="str">
        <f t="shared" si="4"/>
        <v>0</v>
      </c>
      <c r="N13" s="24" t="str">
        <f t="shared" si="5"/>
        <v>0</v>
      </c>
      <c r="O13" s="106" t="str">
        <f t="shared" ref="O13" si="12">IF(F13=3,E13,"0")</f>
        <v>0</v>
      </c>
      <c r="P13" s="143" t="s">
        <v>180</v>
      </c>
    </row>
    <row r="14" spans="1:16" ht="21.75" customHeight="1">
      <c r="A14" s="22"/>
      <c r="B14" s="13" t="s">
        <v>56</v>
      </c>
      <c r="C14" s="23">
        <v>175</v>
      </c>
      <c r="D14" s="23">
        <v>311</v>
      </c>
      <c r="E14" s="105">
        <f t="shared" si="6"/>
        <v>486</v>
      </c>
      <c r="F14" s="25">
        <v>1</v>
      </c>
      <c r="G14" s="24">
        <f t="shared" si="0"/>
        <v>175</v>
      </c>
      <c r="H14" s="24">
        <f t="shared" si="1"/>
        <v>311</v>
      </c>
      <c r="I14" s="106">
        <f t="shared" si="7"/>
        <v>486</v>
      </c>
      <c r="J14" s="24" t="str">
        <f t="shared" si="2"/>
        <v>0</v>
      </c>
      <c r="K14" s="24" t="str">
        <f t="shared" si="3"/>
        <v>0</v>
      </c>
      <c r="L14" s="106">
        <f t="shared" si="8"/>
        <v>0</v>
      </c>
      <c r="M14" s="24" t="str">
        <f t="shared" si="4"/>
        <v>0</v>
      </c>
      <c r="N14" s="24" t="str">
        <f t="shared" si="5"/>
        <v>0</v>
      </c>
      <c r="O14" s="106" t="str">
        <f t="shared" si="9"/>
        <v>0</v>
      </c>
      <c r="P14" s="142" t="s">
        <v>142</v>
      </c>
    </row>
    <row r="15" spans="1:16" ht="21.75" customHeight="1">
      <c r="A15" s="22"/>
      <c r="B15" s="13" t="s">
        <v>94</v>
      </c>
      <c r="C15" s="23">
        <v>70</v>
      </c>
      <c r="D15" s="23">
        <v>239</v>
      </c>
      <c r="E15" s="105">
        <f t="shared" si="6"/>
        <v>309</v>
      </c>
      <c r="F15" s="25">
        <v>1</v>
      </c>
      <c r="G15" s="24">
        <f t="shared" si="0"/>
        <v>70</v>
      </c>
      <c r="H15" s="24">
        <f t="shared" si="1"/>
        <v>239</v>
      </c>
      <c r="I15" s="106">
        <f t="shared" si="7"/>
        <v>309</v>
      </c>
      <c r="J15" s="24" t="str">
        <f t="shared" si="2"/>
        <v>0</v>
      </c>
      <c r="K15" s="24" t="str">
        <f t="shared" si="3"/>
        <v>0</v>
      </c>
      <c r="L15" s="106">
        <f t="shared" si="8"/>
        <v>0</v>
      </c>
      <c r="M15" s="24" t="str">
        <f t="shared" si="4"/>
        <v>0</v>
      </c>
      <c r="N15" s="24" t="str">
        <f t="shared" si="5"/>
        <v>0</v>
      </c>
      <c r="O15" s="106" t="str">
        <f t="shared" si="9"/>
        <v>0</v>
      </c>
      <c r="P15" s="63" t="s">
        <v>144</v>
      </c>
    </row>
    <row r="16" spans="1:16" ht="21.75" customHeight="1">
      <c r="A16" s="22"/>
      <c r="B16" s="26" t="s">
        <v>42</v>
      </c>
      <c r="C16" s="27">
        <f>SUM(C10:C15)</f>
        <v>808</v>
      </c>
      <c r="D16" s="27">
        <f t="shared" ref="D16:E16" si="13">SUM(D10:D15)</f>
        <v>1496</v>
      </c>
      <c r="E16" s="27">
        <f t="shared" si="13"/>
        <v>2304</v>
      </c>
      <c r="F16" s="28"/>
      <c r="G16" s="27">
        <f>SUM(G10:G15)</f>
        <v>808</v>
      </c>
      <c r="H16" s="27">
        <f t="shared" ref="H16:O16" si="14">SUM(H10:H15)</f>
        <v>1496</v>
      </c>
      <c r="I16" s="27">
        <f t="shared" si="14"/>
        <v>2304</v>
      </c>
      <c r="J16" s="27">
        <f t="shared" si="14"/>
        <v>0</v>
      </c>
      <c r="K16" s="27">
        <f t="shared" si="14"/>
        <v>0</v>
      </c>
      <c r="L16" s="27">
        <f t="shared" si="14"/>
        <v>0</v>
      </c>
      <c r="M16" s="27">
        <f t="shared" si="14"/>
        <v>0</v>
      </c>
      <c r="N16" s="27">
        <f t="shared" si="14"/>
        <v>0</v>
      </c>
      <c r="O16" s="27">
        <f t="shared" si="14"/>
        <v>0</v>
      </c>
      <c r="P16" s="140"/>
    </row>
    <row r="17" spans="1:16" ht="21.75" customHeight="1">
      <c r="A17" s="22"/>
      <c r="B17" s="6" t="s">
        <v>138</v>
      </c>
      <c r="C17" s="27"/>
      <c r="D17" s="27"/>
      <c r="E17" s="27"/>
      <c r="F17" s="28"/>
      <c r="G17" s="27"/>
      <c r="H17" s="27"/>
      <c r="I17" s="27"/>
      <c r="J17" s="27"/>
      <c r="K17" s="27"/>
      <c r="L17" s="27"/>
      <c r="M17" s="27"/>
      <c r="N17" s="27"/>
      <c r="O17" s="27"/>
      <c r="P17" s="140"/>
    </row>
    <row r="18" spans="1:16" ht="21.75" customHeight="1">
      <c r="A18" s="22"/>
      <c r="B18" s="29" t="s">
        <v>137</v>
      </c>
      <c r="C18" s="23">
        <v>14</v>
      </c>
      <c r="D18" s="23">
        <v>29</v>
      </c>
      <c r="E18" s="106">
        <f>C18+D18</f>
        <v>43</v>
      </c>
      <c r="F18" s="25">
        <v>1</v>
      </c>
      <c r="G18" s="24">
        <f>IF(F18=1,C18,"0")</f>
        <v>14</v>
      </c>
      <c r="H18" s="24">
        <f>IF(F18=1,D18,"0")</f>
        <v>29</v>
      </c>
      <c r="I18" s="106">
        <f t="shared" ref="I18" si="15">G18+H18</f>
        <v>43</v>
      </c>
      <c r="J18" s="24" t="str">
        <f>IF(F18=2,C18,"0")</f>
        <v>0</v>
      </c>
      <c r="K18" s="24" t="str">
        <f>IF(F18=2,D18,"0")</f>
        <v>0</v>
      </c>
      <c r="L18" s="106">
        <f t="shared" ref="L18" si="16">J18+K18</f>
        <v>0</v>
      </c>
      <c r="M18" s="24" t="str">
        <f>IF(F18=3,C18,"0")</f>
        <v>0</v>
      </c>
      <c r="N18" s="24" t="str">
        <f>IF(F18=3,D18,"0")</f>
        <v>0</v>
      </c>
      <c r="O18" s="106" t="str">
        <f t="shared" ref="O18" si="17">IF(F18=3,E18,"0")</f>
        <v>0</v>
      </c>
      <c r="P18" s="63" t="s">
        <v>145</v>
      </c>
    </row>
    <row r="19" spans="1:16" ht="21.75" customHeight="1">
      <c r="A19" s="22"/>
      <c r="B19" s="26" t="s">
        <v>42</v>
      </c>
      <c r="C19" s="27">
        <f>SUM(C18)</f>
        <v>14</v>
      </c>
      <c r="D19" s="27">
        <f t="shared" ref="D19:E19" si="18">SUM(D18)</f>
        <v>29</v>
      </c>
      <c r="E19" s="27">
        <f t="shared" si="18"/>
        <v>43</v>
      </c>
      <c r="F19" s="28"/>
      <c r="G19" s="30">
        <f>SUM(G18)</f>
        <v>14</v>
      </c>
      <c r="H19" s="30">
        <f t="shared" ref="H19:O19" si="19">SUM(H18)</f>
        <v>29</v>
      </c>
      <c r="I19" s="106">
        <f t="shared" si="19"/>
        <v>43</v>
      </c>
      <c r="J19" s="30">
        <f t="shared" si="19"/>
        <v>0</v>
      </c>
      <c r="K19" s="30">
        <f t="shared" si="19"/>
        <v>0</v>
      </c>
      <c r="L19" s="106">
        <f t="shared" si="19"/>
        <v>0</v>
      </c>
      <c r="M19" s="30">
        <f t="shared" si="19"/>
        <v>0</v>
      </c>
      <c r="N19" s="30">
        <f t="shared" si="19"/>
        <v>0</v>
      </c>
      <c r="O19" s="106">
        <f t="shared" si="19"/>
        <v>0</v>
      </c>
      <c r="P19" s="138"/>
    </row>
    <row r="20" spans="1:16" ht="21.75" customHeight="1">
      <c r="A20" s="22"/>
      <c r="B20" s="6" t="s">
        <v>87</v>
      </c>
      <c r="C20" s="27"/>
      <c r="D20" s="27"/>
      <c r="E20" s="27"/>
      <c r="F20" s="28"/>
      <c r="G20" s="27"/>
      <c r="H20" s="27"/>
      <c r="I20" s="27"/>
      <c r="J20" s="27"/>
      <c r="K20" s="27"/>
      <c r="L20" s="27"/>
      <c r="M20" s="27"/>
      <c r="N20" s="27"/>
      <c r="O20" s="27"/>
      <c r="P20" s="140"/>
    </row>
    <row r="21" spans="1:16" ht="21.75" customHeight="1">
      <c r="A21" s="22"/>
      <c r="B21" s="31" t="s">
        <v>80</v>
      </c>
      <c r="C21" s="23">
        <v>10</v>
      </c>
      <c r="D21" s="23">
        <v>30</v>
      </c>
      <c r="E21" s="27">
        <f>C21+D21</f>
        <v>40</v>
      </c>
      <c r="F21" s="25">
        <v>1</v>
      </c>
      <c r="G21" s="23">
        <f>IF(F21=1,C21,"0")</f>
        <v>10</v>
      </c>
      <c r="H21" s="23">
        <f>IF(F21=1,D21,"0")</f>
        <v>30</v>
      </c>
      <c r="I21" s="27">
        <f t="shared" ref="I21" si="20">G21+H21</f>
        <v>40</v>
      </c>
      <c r="J21" s="23">
        <f>SUM(N21)</f>
        <v>0</v>
      </c>
      <c r="K21" s="23">
        <f>SUM(N25)</f>
        <v>0</v>
      </c>
      <c r="L21" s="27">
        <f t="shared" ref="L21" si="21">J21+K21</f>
        <v>0</v>
      </c>
      <c r="M21" s="24" t="str">
        <f>IF(F21=3,C21,"0")</f>
        <v>0</v>
      </c>
      <c r="N21" s="24" t="str">
        <f>IF(F21=3,D21,"0")</f>
        <v>0</v>
      </c>
      <c r="O21" s="106" t="str">
        <f t="shared" ref="O21" si="22">IF(F21=3,E21,"0")</f>
        <v>0</v>
      </c>
      <c r="P21" s="142" t="s">
        <v>142</v>
      </c>
    </row>
    <row r="22" spans="1:16" ht="21.75" customHeight="1">
      <c r="A22" s="22"/>
      <c r="B22" s="32" t="s">
        <v>42</v>
      </c>
      <c r="C22" s="27">
        <f>SUM(C21)</f>
        <v>10</v>
      </c>
      <c r="D22" s="27">
        <f>SUM(D21)</f>
        <v>30</v>
      </c>
      <c r="E22" s="27">
        <f>SUM(E21)</f>
        <v>40</v>
      </c>
      <c r="F22" s="28"/>
      <c r="G22" s="27">
        <f t="shared" ref="G22:L22" si="23">SUM(G21)</f>
        <v>10</v>
      </c>
      <c r="H22" s="27">
        <f t="shared" si="23"/>
        <v>30</v>
      </c>
      <c r="I22" s="27">
        <f t="shared" si="23"/>
        <v>40</v>
      </c>
      <c r="J22" s="27">
        <f t="shared" si="23"/>
        <v>0</v>
      </c>
      <c r="K22" s="27">
        <f t="shared" si="23"/>
        <v>0</v>
      </c>
      <c r="L22" s="27">
        <f t="shared" si="23"/>
        <v>0</v>
      </c>
      <c r="M22" s="27">
        <f t="shared" ref="M22:O22" si="24">SUM(M21)</f>
        <v>0</v>
      </c>
      <c r="N22" s="27">
        <f t="shared" si="24"/>
        <v>0</v>
      </c>
      <c r="O22" s="27">
        <f t="shared" si="24"/>
        <v>0</v>
      </c>
      <c r="P22" s="140"/>
    </row>
    <row r="23" spans="1:16" ht="21.75" customHeight="1">
      <c r="A23" s="107"/>
      <c r="B23" s="108" t="s">
        <v>44</v>
      </c>
      <c r="C23" s="109">
        <f>C16+C22+C19</f>
        <v>832</v>
      </c>
      <c r="D23" s="109">
        <f t="shared" ref="D23:O23" si="25">D16+D22+D19</f>
        <v>1555</v>
      </c>
      <c r="E23" s="109">
        <f t="shared" si="25"/>
        <v>2387</v>
      </c>
      <c r="F23" s="110">
        <f t="shared" si="25"/>
        <v>0</v>
      </c>
      <c r="G23" s="109">
        <f t="shared" si="25"/>
        <v>832</v>
      </c>
      <c r="H23" s="109">
        <f t="shared" si="25"/>
        <v>1555</v>
      </c>
      <c r="I23" s="109">
        <f t="shared" si="25"/>
        <v>2387</v>
      </c>
      <c r="J23" s="109">
        <f t="shared" si="25"/>
        <v>0</v>
      </c>
      <c r="K23" s="109">
        <f t="shared" si="25"/>
        <v>0</v>
      </c>
      <c r="L23" s="109">
        <f t="shared" si="25"/>
        <v>0</v>
      </c>
      <c r="M23" s="109">
        <f t="shared" si="25"/>
        <v>0</v>
      </c>
      <c r="N23" s="109">
        <f t="shared" si="25"/>
        <v>0</v>
      </c>
      <c r="O23" s="109">
        <f t="shared" si="25"/>
        <v>0</v>
      </c>
      <c r="P23" s="144"/>
    </row>
    <row r="24" spans="1:16" ht="21.75" customHeight="1">
      <c r="A24" s="22"/>
      <c r="B24" s="33" t="s">
        <v>58</v>
      </c>
      <c r="C24" s="27"/>
      <c r="D24" s="27"/>
      <c r="E24" s="27"/>
      <c r="F24" s="28"/>
      <c r="G24" s="27"/>
      <c r="H24" s="27"/>
      <c r="I24" s="27"/>
      <c r="J24" s="27"/>
      <c r="K24" s="27"/>
      <c r="L24" s="27"/>
      <c r="M24" s="27"/>
      <c r="N24" s="27"/>
      <c r="O24" s="27"/>
      <c r="P24" s="140"/>
    </row>
    <row r="25" spans="1:16" ht="21.75" customHeight="1">
      <c r="A25" s="22"/>
      <c r="B25" s="34" t="s">
        <v>41</v>
      </c>
      <c r="C25" s="27"/>
      <c r="D25" s="27"/>
      <c r="E25" s="27"/>
      <c r="F25" s="28"/>
      <c r="G25" s="27"/>
      <c r="H25" s="27"/>
      <c r="I25" s="27"/>
      <c r="J25" s="27"/>
      <c r="K25" s="27"/>
      <c r="L25" s="27"/>
      <c r="M25" s="27"/>
      <c r="N25" s="27"/>
      <c r="O25" s="27"/>
      <c r="P25" s="140"/>
    </row>
    <row r="26" spans="1:16" ht="21.75" customHeight="1">
      <c r="A26" s="22"/>
      <c r="B26" s="31" t="s">
        <v>80</v>
      </c>
      <c r="C26" s="23">
        <v>21</v>
      </c>
      <c r="D26" s="23">
        <v>26</v>
      </c>
      <c r="E26" s="27">
        <f>C26+D26</f>
        <v>47</v>
      </c>
      <c r="F26" s="25">
        <v>1</v>
      </c>
      <c r="G26" s="23">
        <f>IF(F26=1,C26,"0")</f>
        <v>21</v>
      </c>
      <c r="H26" s="23">
        <f>IF(F26=1,D26,"0")</f>
        <v>26</v>
      </c>
      <c r="I26" s="27">
        <f t="shared" ref="I26" si="26">G26+H26</f>
        <v>47</v>
      </c>
      <c r="J26" s="23">
        <f>SUM(N26)</f>
        <v>0</v>
      </c>
      <c r="K26" s="23">
        <f>SUM(N33)</f>
        <v>0</v>
      </c>
      <c r="L26" s="27">
        <f t="shared" ref="L26" si="27">J26+K26</f>
        <v>0</v>
      </c>
      <c r="M26" s="23" t="str">
        <f>IF(F26=3,C26,"0")</f>
        <v>0</v>
      </c>
      <c r="N26" s="23" t="str">
        <f>IF(F26=3,D26,"0")</f>
        <v>0</v>
      </c>
      <c r="O26" s="27" t="str">
        <f t="shared" ref="O26:O27" si="28">IF(F26=3,E26,"0")</f>
        <v>0</v>
      </c>
      <c r="P26" s="142" t="s">
        <v>142</v>
      </c>
    </row>
    <row r="27" spans="1:16" ht="21.75" customHeight="1">
      <c r="A27" s="22"/>
      <c r="B27" s="35" t="s">
        <v>56</v>
      </c>
      <c r="C27" s="23">
        <v>28</v>
      </c>
      <c r="D27" s="23">
        <v>32</v>
      </c>
      <c r="E27" s="27">
        <f>C27+D27</f>
        <v>60</v>
      </c>
      <c r="F27" s="25">
        <v>1</v>
      </c>
      <c r="G27" s="23">
        <f>IF(F27=1,C27,"0")</f>
        <v>28</v>
      </c>
      <c r="H27" s="23">
        <f>IF(F27=1,D27,"0")</f>
        <v>32</v>
      </c>
      <c r="I27" s="27">
        <f t="shared" ref="I27" si="29">G27+H27</f>
        <v>60</v>
      </c>
      <c r="J27" s="23">
        <f>SUM(N27)</f>
        <v>0</v>
      </c>
      <c r="K27" s="23">
        <f>SUM(N34)</f>
        <v>0</v>
      </c>
      <c r="L27" s="27">
        <f t="shared" ref="L27" si="30">J27+K27</f>
        <v>0</v>
      </c>
      <c r="M27" s="23" t="str">
        <f>IF(F27=3,C27,"0")</f>
        <v>0</v>
      </c>
      <c r="N27" s="23" t="str">
        <f>IF(F27=3,D27,"0")</f>
        <v>0</v>
      </c>
      <c r="O27" s="27" t="str">
        <f t="shared" si="28"/>
        <v>0</v>
      </c>
      <c r="P27" s="142" t="s">
        <v>142</v>
      </c>
    </row>
    <row r="28" spans="1:16" ht="21.75" customHeight="1">
      <c r="A28" s="22"/>
      <c r="B28" s="32" t="s">
        <v>42</v>
      </c>
      <c r="C28" s="27">
        <f>SUM(C26:C27)</f>
        <v>49</v>
      </c>
      <c r="D28" s="27">
        <f t="shared" ref="D28:E28" si="31">SUM(D26:D27)</f>
        <v>58</v>
      </c>
      <c r="E28" s="27">
        <f t="shared" si="31"/>
        <v>107</v>
      </c>
      <c r="F28" s="28"/>
      <c r="G28" s="27">
        <f>SUM(G26:G27)</f>
        <v>49</v>
      </c>
      <c r="H28" s="27">
        <f>SUM(H26:H27)</f>
        <v>58</v>
      </c>
      <c r="I28" s="27">
        <f>SUM(I26:I27)</f>
        <v>107</v>
      </c>
      <c r="J28" s="27">
        <f t="shared" ref="J28:L28" si="32">SUM(J27)</f>
        <v>0</v>
      </c>
      <c r="K28" s="27">
        <f t="shared" si="32"/>
        <v>0</v>
      </c>
      <c r="L28" s="27">
        <f t="shared" si="32"/>
        <v>0</v>
      </c>
      <c r="M28" s="27">
        <f t="shared" ref="M28:O28" si="33">SUM(M27)</f>
        <v>0</v>
      </c>
      <c r="N28" s="27">
        <f t="shared" si="33"/>
        <v>0</v>
      </c>
      <c r="O28" s="27">
        <f t="shared" si="33"/>
        <v>0</v>
      </c>
      <c r="P28" s="140"/>
    </row>
    <row r="29" spans="1:16" ht="21.75" customHeight="1">
      <c r="A29" s="22"/>
      <c r="B29" s="6" t="s">
        <v>87</v>
      </c>
      <c r="C29" s="27"/>
      <c r="D29" s="27"/>
      <c r="E29" s="27"/>
      <c r="F29" s="28"/>
      <c r="G29" s="27"/>
      <c r="H29" s="27"/>
      <c r="I29" s="27"/>
      <c r="J29" s="27"/>
      <c r="K29" s="27"/>
      <c r="L29" s="27"/>
      <c r="M29" s="27"/>
      <c r="N29" s="27"/>
      <c r="O29" s="27"/>
      <c r="P29" s="140"/>
    </row>
    <row r="30" spans="1:16" ht="21.75" customHeight="1">
      <c r="A30" s="22"/>
      <c r="B30" s="31" t="s">
        <v>80</v>
      </c>
      <c r="C30" s="23">
        <v>2</v>
      </c>
      <c r="D30" s="23">
        <v>8</v>
      </c>
      <c r="E30" s="27">
        <f>C30+D30</f>
        <v>10</v>
      </c>
      <c r="F30" s="25">
        <v>1</v>
      </c>
      <c r="G30" s="23">
        <f>IF(F30=1,C30,"0")</f>
        <v>2</v>
      </c>
      <c r="H30" s="23">
        <f>IF(F30=1,D30,"0")</f>
        <v>8</v>
      </c>
      <c r="I30" s="27">
        <f t="shared" ref="I30" si="34">G30+H30</f>
        <v>10</v>
      </c>
      <c r="J30" s="23">
        <f>SUM(N30)</f>
        <v>0</v>
      </c>
      <c r="K30" s="23">
        <f>SUM(N37)</f>
        <v>0</v>
      </c>
      <c r="L30" s="27">
        <f t="shared" ref="L30" si="35">J30+K30</f>
        <v>0</v>
      </c>
      <c r="M30" s="23" t="str">
        <f>IF(F30=3,C30,"0")</f>
        <v>0</v>
      </c>
      <c r="N30" s="23" t="str">
        <f>IF(F30=3,D30,"0")</f>
        <v>0</v>
      </c>
      <c r="O30" s="27" t="str">
        <f t="shared" ref="O30" si="36">IF(F30=3,E30,"0")</f>
        <v>0</v>
      </c>
      <c r="P30" s="142" t="s">
        <v>142</v>
      </c>
    </row>
    <row r="31" spans="1:16" ht="21.75" customHeight="1">
      <c r="A31" s="22"/>
      <c r="B31" s="32" t="s">
        <v>42</v>
      </c>
      <c r="C31" s="27">
        <f>SUM(C30)</f>
        <v>2</v>
      </c>
      <c r="D31" s="27">
        <f t="shared" ref="D31:O31" si="37">SUM(D30)</f>
        <v>8</v>
      </c>
      <c r="E31" s="27">
        <f t="shared" si="37"/>
        <v>10</v>
      </c>
      <c r="F31" s="28">
        <f t="shared" si="37"/>
        <v>1</v>
      </c>
      <c r="G31" s="27">
        <f t="shared" si="37"/>
        <v>2</v>
      </c>
      <c r="H31" s="27">
        <f t="shared" si="37"/>
        <v>8</v>
      </c>
      <c r="I31" s="27">
        <f t="shared" si="37"/>
        <v>10</v>
      </c>
      <c r="J31" s="27">
        <f t="shared" si="37"/>
        <v>0</v>
      </c>
      <c r="K31" s="27">
        <f t="shared" si="37"/>
        <v>0</v>
      </c>
      <c r="L31" s="27">
        <f t="shared" si="37"/>
        <v>0</v>
      </c>
      <c r="M31" s="27">
        <f t="shared" si="37"/>
        <v>0</v>
      </c>
      <c r="N31" s="27">
        <f t="shared" si="37"/>
        <v>0</v>
      </c>
      <c r="O31" s="27">
        <f t="shared" si="37"/>
        <v>0</v>
      </c>
      <c r="P31" s="140"/>
    </row>
    <row r="32" spans="1:16" ht="21.75" customHeight="1">
      <c r="A32" s="107"/>
      <c r="B32" s="108" t="s">
        <v>59</v>
      </c>
      <c r="C32" s="109">
        <f>C31+C28</f>
        <v>51</v>
      </c>
      <c r="D32" s="109">
        <f t="shared" ref="D32:O32" si="38">D31+D28</f>
        <v>66</v>
      </c>
      <c r="E32" s="109">
        <f t="shared" si="38"/>
        <v>117</v>
      </c>
      <c r="F32" s="110">
        <f t="shared" si="38"/>
        <v>1</v>
      </c>
      <c r="G32" s="109">
        <f t="shared" si="38"/>
        <v>51</v>
      </c>
      <c r="H32" s="109">
        <f t="shared" si="38"/>
        <v>66</v>
      </c>
      <c r="I32" s="109">
        <f t="shared" si="38"/>
        <v>117</v>
      </c>
      <c r="J32" s="109">
        <f t="shared" si="38"/>
        <v>0</v>
      </c>
      <c r="K32" s="109">
        <f t="shared" si="38"/>
        <v>0</v>
      </c>
      <c r="L32" s="109">
        <f t="shared" si="38"/>
        <v>0</v>
      </c>
      <c r="M32" s="109">
        <f t="shared" si="38"/>
        <v>0</v>
      </c>
      <c r="N32" s="109">
        <f t="shared" si="38"/>
        <v>0</v>
      </c>
      <c r="O32" s="109">
        <f t="shared" si="38"/>
        <v>0</v>
      </c>
      <c r="P32" s="144"/>
    </row>
    <row r="33" spans="1:17" ht="21.75" customHeight="1">
      <c r="A33" s="111"/>
      <c r="B33" s="112" t="s">
        <v>31</v>
      </c>
      <c r="C33" s="113">
        <f>C23+C32</f>
        <v>883</v>
      </c>
      <c r="D33" s="113">
        <f t="shared" ref="D33:O33" si="39">D23+D32</f>
        <v>1621</v>
      </c>
      <c r="E33" s="113">
        <f t="shared" si="39"/>
        <v>2504</v>
      </c>
      <c r="F33" s="114">
        <f t="shared" si="39"/>
        <v>1</v>
      </c>
      <c r="G33" s="113">
        <f t="shared" si="39"/>
        <v>883</v>
      </c>
      <c r="H33" s="113">
        <f t="shared" si="39"/>
        <v>1621</v>
      </c>
      <c r="I33" s="113">
        <f t="shared" si="39"/>
        <v>2504</v>
      </c>
      <c r="J33" s="113">
        <f t="shared" si="39"/>
        <v>0</v>
      </c>
      <c r="K33" s="113">
        <f t="shared" si="39"/>
        <v>0</v>
      </c>
      <c r="L33" s="113">
        <f t="shared" si="39"/>
        <v>0</v>
      </c>
      <c r="M33" s="113">
        <f t="shared" si="39"/>
        <v>0</v>
      </c>
      <c r="N33" s="113">
        <f t="shared" si="39"/>
        <v>0</v>
      </c>
      <c r="O33" s="113">
        <f t="shared" si="39"/>
        <v>0</v>
      </c>
      <c r="P33" s="145"/>
    </row>
    <row r="34" spans="1:17" ht="21.75" customHeight="1">
      <c r="A34" s="5" t="s">
        <v>29</v>
      </c>
      <c r="B34" s="6"/>
      <c r="C34" s="7"/>
      <c r="D34" s="8"/>
      <c r="E34" s="37"/>
      <c r="F34" s="10"/>
      <c r="G34" s="38"/>
      <c r="H34" s="38"/>
      <c r="I34" s="37"/>
      <c r="J34" s="38"/>
      <c r="K34" s="38"/>
      <c r="L34" s="37"/>
      <c r="M34" s="38"/>
      <c r="N34" s="38"/>
      <c r="O34" s="37"/>
      <c r="P34" s="140"/>
    </row>
    <row r="35" spans="1:17" ht="21.75" customHeight="1">
      <c r="A35" s="5"/>
      <c r="B35" s="11" t="s">
        <v>43</v>
      </c>
      <c r="C35" s="7"/>
      <c r="D35" s="8"/>
      <c r="E35" s="37"/>
      <c r="F35" s="10"/>
      <c r="G35" s="38"/>
      <c r="H35" s="38"/>
      <c r="I35" s="37"/>
      <c r="J35" s="38"/>
      <c r="K35" s="38"/>
      <c r="L35" s="37"/>
      <c r="M35" s="38"/>
      <c r="N35" s="38"/>
      <c r="O35" s="37"/>
      <c r="P35" s="140"/>
    </row>
    <row r="36" spans="1:17" ht="21.75" customHeight="1">
      <c r="A36" s="12"/>
      <c r="B36" s="6" t="s">
        <v>115</v>
      </c>
      <c r="C36" s="7"/>
      <c r="D36" s="8"/>
      <c r="E36" s="37"/>
      <c r="F36" s="10"/>
      <c r="G36" s="38"/>
      <c r="H36" s="38"/>
      <c r="I36" s="37"/>
      <c r="J36" s="38"/>
      <c r="K36" s="38"/>
      <c r="L36" s="37"/>
      <c r="M36" s="38"/>
      <c r="N36" s="38"/>
      <c r="O36" s="37"/>
      <c r="P36" s="140"/>
    </row>
    <row r="37" spans="1:17" ht="21.75" customHeight="1">
      <c r="A37" s="18"/>
      <c r="B37" s="39" t="s">
        <v>8</v>
      </c>
      <c r="C37" s="19">
        <v>153</v>
      </c>
      <c r="D37" s="19">
        <v>76</v>
      </c>
      <c r="E37" s="105">
        <f>C37+D37</f>
        <v>229</v>
      </c>
      <c r="F37" s="40">
        <v>2</v>
      </c>
      <c r="G37" s="20" t="str">
        <f t="shared" ref="G37:G42" si="40">IF(F37=1,C37,"0")</f>
        <v>0</v>
      </c>
      <c r="H37" s="20" t="str">
        <f t="shared" ref="H37:H42" si="41">IF(F37=1,D37,"0")</f>
        <v>0</v>
      </c>
      <c r="I37" s="105">
        <f t="shared" ref="I37:I42" si="42">G37+H37</f>
        <v>0</v>
      </c>
      <c r="J37" s="20">
        <f t="shared" ref="J37:J42" si="43">IF(F37=2,C37,"0")</f>
        <v>153</v>
      </c>
      <c r="K37" s="20">
        <f t="shared" ref="K37:K42" si="44">IF(F37=2,D37,"0")</f>
        <v>76</v>
      </c>
      <c r="L37" s="105">
        <f t="shared" ref="L37:L42" si="45">J37+K37</f>
        <v>229</v>
      </c>
      <c r="M37" s="20" t="str">
        <f t="shared" ref="M37:M42" si="46">IF(F37=3,C37,"0")</f>
        <v>0</v>
      </c>
      <c r="N37" s="20" t="str">
        <f t="shared" ref="N37:N42" si="47">IF(F37=3,D37,"0")</f>
        <v>0</v>
      </c>
      <c r="O37" s="105" t="str">
        <f t="shared" ref="O37:O42" si="48">IF(F37=3,E37,"0")</f>
        <v>0</v>
      </c>
      <c r="P37" s="63" t="s">
        <v>146</v>
      </c>
    </row>
    <row r="38" spans="1:17" ht="21.75" customHeight="1">
      <c r="A38" s="22"/>
      <c r="B38" s="35" t="s">
        <v>6</v>
      </c>
      <c r="C38" s="23">
        <v>167</v>
      </c>
      <c r="D38" s="23">
        <v>22</v>
      </c>
      <c r="E38" s="105">
        <f t="shared" ref="E38:E42" si="49">C38+D38</f>
        <v>189</v>
      </c>
      <c r="F38" s="41">
        <v>2</v>
      </c>
      <c r="G38" s="24" t="str">
        <f t="shared" si="40"/>
        <v>0</v>
      </c>
      <c r="H38" s="24" t="str">
        <f t="shared" si="41"/>
        <v>0</v>
      </c>
      <c r="I38" s="106">
        <f t="shared" si="42"/>
        <v>0</v>
      </c>
      <c r="J38" s="24">
        <f t="shared" si="43"/>
        <v>167</v>
      </c>
      <c r="K38" s="24">
        <f t="shared" si="44"/>
        <v>22</v>
      </c>
      <c r="L38" s="106">
        <f t="shared" si="45"/>
        <v>189</v>
      </c>
      <c r="M38" s="24" t="str">
        <f t="shared" si="46"/>
        <v>0</v>
      </c>
      <c r="N38" s="24" t="str">
        <f t="shared" si="47"/>
        <v>0</v>
      </c>
      <c r="O38" s="106" t="str">
        <f t="shared" si="48"/>
        <v>0</v>
      </c>
      <c r="P38" s="142" t="s">
        <v>147</v>
      </c>
    </row>
    <row r="39" spans="1:17" ht="21.75" customHeight="1">
      <c r="A39" s="22"/>
      <c r="B39" s="35" t="s">
        <v>52</v>
      </c>
      <c r="C39" s="23">
        <v>123</v>
      </c>
      <c r="D39" s="23">
        <v>49</v>
      </c>
      <c r="E39" s="105">
        <f t="shared" si="49"/>
        <v>172</v>
      </c>
      <c r="F39" s="41">
        <v>2</v>
      </c>
      <c r="G39" s="24" t="str">
        <f t="shared" si="40"/>
        <v>0</v>
      </c>
      <c r="H39" s="24" t="str">
        <f t="shared" si="41"/>
        <v>0</v>
      </c>
      <c r="I39" s="106">
        <f t="shared" si="42"/>
        <v>0</v>
      </c>
      <c r="J39" s="24">
        <f t="shared" si="43"/>
        <v>123</v>
      </c>
      <c r="K39" s="24">
        <f t="shared" si="44"/>
        <v>49</v>
      </c>
      <c r="L39" s="106">
        <f t="shared" si="45"/>
        <v>172</v>
      </c>
      <c r="M39" s="24" t="str">
        <f t="shared" si="46"/>
        <v>0</v>
      </c>
      <c r="N39" s="24" t="str">
        <f t="shared" si="47"/>
        <v>0</v>
      </c>
      <c r="O39" s="106" t="str">
        <f t="shared" si="48"/>
        <v>0</v>
      </c>
      <c r="P39" s="142" t="s">
        <v>148</v>
      </c>
    </row>
    <row r="40" spans="1:17" ht="21.75" customHeight="1">
      <c r="A40" s="22"/>
      <c r="B40" s="35" t="s">
        <v>186</v>
      </c>
      <c r="C40" s="23">
        <v>40</v>
      </c>
      <c r="D40" s="23">
        <v>31</v>
      </c>
      <c r="E40" s="105">
        <f t="shared" si="49"/>
        <v>71</v>
      </c>
      <c r="F40" s="41">
        <v>2</v>
      </c>
      <c r="G40" s="24" t="str">
        <f t="shared" si="40"/>
        <v>0</v>
      </c>
      <c r="H40" s="24" t="str">
        <f t="shared" si="41"/>
        <v>0</v>
      </c>
      <c r="I40" s="106">
        <f t="shared" ref="I40" si="50">G40+H40</f>
        <v>0</v>
      </c>
      <c r="J40" s="24">
        <f t="shared" si="43"/>
        <v>40</v>
      </c>
      <c r="K40" s="24">
        <f t="shared" si="44"/>
        <v>31</v>
      </c>
      <c r="L40" s="106">
        <f t="shared" ref="L40" si="51">J40+K40</f>
        <v>71</v>
      </c>
      <c r="M40" s="24" t="str">
        <f t="shared" si="46"/>
        <v>0</v>
      </c>
      <c r="N40" s="24" t="str">
        <f t="shared" si="47"/>
        <v>0</v>
      </c>
      <c r="O40" s="106" t="str">
        <f t="shared" ref="O40" si="52">IF(F40=3,E40,"0")</f>
        <v>0</v>
      </c>
      <c r="P40" s="142" t="s">
        <v>148</v>
      </c>
    </row>
    <row r="41" spans="1:17" ht="21.75" customHeight="1">
      <c r="A41" s="22"/>
      <c r="B41" s="35" t="s">
        <v>132</v>
      </c>
      <c r="C41" s="23">
        <v>34</v>
      </c>
      <c r="D41" s="23">
        <v>14</v>
      </c>
      <c r="E41" s="105">
        <f t="shared" si="49"/>
        <v>48</v>
      </c>
      <c r="F41" s="41">
        <v>2</v>
      </c>
      <c r="G41" s="24" t="str">
        <f t="shared" si="40"/>
        <v>0</v>
      </c>
      <c r="H41" s="24" t="str">
        <f t="shared" si="41"/>
        <v>0</v>
      </c>
      <c r="I41" s="106">
        <f t="shared" si="42"/>
        <v>0</v>
      </c>
      <c r="J41" s="24">
        <f t="shared" si="43"/>
        <v>34</v>
      </c>
      <c r="K41" s="24">
        <f t="shared" si="44"/>
        <v>14</v>
      </c>
      <c r="L41" s="106">
        <f t="shared" si="45"/>
        <v>48</v>
      </c>
      <c r="M41" s="24" t="str">
        <f t="shared" si="46"/>
        <v>0</v>
      </c>
      <c r="N41" s="24" t="str">
        <f t="shared" si="47"/>
        <v>0</v>
      </c>
      <c r="O41" s="106" t="str">
        <f t="shared" si="48"/>
        <v>0</v>
      </c>
      <c r="P41" s="142" t="s">
        <v>148</v>
      </c>
    </row>
    <row r="42" spans="1:17" ht="21.75" customHeight="1">
      <c r="A42" s="22"/>
      <c r="B42" s="35" t="s">
        <v>7</v>
      </c>
      <c r="C42" s="23">
        <v>105</v>
      </c>
      <c r="D42" s="23">
        <v>71</v>
      </c>
      <c r="E42" s="105">
        <f t="shared" si="49"/>
        <v>176</v>
      </c>
      <c r="F42" s="41">
        <v>2</v>
      </c>
      <c r="G42" s="24" t="str">
        <f t="shared" si="40"/>
        <v>0</v>
      </c>
      <c r="H42" s="24" t="str">
        <f t="shared" si="41"/>
        <v>0</v>
      </c>
      <c r="I42" s="106">
        <f t="shared" si="42"/>
        <v>0</v>
      </c>
      <c r="J42" s="24">
        <f t="shared" si="43"/>
        <v>105</v>
      </c>
      <c r="K42" s="24">
        <f t="shared" si="44"/>
        <v>71</v>
      </c>
      <c r="L42" s="106">
        <f t="shared" si="45"/>
        <v>176</v>
      </c>
      <c r="M42" s="24" t="str">
        <f t="shared" si="46"/>
        <v>0</v>
      </c>
      <c r="N42" s="24" t="str">
        <f t="shared" si="47"/>
        <v>0</v>
      </c>
      <c r="O42" s="106" t="str">
        <f t="shared" si="48"/>
        <v>0</v>
      </c>
      <c r="P42" s="142" t="s">
        <v>147</v>
      </c>
    </row>
    <row r="43" spans="1:17" ht="21.75" customHeight="1">
      <c r="A43" s="22"/>
      <c r="B43" s="26" t="s">
        <v>42</v>
      </c>
      <c r="C43" s="27">
        <f>SUM(C37:C42)</f>
        <v>622</v>
      </c>
      <c r="D43" s="27">
        <f>SUM(D37:D42)</f>
        <v>263</v>
      </c>
      <c r="E43" s="27">
        <f>SUM(E37:E42)</f>
        <v>885</v>
      </c>
      <c r="F43" s="42"/>
      <c r="G43" s="27">
        <f t="shared" ref="G43:L43" si="53">SUM(G37:G42)</f>
        <v>0</v>
      </c>
      <c r="H43" s="27">
        <f t="shared" si="53"/>
        <v>0</v>
      </c>
      <c r="I43" s="27">
        <f t="shared" si="53"/>
        <v>0</v>
      </c>
      <c r="J43" s="27">
        <f t="shared" si="53"/>
        <v>622</v>
      </c>
      <c r="K43" s="27">
        <f t="shared" si="53"/>
        <v>263</v>
      </c>
      <c r="L43" s="27">
        <f t="shared" si="53"/>
        <v>885</v>
      </c>
      <c r="M43" s="27">
        <f t="shared" ref="M43:O43" si="54">SUM(M37:M42)</f>
        <v>0</v>
      </c>
      <c r="N43" s="27">
        <f t="shared" si="54"/>
        <v>0</v>
      </c>
      <c r="O43" s="27">
        <f t="shared" si="54"/>
        <v>0</v>
      </c>
      <c r="P43" s="140"/>
    </row>
    <row r="44" spans="1:17" ht="21.75" customHeight="1">
      <c r="A44" s="22"/>
      <c r="B44" s="6" t="s">
        <v>105</v>
      </c>
      <c r="C44" s="7"/>
      <c r="D44" s="8"/>
      <c r="E44" s="9"/>
      <c r="F44" s="10"/>
      <c r="G44" s="8"/>
      <c r="H44" s="27"/>
      <c r="I44" s="27"/>
      <c r="J44" s="27"/>
      <c r="K44" s="27"/>
      <c r="L44" s="27"/>
      <c r="M44" s="27"/>
      <c r="N44" s="27"/>
      <c r="O44" s="27"/>
      <c r="P44" s="140"/>
    </row>
    <row r="45" spans="1:17" ht="21.75" customHeight="1">
      <c r="A45" s="22"/>
      <c r="B45" s="39" t="s">
        <v>8</v>
      </c>
      <c r="C45" s="23">
        <v>6</v>
      </c>
      <c r="D45" s="23">
        <v>1</v>
      </c>
      <c r="E45" s="27">
        <f t="shared" ref="E45:E46" si="55">C45+D45</f>
        <v>7</v>
      </c>
      <c r="F45" s="25">
        <v>2</v>
      </c>
      <c r="G45" s="23" t="str">
        <f t="shared" ref="G45:G46" si="56">IF(F45=1,C45,"0")</f>
        <v>0</v>
      </c>
      <c r="H45" s="23" t="str">
        <f t="shared" ref="H45:H46" si="57">IF(F45=1,D45,"0")</f>
        <v>0</v>
      </c>
      <c r="I45" s="27">
        <f t="shared" ref="I45:I46" si="58">G45+H45</f>
        <v>0</v>
      </c>
      <c r="J45" s="23">
        <f t="shared" ref="J45:J46" si="59">IF(F45=2,C45,"0")</f>
        <v>6</v>
      </c>
      <c r="K45" s="23">
        <f t="shared" ref="K45:K46" si="60">IF(F45=2,D45,"0")</f>
        <v>1</v>
      </c>
      <c r="L45" s="27">
        <f t="shared" ref="L45:L46" si="61">J45+K45</f>
        <v>7</v>
      </c>
      <c r="M45" s="23" t="str">
        <f t="shared" ref="M45:M46" si="62">IF(F45=3,C45,"0")</f>
        <v>0</v>
      </c>
      <c r="N45" s="23" t="str">
        <f t="shared" ref="N45:N46" si="63">IF(F45=3,D45,"0")</f>
        <v>0</v>
      </c>
      <c r="O45" s="27" t="str">
        <f t="shared" ref="O45:O46" si="64">IF(F45=3,E45,"0")</f>
        <v>0</v>
      </c>
      <c r="P45" s="63" t="s">
        <v>146</v>
      </c>
    </row>
    <row r="46" spans="1:17" ht="21.75" customHeight="1">
      <c r="A46" s="22"/>
      <c r="B46" s="35" t="s">
        <v>7</v>
      </c>
      <c r="C46" s="23">
        <v>1</v>
      </c>
      <c r="D46" s="23">
        <v>0</v>
      </c>
      <c r="E46" s="27">
        <f t="shared" si="55"/>
        <v>1</v>
      </c>
      <c r="F46" s="25">
        <v>2</v>
      </c>
      <c r="G46" s="23" t="str">
        <f t="shared" si="56"/>
        <v>0</v>
      </c>
      <c r="H46" s="23" t="str">
        <f t="shared" si="57"/>
        <v>0</v>
      </c>
      <c r="I46" s="27">
        <f t="shared" si="58"/>
        <v>0</v>
      </c>
      <c r="J46" s="23">
        <f t="shared" si="59"/>
        <v>1</v>
      </c>
      <c r="K46" s="23">
        <f t="shared" si="60"/>
        <v>0</v>
      </c>
      <c r="L46" s="27">
        <f t="shared" si="61"/>
        <v>1</v>
      </c>
      <c r="M46" s="23" t="str">
        <f t="shared" si="62"/>
        <v>0</v>
      </c>
      <c r="N46" s="23" t="str">
        <f t="shared" si="63"/>
        <v>0</v>
      </c>
      <c r="O46" s="27" t="str">
        <f t="shared" si="64"/>
        <v>0</v>
      </c>
      <c r="P46" s="142" t="s">
        <v>147</v>
      </c>
    </row>
    <row r="47" spans="1:17" ht="21.75" customHeight="1">
      <c r="A47" s="22"/>
      <c r="B47" s="35" t="s">
        <v>202</v>
      </c>
      <c r="C47" s="23">
        <v>1</v>
      </c>
      <c r="D47" s="23">
        <v>0</v>
      </c>
      <c r="E47" s="27">
        <f t="shared" ref="E47" si="65">C47+D47</f>
        <v>1</v>
      </c>
      <c r="F47" s="25">
        <v>2</v>
      </c>
      <c r="G47" s="23" t="str">
        <f t="shared" ref="G47" si="66">IF(F47=1,C47,"0")</f>
        <v>0</v>
      </c>
      <c r="H47" s="23" t="str">
        <f t="shared" ref="H47" si="67">IF(F47=1,D47,"0")</f>
        <v>0</v>
      </c>
      <c r="I47" s="27">
        <f t="shared" ref="I47" si="68">G47+H47</f>
        <v>0</v>
      </c>
      <c r="J47" s="23">
        <f t="shared" ref="J47" si="69">IF(F47=2,C47,"0")</f>
        <v>1</v>
      </c>
      <c r="K47" s="23">
        <f t="shared" ref="K47" si="70">IF(F47=2,D47,"0")</f>
        <v>0</v>
      </c>
      <c r="L47" s="27">
        <f t="shared" ref="L47" si="71">J47+K47</f>
        <v>1</v>
      </c>
      <c r="M47" s="23" t="str">
        <f t="shared" ref="M47" si="72">IF(F47=3,C47,"0")</f>
        <v>0</v>
      </c>
      <c r="N47" s="23" t="str">
        <f t="shared" ref="N47" si="73">IF(F47=3,D47,"0")</f>
        <v>0</v>
      </c>
      <c r="O47" s="27" t="str">
        <f t="shared" ref="O47" si="74">IF(F47=3,E47,"0")</f>
        <v>0</v>
      </c>
      <c r="P47" s="146" t="s">
        <v>148</v>
      </c>
      <c r="Q47" s="4" t="s">
        <v>210</v>
      </c>
    </row>
    <row r="48" spans="1:17" ht="21.75" customHeight="1">
      <c r="A48" s="22"/>
      <c r="B48" s="26" t="s">
        <v>42</v>
      </c>
      <c r="C48" s="27">
        <f>SUM(C45:C47)</f>
        <v>8</v>
      </c>
      <c r="D48" s="27">
        <f t="shared" ref="D48:O48" si="75">SUM(D45:D47)</f>
        <v>1</v>
      </c>
      <c r="E48" s="27">
        <f t="shared" si="75"/>
        <v>9</v>
      </c>
      <c r="F48" s="28"/>
      <c r="G48" s="27">
        <f t="shared" si="75"/>
        <v>0</v>
      </c>
      <c r="H48" s="27">
        <f t="shared" si="75"/>
        <v>0</v>
      </c>
      <c r="I48" s="27">
        <f t="shared" si="75"/>
        <v>0</v>
      </c>
      <c r="J48" s="27">
        <f t="shared" si="75"/>
        <v>8</v>
      </c>
      <c r="K48" s="27">
        <f t="shared" si="75"/>
        <v>1</v>
      </c>
      <c r="L48" s="27">
        <f t="shared" si="75"/>
        <v>9</v>
      </c>
      <c r="M48" s="27">
        <f t="shared" si="75"/>
        <v>0</v>
      </c>
      <c r="N48" s="27">
        <f t="shared" si="75"/>
        <v>0</v>
      </c>
      <c r="O48" s="27">
        <f t="shared" si="75"/>
        <v>0</v>
      </c>
      <c r="P48" s="140"/>
    </row>
    <row r="49" spans="1:16" ht="21.75" customHeight="1">
      <c r="A49" s="22"/>
      <c r="B49" s="43" t="s">
        <v>108</v>
      </c>
      <c r="C49" s="27"/>
      <c r="D49" s="27"/>
      <c r="E49" s="106"/>
      <c r="F49" s="45"/>
      <c r="G49" s="30"/>
      <c r="H49" s="30"/>
      <c r="I49" s="106"/>
      <c r="J49" s="30"/>
      <c r="K49" s="30"/>
      <c r="L49" s="106"/>
      <c r="M49" s="30"/>
      <c r="N49" s="30"/>
      <c r="O49" s="106"/>
      <c r="P49" s="140"/>
    </row>
    <row r="50" spans="1:16" ht="21.75" customHeight="1">
      <c r="A50" s="22"/>
      <c r="B50" s="35" t="s">
        <v>103</v>
      </c>
      <c r="C50" s="23">
        <v>27</v>
      </c>
      <c r="D50" s="23">
        <v>17</v>
      </c>
      <c r="E50" s="106">
        <f>C50+D50</f>
        <v>44</v>
      </c>
      <c r="F50" s="46">
        <v>2</v>
      </c>
      <c r="G50" s="24" t="str">
        <f>IF(F50=1,C50,"0")</f>
        <v>0</v>
      </c>
      <c r="H50" s="24" t="str">
        <f>IF(F50=1,D50,"0")</f>
        <v>0</v>
      </c>
      <c r="I50" s="106">
        <f t="shared" ref="I50:I51" si="76">G50+H50</f>
        <v>0</v>
      </c>
      <c r="J50" s="24">
        <f>IF(F50=2,C50,"0")</f>
        <v>27</v>
      </c>
      <c r="K50" s="24">
        <f>IF(F50=2,D50,"0")</f>
        <v>17</v>
      </c>
      <c r="L50" s="106">
        <f t="shared" ref="L50:L51" si="77">J50+K50</f>
        <v>44</v>
      </c>
      <c r="M50" s="24" t="str">
        <f>IF(F50=3,C50,"0")</f>
        <v>0</v>
      </c>
      <c r="N50" s="24" t="str">
        <f>IF(F50=3,D50,"0")</f>
        <v>0</v>
      </c>
      <c r="O50" s="106" t="str">
        <f t="shared" ref="O50:O52" si="78">IF(F50=3,E50,"0")</f>
        <v>0</v>
      </c>
      <c r="P50" s="63" t="s">
        <v>145</v>
      </c>
    </row>
    <row r="51" spans="1:16" ht="21.75" customHeight="1">
      <c r="A51" s="22"/>
      <c r="B51" s="29" t="s">
        <v>157</v>
      </c>
      <c r="C51" s="23">
        <v>74</v>
      </c>
      <c r="D51" s="23">
        <v>43</v>
      </c>
      <c r="E51" s="106">
        <f>C51+D51</f>
        <v>117</v>
      </c>
      <c r="F51" s="41">
        <v>2</v>
      </c>
      <c r="G51" s="24" t="str">
        <f>IF(F51=1,C51,"0")</f>
        <v>0</v>
      </c>
      <c r="H51" s="24" t="str">
        <f>IF(F51=1,D51,"0")</f>
        <v>0</v>
      </c>
      <c r="I51" s="106">
        <f t="shared" si="76"/>
        <v>0</v>
      </c>
      <c r="J51" s="24">
        <f>IF(F51=2,C51,"0")</f>
        <v>74</v>
      </c>
      <c r="K51" s="24">
        <f>IF(F51=2,D51,"0")</f>
        <v>43</v>
      </c>
      <c r="L51" s="106">
        <f t="shared" si="77"/>
        <v>117</v>
      </c>
      <c r="M51" s="24" t="str">
        <f>IF(F51=3,C51,"0")</f>
        <v>0</v>
      </c>
      <c r="N51" s="24" t="str">
        <f>IF(F51=3,D51,"0")</f>
        <v>0</v>
      </c>
      <c r="O51" s="106" t="str">
        <f t="shared" ref="O51" si="79">IF(F51=3,E51,"0")</f>
        <v>0</v>
      </c>
      <c r="P51" s="63" t="s">
        <v>181</v>
      </c>
    </row>
    <row r="52" spans="1:16" ht="21.75" customHeight="1">
      <c r="A52" s="22"/>
      <c r="B52" s="13" t="s">
        <v>4</v>
      </c>
      <c r="C52" s="23">
        <v>81</v>
      </c>
      <c r="D52" s="23">
        <v>103</v>
      </c>
      <c r="E52" s="106">
        <f>C52+D52</f>
        <v>184</v>
      </c>
      <c r="F52" s="41">
        <v>2</v>
      </c>
      <c r="G52" s="24" t="str">
        <f>IF(F52=1,C52,"0")</f>
        <v>0</v>
      </c>
      <c r="H52" s="24" t="str">
        <f>IF(F52=1,D52,"0")</f>
        <v>0</v>
      </c>
      <c r="I52" s="106">
        <f t="shared" ref="I52:I113" si="80">G52+H52</f>
        <v>0</v>
      </c>
      <c r="J52" s="24">
        <f>IF(F52=2,C52,"0")</f>
        <v>81</v>
      </c>
      <c r="K52" s="24">
        <f>IF(F52=2,D52,"0")</f>
        <v>103</v>
      </c>
      <c r="L52" s="106">
        <f t="shared" ref="L52:L113" si="81">J52+K52</f>
        <v>184</v>
      </c>
      <c r="M52" s="24" t="str">
        <f>IF(F52=3,C52,"0")</f>
        <v>0</v>
      </c>
      <c r="N52" s="24" t="str">
        <f>IF(F52=3,D52,"0")</f>
        <v>0</v>
      </c>
      <c r="O52" s="106" t="str">
        <f t="shared" si="78"/>
        <v>0</v>
      </c>
      <c r="P52" s="63" t="s">
        <v>145</v>
      </c>
    </row>
    <row r="53" spans="1:16" ht="21.75" customHeight="1">
      <c r="A53" s="22"/>
      <c r="B53" s="48" t="s">
        <v>42</v>
      </c>
      <c r="C53" s="27">
        <f>SUM(C50:C52)</f>
        <v>182</v>
      </c>
      <c r="D53" s="27">
        <f>SUM(D50:D52)</f>
        <v>163</v>
      </c>
      <c r="E53" s="27">
        <f>SUM(E50:E52)</f>
        <v>345</v>
      </c>
      <c r="F53" s="42"/>
      <c r="G53" s="27">
        <f>SUM(G52:G52)</f>
        <v>0</v>
      </c>
      <c r="H53" s="27">
        <f>SUM(H52:H52)</f>
        <v>0</v>
      </c>
      <c r="I53" s="27">
        <f>SUM(I52:I52)</f>
        <v>0</v>
      </c>
      <c r="J53" s="27">
        <f t="shared" ref="J53:O53" si="82">SUM(J50:J52)</f>
        <v>182</v>
      </c>
      <c r="K53" s="27">
        <f t="shared" si="82"/>
        <v>163</v>
      </c>
      <c r="L53" s="27">
        <f t="shared" si="82"/>
        <v>345</v>
      </c>
      <c r="M53" s="27">
        <f t="shared" si="82"/>
        <v>0</v>
      </c>
      <c r="N53" s="27">
        <f t="shared" si="82"/>
        <v>0</v>
      </c>
      <c r="O53" s="27">
        <f t="shared" si="82"/>
        <v>0</v>
      </c>
      <c r="P53" s="140"/>
    </row>
    <row r="54" spans="1:16" ht="21.75" customHeight="1">
      <c r="A54" s="22"/>
      <c r="B54" s="43" t="s">
        <v>116</v>
      </c>
      <c r="C54" s="7"/>
      <c r="D54" s="27"/>
      <c r="E54" s="27"/>
      <c r="F54" s="42"/>
      <c r="G54" s="27"/>
      <c r="H54" s="27"/>
      <c r="I54" s="27"/>
      <c r="J54" s="27"/>
      <c r="K54" s="27"/>
      <c r="L54" s="27"/>
      <c r="M54" s="27"/>
      <c r="N54" s="27"/>
      <c r="O54" s="27"/>
      <c r="P54" s="140"/>
    </row>
    <row r="55" spans="1:16" ht="21.75" customHeight="1">
      <c r="A55" s="22"/>
      <c r="B55" s="13" t="s">
        <v>117</v>
      </c>
      <c r="C55" s="49">
        <v>252</v>
      </c>
      <c r="D55" s="23">
        <v>51</v>
      </c>
      <c r="E55" s="27">
        <f>C55+D55</f>
        <v>303</v>
      </c>
      <c r="F55" s="41">
        <v>2</v>
      </c>
      <c r="G55" s="23" t="str">
        <f>IF(F55=1,C55,"0")</f>
        <v>0</v>
      </c>
      <c r="H55" s="23" t="str">
        <f>IF(F55=1,D55,"0")</f>
        <v>0</v>
      </c>
      <c r="I55" s="27">
        <f>G55+H55</f>
        <v>0</v>
      </c>
      <c r="J55" s="23">
        <f>IF(F55=2,C55,"0")</f>
        <v>252</v>
      </c>
      <c r="K55" s="23">
        <f>IF(F55=2,D55,"0")</f>
        <v>51</v>
      </c>
      <c r="L55" s="27">
        <f>J55+K55</f>
        <v>303</v>
      </c>
      <c r="M55" s="23" t="str">
        <f>IF(F55=3,C55,"0")</f>
        <v>0</v>
      </c>
      <c r="N55" s="23" t="str">
        <f>IF(F55=3,D55,"0")</f>
        <v>0</v>
      </c>
      <c r="O55" s="27" t="str">
        <f t="shared" ref="O55" si="83">IF(F55=3,E55,"0")</f>
        <v>0</v>
      </c>
      <c r="P55" s="63" t="s">
        <v>145</v>
      </c>
    </row>
    <row r="56" spans="1:16" ht="21.75" customHeight="1">
      <c r="A56" s="22"/>
      <c r="B56" s="48" t="s">
        <v>42</v>
      </c>
      <c r="C56" s="7">
        <f>C55</f>
        <v>252</v>
      </c>
      <c r="D56" s="27">
        <f t="shared" ref="D56:L56" si="84">D55</f>
        <v>51</v>
      </c>
      <c r="E56" s="27">
        <f t="shared" si="84"/>
        <v>303</v>
      </c>
      <c r="F56" s="42"/>
      <c r="G56" s="27" t="str">
        <f t="shared" si="84"/>
        <v>0</v>
      </c>
      <c r="H56" s="27" t="str">
        <f t="shared" si="84"/>
        <v>0</v>
      </c>
      <c r="I56" s="27">
        <f t="shared" si="84"/>
        <v>0</v>
      </c>
      <c r="J56" s="27">
        <f t="shared" si="84"/>
        <v>252</v>
      </c>
      <c r="K56" s="27">
        <f t="shared" si="84"/>
        <v>51</v>
      </c>
      <c r="L56" s="27">
        <f t="shared" si="84"/>
        <v>303</v>
      </c>
      <c r="M56" s="27" t="str">
        <f t="shared" ref="M56:O56" si="85">M55</f>
        <v>0</v>
      </c>
      <c r="N56" s="27" t="str">
        <f t="shared" si="85"/>
        <v>0</v>
      </c>
      <c r="O56" s="27" t="str">
        <f t="shared" si="85"/>
        <v>0</v>
      </c>
      <c r="P56" s="140"/>
    </row>
    <row r="57" spans="1:16" ht="21.75" customHeight="1">
      <c r="A57" s="22"/>
      <c r="B57" s="43" t="s">
        <v>107</v>
      </c>
      <c r="C57" s="7"/>
      <c r="D57" s="27"/>
      <c r="E57" s="106"/>
      <c r="F57" s="45"/>
      <c r="G57" s="30"/>
      <c r="H57" s="30"/>
      <c r="I57" s="106"/>
      <c r="J57" s="30"/>
      <c r="K57" s="30"/>
      <c r="L57" s="106"/>
      <c r="M57" s="30"/>
      <c r="N57" s="30"/>
      <c r="O57" s="106"/>
      <c r="P57" s="140"/>
    </row>
    <row r="58" spans="1:16" ht="21.75" customHeight="1">
      <c r="A58" s="22"/>
      <c r="B58" s="13" t="s">
        <v>131</v>
      </c>
      <c r="C58" s="23">
        <v>100</v>
      </c>
      <c r="D58" s="23">
        <v>33</v>
      </c>
      <c r="E58" s="106">
        <f>C58+D58</f>
        <v>133</v>
      </c>
      <c r="F58" s="41">
        <v>2</v>
      </c>
      <c r="G58" s="24" t="str">
        <f>IF(F58=1,C58,"0")</f>
        <v>0</v>
      </c>
      <c r="H58" s="24" t="str">
        <f>IF(F58=1,D58,"0")</f>
        <v>0</v>
      </c>
      <c r="I58" s="106">
        <f>G58+H58</f>
        <v>0</v>
      </c>
      <c r="J58" s="24">
        <f>IF(F58=2,C58,"0")</f>
        <v>100</v>
      </c>
      <c r="K58" s="24">
        <f>IF(F58=2,D58,"0")</f>
        <v>33</v>
      </c>
      <c r="L58" s="106">
        <f>J58+K58</f>
        <v>133</v>
      </c>
      <c r="M58" s="24" t="str">
        <f>IF(F58=3,C58,"0")</f>
        <v>0</v>
      </c>
      <c r="N58" s="24" t="str">
        <f>IF(F58=3,D58,"0")</f>
        <v>0</v>
      </c>
      <c r="O58" s="106" t="str">
        <f t="shared" ref="O58" si="86">IF(F58=3,E58,"0")</f>
        <v>0</v>
      </c>
      <c r="P58" s="63" t="s">
        <v>149</v>
      </c>
    </row>
    <row r="59" spans="1:16" ht="21.75" customHeight="1">
      <c r="A59" s="22"/>
      <c r="B59" s="48" t="s">
        <v>42</v>
      </c>
      <c r="C59" s="27">
        <f>SUM(C58:C58)</f>
        <v>100</v>
      </c>
      <c r="D59" s="27">
        <f>SUM(D58:D58)</f>
        <v>33</v>
      </c>
      <c r="E59" s="27">
        <f>SUM(E58:E58)</f>
        <v>133</v>
      </c>
      <c r="F59" s="42"/>
      <c r="G59" s="27">
        <f t="shared" ref="G59:I59" si="87">SUM(G58:G58)</f>
        <v>0</v>
      </c>
      <c r="H59" s="27">
        <f t="shared" si="87"/>
        <v>0</v>
      </c>
      <c r="I59" s="27">
        <f t="shared" si="87"/>
        <v>0</v>
      </c>
      <c r="J59" s="27">
        <f t="shared" ref="J59:O59" si="88">SUM(J58:J58)</f>
        <v>100</v>
      </c>
      <c r="K59" s="27">
        <f t="shared" si="88"/>
        <v>33</v>
      </c>
      <c r="L59" s="27">
        <f t="shared" si="88"/>
        <v>133</v>
      </c>
      <c r="M59" s="27">
        <f t="shared" si="88"/>
        <v>0</v>
      </c>
      <c r="N59" s="27">
        <f t="shared" si="88"/>
        <v>0</v>
      </c>
      <c r="O59" s="27">
        <f t="shared" si="88"/>
        <v>0</v>
      </c>
      <c r="P59" s="140"/>
    </row>
    <row r="60" spans="1:16" ht="21.75" customHeight="1">
      <c r="A60" s="22"/>
      <c r="B60" s="43" t="s">
        <v>109</v>
      </c>
      <c r="C60" s="7"/>
      <c r="D60" s="27"/>
      <c r="E60" s="106"/>
      <c r="F60" s="45"/>
      <c r="G60" s="30"/>
      <c r="H60" s="30"/>
      <c r="I60" s="106"/>
      <c r="J60" s="30"/>
      <c r="K60" s="30"/>
      <c r="L60" s="106"/>
      <c r="M60" s="30"/>
      <c r="N60" s="30"/>
      <c r="O60" s="106"/>
      <c r="P60" s="140"/>
    </row>
    <row r="61" spans="1:16" ht="21.75" customHeight="1">
      <c r="A61" s="22"/>
      <c r="B61" s="13" t="s">
        <v>71</v>
      </c>
      <c r="C61" s="23">
        <v>100</v>
      </c>
      <c r="D61" s="23">
        <v>23</v>
      </c>
      <c r="E61" s="106">
        <f>C61+D61</f>
        <v>123</v>
      </c>
      <c r="F61" s="41">
        <v>2</v>
      </c>
      <c r="G61" s="24" t="str">
        <f>IF(F61=1,C61,"0")</f>
        <v>0</v>
      </c>
      <c r="H61" s="24" t="str">
        <f>IF(F61=1,D61,"0")</f>
        <v>0</v>
      </c>
      <c r="I61" s="106">
        <f>G61+H61</f>
        <v>0</v>
      </c>
      <c r="J61" s="24">
        <f>IF(F61=2,C61,"0")</f>
        <v>100</v>
      </c>
      <c r="K61" s="24">
        <f>IF(F61=2,D61,"0")</f>
        <v>23</v>
      </c>
      <c r="L61" s="106">
        <f>J61+K61</f>
        <v>123</v>
      </c>
      <c r="M61" s="24" t="str">
        <f>IF(F61=3,C61,"0")</f>
        <v>0</v>
      </c>
      <c r="N61" s="24" t="str">
        <f>IF(F61=3,D61,"0")</f>
        <v>0</v>
      </c>
      <c r="O61" s="106" t="str">
        <f t="shared" ref="O61" si="89">IF(F61=3,E61,"0")</f>
        <v>0</v>
      </c>
      <c r="P61" s="63" t="s">
        <v>150</v>
      </c>
    </row>
    <row r="62" spans="1:16" ht="21.75" customHeight="1">
      <c r="A62" s="22"/>
      <c r="B62" s="48" t="s">
        <v>42</v>
      </c>
      <c r="C62" s="27">
        <f>C61</f>
        <v>100</v>
      </c>
      <c r="D62" s="27">
        <f t="shared" ref="D62:L62" si="90">D61</f>
        <v>23</v>
      </c>
      <c r="E62" s="27">
        <f t="shared" si="90"/>
        <v>123</v>
      </c>
      <c r="F62" s="42"/>
      <c r="G62" s="27" t="str">
        <f t="shared" si="90"/>
        <v>0</v>
      </c>
      <c r="H62" s="27" t="str">
        <f t="shared" si="90"/>
        <v>0</v>
      </c>
      <c r="I62" s="27">
        <f t="shared" si="90"/>
        <v>0</v>
      </c>
      <c r="J62" s="27">
        <f t="shared" si="90"/>
        <v>100</v>
      </c>
      <c r="K62" s="27">
        <f t="shared" si="90"/>
        <v>23</v>
      </c>
      <c r="L62" s="27">
        <f t="shared" si="90"/>
        <v>123</v>
      </c>
      <c r="M62" s="27" t="str">
        <f t="shared" ref="M62:O62" si="91">M61</f>
        <v>0</v>
      </c>
      <c r="N62" s="27" t="str">
        <f t="shared" si="91"/>
        <v>0</v>
      </c>
      <c r="O62" s="27" t="str">
        <f t="shared" si="91"/>
        <v>0</v>
      </c>
      <c r="P62" s="140"/>
    </row>
    <row r="63" spans="1:16" ht="21.75" customHeight="1">
      <c r="A63" s="22"/>
      <c r="B63" s="34" t="s">
        <v>110</v>
      </c>
      <c r="C63" s="27"/>
      <c r="D63" s="27"/>
      <c r="E63" s="27"/>
      <c r="F63" s="42"/>
      <c r="G63" s="27"/>
      <c r="H63" s="27"/>
      <c r="I63" s="27"/>
      <c r="J63" s="27"/>
      <c r="K63" s="27"/>
      <c r="L63" s="27"/>
      <c r="M63" s="27"/>
      <c r="N63" s="27"/>
      <c r="O63" s="27"/>
      <c r="P63" s="140"/>
    </row>
    <row r="64" spans="1:16" ht="21.75" customHeight="1">
      <c r="A64" s="22"/>
      <c r="B64" s="31" t="s">
        <v>88</v>
      </c>
      <c r="C64" s="23">
        <v>96</v>
      </c>
      <c r="D64" s="23">
        <v>13</v>
      </c>
      <c r="E64" s="27">
        <f>C64+D64</f>
        <v>109</v>
      </c>
      <c r="F64" s="41">
        <v>2</v>
      </c>
      <c r="G64" s="23" t="str">
        <f>IF(F64=1,C64,"0")</f>
        <v>0</v>
      </c>
      <c r="H64" s="23" t="str">
        <f>IF(F64=1,D64,"0")</f>
        <v>0</v>
      </c>
      <c r="I64" s="27">
        <f t="shared" ref="I64" si="92">G64+H64</f>
        <v>0</v>
      </c>
      <c r="J64" s="23">
        <f>IF(F64=2,C64,"0")</f>
        <v>96</v>
      </c>
      <c r="K64" s="23">
        <f>IF(F64=2,D64,"0")</f>
        <v>13</v>
      </c>
      <c r="L64" s="27">
        <f t="shared" ref="L64" si="93">J64+K64</f>
        <v>109</v>
      </c>
      <c r="M64" s="23" t="str">
        <f>IF(F64=3,C64,"0")</f>
        <v>0</v>
      </c>
      <c r="N64" s="23" t="str">
        <f>IF(F64=3,D64,"0")</f>
        <v>0</v>
      </c>
      <c r="O64" s="27" t="str">
        <f t="shared" ref="O64:O65" si="94">IF(F64=3,E64,"0")</f>
        <v>0</v>
      </c>
      <c r="P64" s="63" t="s">
        <v>150</v>
      </c>
    </row>
    <row r="65" spans="1:16" ht="21.75" customHeight="1">
      <c r="A65" s="22"/>
      <c r="B65" s="31" t="s">
        <v>95</v>
      </c>
      <c r="C65" s="23">
        <v>46</v>
      </c>
      <c r="D65" s="23">
        <v>7</v>
      </c>
      <c r="E65" s="27">
        <f>C65+D65</f>
        <v>53</v>
      </c>
      <c r="F65" s="41">
        <v>2</v>
      </c>
      <c r="G65" s="23" t="str">
        <f>IF(F65=1,C65,"0")</f>
        <v>0</v>
      </c>
      <c r="H65" s="23" t="str">
        <f>IF(F65=1,D65,"0")</f>
        <v>0</v>
      </c>
      <c r="I65" s="27">
        <f t="shared" ref="I65" si="95">G65+H65</f>
        <v>0</v>
      </c>
      <c r="J65" s="23">
        <f>IF(F65=2,C65,"0")</f>
        <v>46</v>
      </c>
      <c r="K65" s="23">
        <f>IF(F65=2,D65,"0")</f>
        <v>7</v>
      </c>
      <c r="L65" s="27">
        <f t="shared" ref="L65" si="96">J65+K65</f>
        <v>53</v>
      </c>
      <c r="M65" s="23" t="str">
        <f>IF(F65=3,C65,"0")</f>
        <v>0</v>
      </c>
      <c r="N65" s="23" t="str">
        <f>IF(F65=3,D65,"0")</f>
        <v>0</v>
      </c>
      <c r="O65" s="27" t="str">
        <f t="shared" si="94"/>
        <v>0</v>
      </c>
      <c r="P65" s="63" t="s">
        <v>149</v>
      </c>
    </row>
    <row r="66" spans="1:16" ht="21.75" customHeight="1">
      <c r="A66" s="22"/>
      <c r="B66" s="32" t="s">
        <v>42</v>
      </c>
      <c r="C66" s="27">
        <f>SUM(C64:C65)</f>
        <v>142</v>
      </c>
      <c r="D66" s="27">
        <f>SUM(D64:D65)</f>
        <v>20</v>
      </c>
      <c r="E66" s="27">
        <f>SUM(E64:E65)</f>
        <v>162</v>
      </c>
      <c r="F66" s="42"/>
      <c r="G66" s="27" t="str">
        <f>G65</f>
        <v>0</v>
      </c>
      <c r="H66" s="27" t="str">
        <f>H65</f>
        <v>0</v>
      </c>
      <c r="I66" s="27">
        <f t="shared" ref="I66" si="97">I65</f>
        <v>0</v>
      </c>
      <c r="J66" s="27">
        <f t="shared" ref="J66:O66" si="98">SUM(J64:J65)</f>
        <v>142</v>
      </c>
      <c r="K66" s="27">
        <f t="shared" si="98"/>
        <v>20</v>
      </c>
      <c r="L66" s="27">
        <f t="shared" si="98"/>
        <v>162</v>
      </c>
      <c r="M66" s="27">
        <f t="shared" si="98"/>
        <v>0</v>
      </c>
      <c r="N66" s="27">
        <f t="shared" si="98"/>
        <v>0</v>
      </c>
      <c r="O66" s="27">
        <f t="shared" si="98"/>
        <v>0</v>
      </c>
      <c r="P66" s="140"/>
    </row>
    <row r="67" spans="1:16" ht="21.75" customHeight="1">
      <c r="A67" s="22"/>
      <c r="B67" s="50" t="s">
        <v>68</v>
      </c>
      <c r="C67" s="27"/>
      <c r="D67" s="27"/>
      <c r="E67" s="27"/>
      <c r="F67" s="42"/>
      <c r="G67" s="27"/>
      <c r="H67" s="27"/>
      <c r="I67" s="27"/>
      <c r="J67" s="27"/>
      <c r="K67" s="27"/>
      <c r="L67" s="27"/>
      <c r="M67" s="27"/>
      <c r="N67" s="27"/>
      <c r="O67" s="27"/>
      <c r="P67" s="140"/>
    </row>
    <row r="68" spans="1:16" ht="21.75" customHeight="1">
      <c r="A68" s="22"/>
      <c r="B68" s="51" t="s">
        <v>71</v>
      </c>
      <c r="C68" s="23">
        <v>221</v>
      </c>
      <c r="D68" s="23">
        <v>59</v>
      </c>
      <c r="E68" s="27">
        <f>C68+D68</f>
        <v>280</v>
      </c>
      <c r="F68" s="41">
        <v>2</v>
      </c>
      <c r="G68" s="23" t="str">
        <f>IF(F68=1,C68,"0")</f>
        <v>0</v>
      </c>
      <c r="H68" s="23" t="str">
        <f>IF(F68=1,D68,"0")</f>
        <v>0</v>
      </c>
      <c r="I68" s="27">
        <f t="shared" ref="I68" si="99">G68+H68</f>
        <v>0</v>
      </c>
      <c r="J68" s="23">
        <f>IF(F68=2,C68,"0")</f>
        <v>221</v>
      </c>
      <c r="K68" s="23">
        <f>IF(F68=2,D68,"0")</f>
        <v>59</v>
      </c>
      <c r="L68" s="27">
        <f t="shared" ref="L68" si="100">J68+K68</f>
        <v>280</v>
      </c>
      <c r="M68" s="23" t="str">
        <f>IF(F68=3,C68,"0")</f>
        <v>0</v>
      </c>
      <c r="N68" s="23" t="str">
        <f>IF(F68=3,D68,"0")</f>
        <v>0</v>
      </c>
      <c r="O68" s="27" t="str">
        <f t="shared" ref="O68" si="101">IF(F68=3,E68,"0")</f>
        <v>0</v>
      </c>
      <c r="P68" s="63" t="s">
        <v>150</v>
      </c>
    </row>
    <row r="69" spans="1:16" ht="21.75" customHeight="1">
      <c r="A69" s="22"/>
      <c r="B69" s="32" t="s">
        <v>42</v>
      </c>
      <c r="C69" s="27">
        <f>C68</f>
        <v>221</v>
      </c>
      <c r="D69" s="27">
        <f>D68</f>
        <v>59</v>
      </c>
      <c r="E69" s="27">
        <f t="shared" ref="E69:L69" si="102">E68</f>
        <v>280</v>
      </c>
      <c r="F69" s="42">
        <f t="shared" si="102"/>
        <v>2</v>
      </c>
      <c r="G69" s="27" t="str">
        <f t="shared" si="102"/>
        <v>0</v>
      </c>
      <c r="H69" s="27" t="str">
        <f>H68</f>
        <v>0</v>
      </c>
      <c r="I69" s="27">
        <f t="shared" si="102"/>
        <v>0</v>
      </c>
      <c r="J69" s="27">
        <f t="shared" si="102"/>
        <v>221</v>
      </c>
      <c r="K69" s="27">
        <f t="shared" si="102"/>
        <v>59</v>
      </c>
      <c r="L69" s="27">
        <f t="shared" si="102"/>
        <v>280</v>
      </c>
      <c r="M69" s="27" t="str">
        <f t="shared" ref="M69:O69" si="103">M68</f>
        <v>0</v>
      </c>
      <c r="N69" s="27" t="str">
        <f t="shared" si="103"/>
        <v>0</v>
      </c>
      <c r="O69" s="27" t="str">
        <f t="shared" si="103"/>
        <v>0</v>
      </c>
      <c r="P69" s="140"/>
    </row>
    <row r="70" spans="1:16" ht="21.75" customHeight="1">
      <c r="A70" s="107"/>
      <c r="B70" s="118" t="s">
        <v>44</v>
      </c>
      <c r="C70" s="109">
        <f>C43+C48+C53+C56+C59+C62+C66+C69</f>
        <v>1627</v>
      </c>
      <c r="D70" s="109">
        <f t="shared" ref="D70:O70" si="104">D43+D48+D53+D56+D59+D62+D66+D69</f>
        <v>613</v>
      </c>
      <c r="E70" s="109">
        <f t="shared" si="104"/>
        <v>2240</v>
      </c>
      <c r="F70" s="119"/>
      <c r="G70" s="109">
        <f t="shared" si="104"/>
        <v>0</v>
      </c>
      <c r="H70" s="109">
        <f t="shared" si="104"/>
        <v>0</v>
      </c>
      <c r="I70" s="109">
        <f t="shared" si="104"/>
        <v>0</v>
      </c>
      <c r="J70" s="109">
        <f t="shared" si="104"/>
        <v>1627</v>
      </c>
      <c r="K70" s="109">
        <f t="shared" si="104"/>
        <v>613</v>
      </c>
      <c r="L70" s="109">
        <f t="shared" si="104"/>
        <v>2240</v>
      </c>
      <c r="M70" s="109">
        <f t="shared" si="104"/>
        <v>0</v>
      </c>
      <c r="N70" s="109">
        <f t="shared" si="104"/>
        <v>0</v>
      </c>
      <c r="O70" s="109">
        <f t="shared" si="104"/>
        <v>0</v>
      </c>
      <c r="P70" s="144"/>
    </row>
    <row r="71" spans="1:16" ht="21.75" customHeight="1">
      <c r="A71" s="22"/>
      <c r="B71" s="52" t="s">
        <v>58</v>
      </c>
      <c r="C71" s="27"/>
      <c r="D71" s="27"/>
      <c r="E71" s="106"/>
      <c r="F71" s="28"/>
      <c r="G71" s="30"/>
      <c r="H71" s="30"/>
      <c r="I71" s="106"/>
      <c r="J71" s="30"/>
      <c r="K71" s="30"/>
      <c r="L71" s="106"/>
      <c r="M71" s="30"/>
      <c r="N71" s="30"/>
      <c r="O71" s="106"/>
      <c r="P71" s="140"/>
    </row>
    <row r="72" spans="1:16" ht="21.75" customHeight="1">
      <c r="A72" s="22"/>
      <c r="B72" s="34" t="s">
        <v>110</v>
      </c>
      <c r="C72" s="27"/>
      <c r="D72" s="27"/>
      <c r="E72" s="106"/>
      <c r="F72" s="28"/>
      <c r="G72" s="30"/>
      <c r="H72" s="30"/>
      <c r="I72" s="106"/>
      <c r="J72" s="30"/>
      <c r="K72" s="30"/>
      <c r="L72" s="106"/>
      <c r="M72" s="30"/>
      <c r="N72" s="30"/>
      <c r="O72" s="106"/>
      <c r="P72" s="140"/>
    </row>
    <row r="73" spans="1:16" s="54" customFormat="1" ht="21.75" customHeight="1">
      <c r="A73" s="5"/>
      <c r="B73" s="51" t="s">
        <v>88</v>
      </c>
      <c r="C73" s="23">
        <v>34</v>
      </c>
      <c r="D73" s="23">
        <v>3</v>
      </c>
      <c r="E73" s="106">
        <f>C73+D73</f>
        <v>37</v>
      </c>
      <c r="F73" s="41">
        <v>2</v>
      </c>
      <c r="G73" s="24" t="str">
        <f>IF(F73=1,C73,"0")</f>
        <v>0</v>
      </c>
      <c r="H73" s="24" t="str">
        <f>IF(F73=1,D73,"0")</f>
        <v>0</v>
      </c>
      <c r="I73" s="106">
        <f t="shared" si="80"/>
        <v>0</v>
      </c>
      <c r="J73" s="24">
        <f>IF(F73=2,C73,"0")</f>
        <v>34</v>
      </c>
      <c r="K73" s="24">
        <f>IF(F73=2,D73,"0")</f>
        <v>3</v>
      </c>
      <c r="L73" s="106">
        <f t="shared" si="81"/>
        <v>37</v>
      </c>
      <c r="M73" s="24" t="str">
        <f>IF(F73=3,C73,"0")</f>
        <v>0</v>
      </c>
      <c r="N73" s="24" t="str">
        <f>IF(F73=3,D73,"0")</f>
        <v>0</v>
      </c>
      <c r="O73" s="106" t="str">
        <f t="shared" ref="O73" si="105">IF(F73=3,E73,"0")</f>
        <v>0</v>
      </c>
      <c r="P73" s="63" t="s">
        <v>150</v>
      </c>
    </row>
    <row r="74" spans="1:16" ht="21.75" customHeight="1">
      <c r="A74" s="22"/>
      <c r="B74" s="26" t="s">
        <v>42</v>
      </c>
      <c r="C74" s="27">
        <f t="shared" ref="C74:O74" si="106">SUM(C73:C73)</f>
        <v>34</v>
      </c>
      <c r="D74" s="27">
        <f t="shared" si="106"/>
        <v>3</v>
      </c>
      <c r="E74" s="27">
        <f t="shared" si="106"/>
        <v>37</v>
      </c>
      <c r="F74" s="42">
        <f t="shared" si="106"/>
        <v>2</v>
      </c>
      <c r="G74" s="27">
        <f t="shared" si="106"/>
        <v>0</v>
      </c>
      <c r="H74" s="27">
        <f t="shared" si="106"/>
        <v>0</v>
      </c>
      <c r="I74" s="27">
        <f t="shared" si="106"/>
        <v>0</v>
      </c>
      <c r="J74" s="27">
        <f t="shared" si="106"/>
        <v>34</v>
      </c>
      <c r="K74" s="27">
        <f t="shared" si="106"/>
        <v>3</v>
      </c>
      <c r="L74" s="27">
        <f t="shared" si="106"/>
        <v>37</v>
      </c>
      <c r="M74" s="27">
        <f t="shared" si="106"/>
        <v>0</v>
      </c>
      <c r="N74" s="27">
        <f t="shared" si="106"/>
        <v>0</v>
      </c>
      <c r="O74" s="27">
        <f t="shared" si="106"/>
        <v>0</v>
      </c>
      <c r="P74" s="140"/>
    </row>
    <row r="75" spans="1:16" ht="21.75" customHeight="1">
      <c r="A75" s="22"/>
      <c r="B75" s="34" t="s">
        <v>68</v>
      </c>
      <c r="C75" s="27"/>
      <c r="D75" s="27"/>
      <c r="E75" s="27"/>
      <c r="F75" s="42"/>
      <c r="G75" s="27"/>
      <c r="H75" s="27"/>
      <c r="I75" s="27"/>
      <c r="J75" s="27"/>
      <c r="K75" s="27"/>
      <c r="L75" s="27"/>
      <c r="M75" s="27"/>
      <c r="N75" s="27"/>
      <c r="O75" s="27"/>
      <c r="P75" s="140"/>
    </row>
    <row r="76" spans="1:16" ht="21.75" customHeight="1">
      <c r="A76" s="22"/>
      <c r="B76" s="51" t="s">
        <v>71</v>
      </c>
      <c r="C76" s="23">
        <v>10</v>
      </c>
      <c r="D76" s="23">
        <v>0</v>
      </c>
      <c r="E76" s="27">
        <f>C76+D76</f>
        <v>10</v>
      </c>
      <c r="F76" s="41">
        <v>2</v>
      </c>
      <c r="G76" s="23" t="str">
        <f>IF(F76=1,C76,"0")</f>
        <v>0</v>
      </c>
      <c r="H76" s="23" t="str">
        <f>IF(F76=1,D76,"0")</f>
        <v>0</v>
      </c>
      <c r="I76" s="27">
        <f t="shared" ref="I76" si="107">G76+H76</f>
        <v>0</v>
      </c>
      <c r="J76" s="23">
        <f>IF(F76=2,C76,"0")</f>
        <v>10</v>
      </c>
      <c r="K76" s="23">
        <f>IF(F76=2,D76,"0")</f>
        <v>0</v>
      </c>
      <c r="L76" s="27">
        <f t="shared" ref="L76" si="108">J76+K76</f>
        <v>10</v>
      </c>
      <c r="M76" s="23" t="str">
        <f>IF(I76=2,F76,"0")</f>
        <v>0</v>
      </c>
      <c r="N76" s="23" t="str">
        <f>IF(I76=2,G76,"0")</f>
        <v>0</v>
      </c>
      <c r="O76" s="27" t="str">
        <f t="shared" ref="O76" si="109">IF(H76=3,E76,"0")</f>
        <v>0</v>
      </c>
      <c r="P76" s="63" t="s">
        <v>150</v>
      </c>
    </row>
    <row r="77" spans="1:16" ht="21.75" customHeight="1">
      <c r="A77" s="22"/>
      <c r="B77" s="32" t="s">
        <v>42</v>
      </c>
      <c r="C77" s="27">
        <f t="shared" ref="C77:L77" si="110">SUM(C76:C76)</f>
        <v>10</v>
      </c>
      <c r="D77" s="27">
        <f t="shared" si="110"/>
        <v>0</v>
      </c>
      <c r="E77" s="27">
        <f t="shared" si="110"/>
        <v>10</v>
      </c>
      <c r="F77" s="42">
        <f t="shared" si="110"/>
        <v>2</v>
      </c>
      <c r="G77" s="27">
        <f t="shared" si="110"/>
        <v>0</v>
      </c>
      <c r="H77" s="27">
        <f t="shared" si="110"/>
        <v>0</v>
      </c>
      <c r="I77" s="27">
        <f t="shared" si="110"/>
        <v>0</v>
      </c>
      <c r="J77" s="27">
        <f t="shared" si="110"/>
        <v>10</v>
      </c>
      <c r="K77" s="27">
        <f t="shared" si="110"/>
        <v>0</v>
      </c>
      <c r="L77" s="27">
        <f t="shared" si="110"/>
        <v>10</v>
      </c>
      <c r="M77" s="27">
        <f t="shared" ref="M77:O77" si="111">SUM(M76:M76)</f>
        <v>0</v>
      </c>
      <c r="N77" s="27">
        <f t="shared" si="111"/>
        <v>0</v>
      </c>
      <c r="O77" s="27">
        <f t="shared" si="111"/>
        <v>0</v>
      </c>
      <c r="P77" s="140"/>
    </row>
    <row r="78" spans="1:16" ht="21.75" customHeight="1">
      <c r="A78" s="107"/>
      <c r="B78" s="118" t="s">
        <v>59</v>
      </c>
      <c r="C78" s="109">
        <f>C74+C77</f>
        <v>44</v>
      </c>
      <c r="D78" s="109">
        <f t="shared" ref="D78:O78" si="112">D74+D77</f>
        <v>3</v>
      </c>
      <c r="E78" s="109">
        <f t="shared" si="112"/>
        <v>47</v>
      </c>
      <c r="F78" s="119"/>
      <c r="G78" s="109">
        <f t="shared" si="112"/>
        <v>0</v>
      </c>
      <c r="H78" s="109">
        <f t="shared" si="112"/>
        <v>0</v>
      </c>
      <c r="I78" s="109">
        <f t="shared" si="112"/>
        <v>0</v>
      </c>
      <c r="J78" s="109">
        <f t="shared" si="112"/>
        <v>44</v>
      </c>
      <c r="K78" s="109">
        <f t="shared" si="112"/>
        <v>3</v>
      </c>
      <c r="L78" s="109">
        <f t="shared" si="112"/>
        <v>47</v>
      </c>
      <c r="M78" s="109">
        <f t="shared" si="112"/>
        <v>0</v>
      </c>
      <c r="N78" s="109">
        <f t="shared" si="112"/>
        <v>0</v>
      </c>
      <c r="O78" s="109">
        <f t="shared" si="112"/>
        <v>0</v>
      </c>
      <c r="P78" s="144"/>
    </row>
    <row r="79" spans="1:16" ht="21.75" customHeight="1">
      <c r="A79" s="36"/>
      <c r="B79" s="112" t="s">
        <v>31</v>
      </c>
      <c r="C79" s="113">
        <f>C70+C78</f>
        <v>1671</v>
      </c>
      <c r="D79" s="113">
        <f t="shared" ref="D79:O79" si="113">D70+D78</f>
        <v>616</v>
      </c>
      <c r="E79" s="113">
        <f t="shared" si="113"/>
        <v>2287</v>
      </c>
      <c r="F79" s="114"/>
      <c r="G79" s="113">
        <f t="shared" si="113"/>
        <v>0</v>
      </c>
      <c r="H79" s="113">
        <f t="shared" si="113"/>
        <v>0</v>
      </c>
      <c r="I79" s="113">
        <f t="shared" si="113"/>
        <v>0</v>
      </c>
      <c r="J79" s="113">
        <f t="shared" si="113"/>
        <v>1671</v>
      </c>
      <c r="K79" s="113">
        <f t="shared" si="113"/>
        <v>616</v>
      </c>
      <c r="L79" s="113">
        <f t="shared" si="113"/>
        <v>2287</v>
      </c>
      <c r="M79" s="113">
        <f t="shared" si="113"/>
        <v>0</v>
      </c>
      <c r="N79" s="113">
        <f t="shared" si="113"/>
        <v>0</v>
      </c>
      <c r="O79" s="113">
        <f t="shared" si="113"/>
        <v>0</v>
      </c>
      <c r="P79" s="145"/>
    </row>
    <row r="80" spans="1:16" ht="21.75" customHeight="1">
      <c r="A80" s="22" t="s">
        <v>30</v>
      </c>
      <c r="B80" s="43"/>
      <c r="C80" s="8"/>
      <c r="D80" s="8"/>
      <c r="E80" s="37"/>
      <c r="F80" s="10"/>
      <c r="G80" s="38"/>
      <c r="H80" s="38"/>
      <c r="I80" s="37"/>
      <c r="J80" s="38"/>
      <c r="K80" s="38"/>
      <c r="L80" s="37"/>
      <c r="M80" s="38"/>
      <c r="N80" s="38"/>
      <c r="O80" s="37"/>
      <c r="P80" s="140"/>
    </row>
    <row r="81" spans="1:16" ht="21.75" customHeight="1">
      <c r="A81" s="22"/>
      <c r="B81" s="55" t="s">
        <v>43</v>
      </c>
      <c r="C81" s="8"/>
      <c r="D81" s="8"/>
      <c r="E81" s="37"/>
      <c r="F81" s="10"/>
      <c r="G81" s="38"/>
      <c r="H81" s="38"/>
      <c r="I81" s="37"/>
      <c r="J81" s="38"/>
      <c r="K81" s="38"/>
      <c r="L81" s="37"/>
      <c r="M81" s="38"/>
      <c r="N81" s="38"/>
      <c r="O81" s="37"/>
      <c r="P81" s="140"/>
    </row>
    <row r="82" spans="1:16" ht="21.75" customHeight="1">
      <c r="A82" s="22"/>
      <c r="B82" s="6" t="s">
        <v>64</v>
      </c>
      <c r="C82" s="8"/>
      <c r="D82" s="8"/>
      <c r="E82" s="37"/>
      <c r="F82" s="10"/>
      <c r="G82" s="38"/>
      <c r="H82" s="38"/>
      <c r="I82" s="37"/>
      <c r="J82" s="38"/>
      <c r="K82" s="38"/>
      <c r="L82" s="37"/>
      <c r="M82" s="38"/>
      <c r="N82" s="38"/>
      <c r="O82" s="37"/>
      <c r="P82" s="140"/>
    </row>
    <row r="83" spans="1:16" ht="21.75" customHeight="1">
      <c r="A83" s="18"/>
      <c r="B83" s="39" t="s">
        <v>9</v>
      </c>
      <c r="C83" s="19">
        <v>100</v>
      </c>
      <c r="D83" s="19">
        <v>64</v>
      </c>
      <c r="E83" s="105">
        <f t="shared" ref="E83:E89" si="114">C83+D83</f>
        <v>164</v>
      </c>
      <c r="F83" s="40">
        <v>2</v>
      </c>
      <c r="G83" s="20" t="str">
        <f t="shared" ref="G83:G89" si="115">IF(F83=1,C83,"0")</f>
        <v>0</v>
      </c>
      <c r="H83" s="20" t="str">
        <f t="shared" ref="H83:H89" si="116">IF(F83=1,D83,"0")</f>
        <v>0</v>
      </c>
      <c r="I83" s="105">
        <f>G83+H83</f>
        <v>0</v>
      </c>
      <c r="J83" s="20">
        <f t="shared" ref="J83:J89" si="117">IF(F83=2,C83,"0")</f>
        <v>100</v>
      </c>
      <c r="K83" s="20">
        <f t="shared" ref="K83:K89" si="118">IF(F83=2,D83,"0")</f>
        <v>64</v>
      </c>
      <c r="L83" s="105">
        <f>J83+K83</f>
        <v>164</v>
      </c>
      <c r="M83" s="20" t="str">
        <f t="shared" ref="M83:M89" si="119">IF(F83=3,C83,"0")</f>
        <v>0</v>
      </c>
      <c r="N83" s="20" t="str">
        <f t="shared" ref="N83:N89" si="120">IF(F83=3,D83,"0")</f>
        <v>0</v>
      </c>
      <c r="O83" s="105" t="str">
        <f t="shared" ref="O83:O89" si="121">IF(F83=3,E83,"0")</f>
        <v>0</v>
      </c>
      <c r="P83" s="63" t="s">
        <v>151</v>
      </c>
    </row>
    <row r="84" spans="1:16" ht="21.75" customHeight="1">
      <c r="A84" s="18"/>
      <c r="B84" s="39" t="s">
        <v>187</v>
      </c>
      <c r="C84" s="23">
        <v>6</v>
      </c>
      <c r="D84" s="23">
        <v>74</v>
      </c>
      <c r="E84" s="106">
        <f t="shared" si="114"/>
        <v>80</v>
      </c>
      <c r="F84" s="40">
        <v>2</v>
      </c>
      <c r="G84" s="24" t="str">
        <f t="shared" si="115"/>
        <v>0</v>
      </c>
      <c r="H84" s="24" t="str">
        <f t="shared" si="116"/>
        <v>0</v>
      </c>
      <c r="I84" s="106">
        <f t="shared" ref="I84" si="122">G84+H84</f>
        <v>0</v>
      </c>
      <c r="J84" s="24">
        <f t="shared" si="117"/>
        <v>6</v>
      </c>
      <c r="K84" s="24">
        <f t="shared" si="118"/>
        <v>74</v>
      </c>
      <c r="L84" s="106">
        <f t="shared" ref="L84" si="123">J84+K84</f>
        <v>80</v>
      </c>
      <c r="M84" s="24" t="str">
        <f t="shared" si="119"/>
        <v>0</v>
      </c>
      <c r="N84" s="24" t="str">
        <f t="shared" si="120"/>
        <v>0</v>
      </c>
      <c r="O84" s="106" t="str">
        <f t="shared" ref="O84" si="124">IF(F84=3,E84,"0")</f>
        <v>0</v>
      </c>
      <c r="P84" s="63" t="s">
        <v>151</v>
      </c>
    </row>
    <row r="85" spans="1:16" ht="21.75" customHeight="1">
      <c r="A85" s="22"/>
      <c r="B85" s="47" t="s">
        <v>13</v>
      </c>
      <c r="C85" s="23">
        <v>77</v>
      </c>
      <c r="D85" s="23">
        <v>45</v>
      </c>
      <c r="E85" s="106">
        <f t="shared" si="114"/>
        <v>122</v>
      </c>
      <c r="F85" s="40">
        <v>2</v>
      </c>
      <c r="G85" s="24" t="str">
        <f t="shared" si="115"/>
        <v>0</v>
      </c>
      <c r="H85" s="24" t="str">
        <f t="shared" si="116"/>
        <v>0</v>
      </c>
      <c r="I85" s="106">
        <f t="shared" ref="I85:I89" si="125">G85+H85</f>
        <v>0</v>
      </c>
      <c r="J85" s="24">
        <f t="shared" si="117"/>
        <v>77</v>
      </c>
      <c r="K85" s="24">
        <f t="shared" si="118"/>
        <v>45</v>
      </c>
      <c r="L85" s="106">
        <f t="shared" ref="L85:L89" si="126">J85+K85</f>
        <v>122</v>
      </c>
      <c r="M85" s="24" t="str">
        <f t="shared" si="119"/>
        <v>0</v>
      </c>
      <c r="N85" s="24" t="str">
        <f t="shared" si="120"/>
        <v>0</v>
      </c>
      <c r="O85" s="106" t="str">
        <f t="shared" si="121"/>
        <v>0</v>
      </c>
      <c r="P85" s="63" t="s">
        <v>151</v>
      </c>
    </row>
    <row r="86" spans="1:16" ht="21.75" customHeight="1">
      <c r="A86" s="22"/>
      <c r="B86" s="47" t="s">
        <v>188</v>
      </c>
      <c r="C86" s="23">
        <v>39</v>
      </c>
      <c r="D86" s="23">
        <v>76</v>
      </c>
      <c r="E86" s="106">
        <f t="shared" si="114"/>
        <v>115</v>
      </c>
      <c r="F86" s="40">
        <v>2</v>
      </c>
      <c r="G86" s="24" t="str">
        <f t="shared" si="115"/>
        <v>0</v>
      </c>
      <c r="H86" s="24" t="str">
        <f t="shared" si="116"/>
        <v>0</v>
      </c>
      <c r="I86" s="106">
        <f t="shared" ref="I86" si="127">G86+H86</f>
        <v>0</v>
      </c>
      <c r="J86" s="24">
        <f t="shared" si="117"/>
        <v>39</v>
      </c>
      <c r="K86" s="24">
        <f t="shared" si="118"/>
        <v>76</v>
      </c>
      <c r="L86" s="106">
        <f t="shared" ref="L86" si="128">J86+K86</f>
        <v>115</v>
      </c>
      <c r="M86" s="24" t="str">
        <f t="shared" si="119"/>
        <v>0</v>
      </c>
      <c r="N86" s="24" t="str">
        <f t="shared" si="120"/>
        <v>0</v>
      </c>
      <c r="O86" s="106" t="str">
        <f t="shared" ref="O86" si="129">IF(F86=3,E86,"0")</f>
        <v>0</v>
      </c>
      <c r="P86" s="63" t="s">
        <v>152</v>
      </c>
    </row>
    <row r="87" spans="1:16" ht="21.75" customHeight="1">
      <c r="A87" s="22"/>
      <c r="B87" s="35" t="s">
        <v>12</v>
      </c>
      <c r="C87" s="23">
        <v>94</v>
      </c>
      <c r="D87" s="23">
        <v>46</v>
      </c>
      <c r="E87" s="106">
        <f t="shared" si="114"/>
        <v>140</v>
      </c>
      <c r="F87" s="41">
        <v>2</v>
      </c>
      <c r="G87" s="24" t="str">
        <f t="shared" si="115"/>
        <v>0</v>
      </c>
      <c r="H87" s="24" t="str">
        <f t="shared" si="116"/>
        <v>0</v>
      </c>
      <c r="I87" s="106">
        <f t="shared" si="125"/>
        <v>0</v>
      </c>
      <c r="J87" s="24">
        <f t="shared" si="117"/>
        <v>94</v>
      </c>
      <c r="K87" s="24">
        <f t="shared" si="118"/>
        <v>46</v>
      </c>
      <c r="L87" s="106">
        <f t="shared" si="126"/>
        <v>140</v>
      </c>
      <c r="M87" s="24" t="str">
        <f t="shared" si="119"/>
        <v>0</v>
      </c>
      <c r="N87" s="24" t="str">
        <f t="shared" si="120"/>
        <v>0</v>
      </c>
      <c r="O87" s="106" t="str">
        <f t="shared" si="121"/>
        <v>0</v>
      </c>
      <c r="P87" s="63" t="s">
        <v>151</v>
      </c>
    </row>
    <row r="88" spans="1:16" ht="21.75" customHeight="1">
      <c r="A88" s="22"/>
      <c r="B88" s="35" t="s">
        <v>11</v>
      </c>
      <c r="C88" s="23">
        <v>20</v>
      </c>
      <c r="D88" s="23">
        <v>52</v>
      </c>
      <c r="E88" s="106">
        <f t="shared" si="114"/>
        <v>72</v>
      </c>
      <c r="F88" s="41">
        <v>2</v>
      </c>
      <c r="G88" s="24" t="str">
        <f t="shared" si="115"/>
        <v>0</v>
      </c>
      <c r="H88" s="24" t="str">
        <f t="shared" si="116"/>
        <v>0</v>
      </c>
      <c r="I88" s="106">
        <f t="shared" si="125"/>
        <v>0</v>
      </c>
      <c r="J88" s="24">
        <f t="shared" si="117"/>
        <v>20</v>
      </c>
      <c r="K88" s="24">
        <f t="shared" si="118"/>
        <v>52</v>
      </c>
      <c r="L88" s="106">
        <f t="shared" si="126"/>
        <v>72</v>
      </c>
      <c r="M88" s="24" t="str">
        <f t="shared" si="119"/>
        <v>0</v>
      </c>
      <c r="N88" s="24" t="str">
        <f t="shared" si="120"/>
        <v>0</v>
      </c>
      <c r="O88" s="106" t="str">
        <f t="shared" si="121"/>
        <v>0</v>
      </c>
      <c r="P88" s="63" t="s">
        <v>152</v>
      </c>
    </row>
    <row r="89" spans="1:16" s="54" customFormat="1" ht="21.75" customHeight="1">
      <c r="A89" s="5"/>
      <c r="B89" s="35" t="s">
        <v>10</v>
      </c>
      <c r="C89" s="23">
        <v>93</v>
      </c>
      <c r="D89" s="23">
        <v>204</v>
      </c>
      <c r="E89" s="106">
        <f t="shared" si="114"/>
        <v>297</v>
      </c>
      <c r="F89" s="41">
        <v>2</v>
      </c>
      <c r="G89" s="24" t="str">
        <f t="shared" si="115"/>
        <v>0</v>
      </c>
      <c r="H89" s="24" t="str">
        <f t="shared" si="116"/>
        <v>0</v>
      </c>
      <c r="I89" s="106">
        <f t="shared" si="125"/>
        <v>0</v>
      </c>
      <c r="J89" s="24">
        <f t="shared" si="117"/>
        <v>93</v>
      </c>
      <c r="K89" s="24">
        <f t="shared" si="118"/>
        <v>204</v>
      </c>
      <c r="L89" s="106">
        <f t="shared" si="126"/>
        <v>297</v>
      </c>
      <c r="M89" s="24" t="str">
        <f t="shared" si="119"/>
        <v>0</v>
      </c>
      <c r="N89" s="24" t="str">
        <f t="shared" si="120"/>
        <v>0</v>
      </c>
      <c r="O89" s="106" t="str">
        <f t="shared" si="121"/>
        <v>0</v>
      </c>
      <c r="P89" s="63" t="s">
        <v>151</v>
      </c>
    </row>
    <row r="90" spans="1:16" s="54" customFormat="1" ht="21.75" customHeight="1">
      <c r="A90" s="5"/>
      <c r="B90" s="48" t="s">
        <v>42</v>
      </c>
      <c r="C90" s="27">
        <f>SUM(C83:C89)</f>
        <v>429</v>
      </c>
      <c r="D90" s="27">
        <f>SUM(D83:D89)</f>
        <v>561</v>
      </c>
      <c r="E90" s="27">
        <f>SUM(E83:E89)</f>
        <v>990</v>
      </c>
      <c r="F90" s="42"/>
      <c r="G90" s="27">
        <f t="shared" ref="G90:O90" si="130">SUM(G83:G89)</f>
        <v>0</v>
      </c>
      <c r="H90" s="27">
        <f t="shared" si="130"/>
        <v>0</v>
      </c>
      <c r="I90" s="27">
        <f t="shared" si="130"/>
        <v>0</v>
      </c>
      <c r="J90" s="27">
        <f t="shared" si="130"/>
        <v>429</v>
      </c>
      <c r="K90" s="27">
        <f t="shared" si="130"/>
        <v>561</v>
      </c>
      <c r="L90" s="27">
        <f t="shared" si="130"/>
        <v>990</v>
      </c>
      <c r="M90" s="27">
        <f t="shared" si="130"/>
        <v>0</v>
      </c>
      <c r="N90" s="27">
        <f t="shared" si="130"/>
        <v>0</v>
      </c>
      <c r="O90" s="27">
        <f t="shared" si="130"/>
        <v>0</v>
      </c>
      <c r="P90" s="140"/>
    </row>
    <row r="91" spans="1:16" s="54" customFormat="1" ht="21.75" customHeight="1">
      <c r="A91" s="101"/>
      <c r="B91" s="43" t="s">
        <v>189</v>
      </c>
      <c r="C91" s="74"/>
      <c r="D91" s="74"/>
      <c r="E91" s="74"/>
      <c r="F91" s="75"/>
      <c r="G91" s="74"/>
      <c r="H91" s="74"/>
      <c r="I91" s="74"/>
      <c r="J91" s="74"/>
      <c r="K91" s="74"/>
      <c r="L91" s="74"/>
      <c r="M91" s="74"/>
      <c r="N91" s="74"/>
      <c r="O91" s="74"/>
      <c r="P91" s="140"/>
    </row>
    <row r="92" spans="1:16" s="54" customFormat="1" ht="21.75" customHeight="1">
      <c r="A92" s="101"/>
      <c r="B92" s="92" t="s">
        <v>188</v>
      </c>
      <c r="C92" s="102">
        <v>1</v>
      </c>
      <c r="D92" s="102">
        <v>5</v>
      </c>
      <c r="E92" s="74">
        <f t="shared" ref="E92" si="131">SUM(C92:D92)</f>
        <v>6</v>
      </c>
      <c r="F92" s="103">
        <v>2</v>
      </c>
      <c r="G92" s="102" t="str">
        <f t="shared" ref="G92" si="132">IF(F92=1,C92,"0")</f>
        <v>0</v>
      </c>
      <c r="H92" s="102" t="str">
        <f t="shared" ref="H92" si="133">IF(F92=1,D92,"0")</f>
        <v>0</v>
      </c>
      <c r="I92" s="74">
        <f t="shared" ref="I92" si="134">G92+H92</f>
        <v>0</v>
      </c>
      <c r="J92" s="102">
        <f t="shared" ref="J92" si="135">IF(F92=2,C92,"0")</f>
        <v>1</v>
      </c>
      <c r="K92" s="102">
        <f t="shared" ref="K92" si="136">IF(F92=2,D92,"0")</f>
        <v>5</v>
      </c>
      <c r="L92" s="74">
        <f t="shared" ref="L92" si="137">J92+K92</f>
        <v>6</v>
      </c>
      <c r="M92" s="102" t="str">
        <f t="shared" ref="M92" si="138">IF(F92=3,C92,"0")</f>
        <v>0</v>
      </c>
      <c r="N92" s="102" t="str">
        <f t="shared" ref="N92" si="139">IF(F92=3,D92,"0")</f>
        <v>0</v>
      </c>
      <c r="O92" s="74" t="str">
        <f t="shared" ref="O92" si="140">IF(F92=3,E92,"0")</f>
        <v>0</v>
      </c>
      <c r="P92" s="63" t="s">
        <v>152</v>
      </c>
    </row>
    <row r="93" spans="1:16" s="54" customFormat="1" ht="21.75" customHeight="1">
      <c r="A93" s="101"/>
      <c r="B93" s="48" t="s">
        <v>42</v>
      </c>
      <c r="C93" s="74">
        <f t="shared" ref="C93:O93" si="141">SUM(C91:C92)</f>
        <v>1</v>
      </c>
      <c r="D93" s="74">
        <f t="shared" si="141"/>
        <v>5</v>
      </c>
      <c r="E93" s="74">
        <f t="shared" si="141"/>
        <v>6</v>
      </c>
      <c r="F93" s="75">
        <f t="shared" si="141"/>
        <v>2</v>
      </c>
      <c r="G93" s="74">
        <f t="shared" si="141"/>
        <v>0</v>
      </c>
      <c r="H93" s="74">
        <f t="shared" si="141"/>
        <v>0</v>
      </c>
      <c r="I93" s="74">
        <f t="shared" si="141"/>
        <v>0</v>
      </c>
      <c r="J93" s="74">
        <f t="shared" si="141"/>
        <v>1</v>
      </c>
      <c r="K93" s="74">
        <f t="shared" si="141"/>
        <v>5</v>
      </c>
      <c r="L93" s="74">
        <f t="shared" si="141"/>
        <v>6</v>
      </c>
      <c r="M93" s="74">
        <f t="shared" si="141"/>
        <v>0</v>
      </c>
      <c r="N93" s="74">
        <f t="shared" si="141"/>
        <v>0</v>
      </c>
      <c r="O93" s="74">
        <f t="shared" si="141"/>
        <v>0</v>
      </c>
      <c r="P93" s="140"/>
    </row>
    <row r="94" spans="1:16" s="54" customFormat="1" ht="21.75" customHeight="1">
      <c r="A94" s="123"/>
      <c r="B94" s="122" t="s">
        <v>44</v>
      </c>
      <c r="C94" s="124">
        <f>C90+C93</f>
        <v>430</v>
      </c>
      <c r="D94" s="124">
        <f>D90+D93</f>
        <v>566</v>
      </c>
      <c r="E94" s="124">
        <f>E90+E93</f>
        <v>996</v>
      </c>
      <c r="F94" s="124"/>
      <c r="G94" s="124">
        <f t="shared" ref="G94:O94" si="142">G90+G93</f>
        <v>0</v>
      </c>
      <c r="H94" s="124">
        <f t="shared" si="142"/>
        <v>0</v>
      </c>
      <c r="I94" s="124">
        <f t="shared" si="142"/>
        <v>0</v>
      </c>
      <c r="J94" s="124">
        <f t="shared" si="142"/>
        <v>430</v>
      </c>
      <c r="K94" s="124">
        <f t="shared" si="142"/>
        <v>566</v>
      </c>
      <c r="L94" s="124">
        <f t="shared" si="142"/>
        <v>996</v>
      </c>
      <c r="M94" s="124">
        <f t="shared" si="142"/>
        <v>0</v>
      </c>
      <c r="N94" s="124">
        <f t="shared" si="142"/>
        <v>0</v>
      </c>
      <c r="O94" s="124">
        <f t="shared" si="142"/>
        <v>0</v>
      </c>
      <c r="P94" s="144"/>
    </row>
    <row r="95" spans="1:16" s="54" customFormat="1" ht="21.75" customHeight="1">
      <c r="A95" s="125"/>
      <c r="B95" s="126" t="s">
        <v>31</v>
      </c>
      <c r="C95" s="113">
        <f>C94</f>
        <v>430</v>
      </c>
      <c r="D95" s="113">
        <f t="shared" ref="D95:O95" si="143">D94</f>
        <v>566</v>
      </c>
      <c r="E95" s="113">
        <f t="shared" si="143"/>
        <v>996</v>
      </c>
      <c r="F95" s="113"/>
      <c r="G95" s="113">
        <f t="shared" si="143"/>
        <v>0</v>
      </c>
      <c r="H95" s="113">
        <f t="shared" si="143"/>
        <v>0</v>
      </c>
      <c r="I95" s="113">
        <f t="shared" si="143"/>
        <v>0</v>
      </c>
      <c r="J95" s="113">
        <f t="shared" si="143"/>
        <v>430</v>
      </c>
      <c r="K95" s="113">
        <f t="shared" si="143"/>
        <v>566</v>
      </c>
      <c r="L95" s="113">
        <f t="shared" si="143"/>
        <v>996</v>
      </c>
      <c r="M95" s="113">
        <f t="shared" si="143"/>
        <v>0</v>
      </c>
      <c r="N95" s="113">
        <f t="shared" si="143"/>
        <v>0</v>
      </c>
      <c r="O95" s="113">
        <f t="shared" si="143"/>
        <v>0</v>
      </c>
      <c r="P95" s="145"/>
    </row>
    <row r="96" spans="1:16" ht="21.75" customHeight="1">
      <c r="A96" s="56" t="s">
        <v>32</v>
      </c>
      <c r="B96" s="57"/>
      <c r="C96" s="8"/>
      <c r="D96" s="8"/>
      <c r="E96" s="37"/>
      <c r="F96" s="10"/>
      <c r="G96" s="38"/>
      <c r="H96" s="38"/>
      <c r="I96" s="37"/>
      <c r="J96" s="38"/>
      <c r="K96" s="38"/>
      <c r="L96" s="37"/>
      <c r="M96" s="38"/>
      <c r="N96" s="38"/>
      <c r="O96" s="37"/>
      <c r="P96" s="140"/>
    </row>
    <row r="97" spans="1:16" ht="21.75" customHeight="1">
      <c r="A97" s="56"/>
      <c r="B97" s="55" t="s">
        <v>43</v>
      </c>
      <c r="C97" s="8"/>
      <c r="D97" s="8"/>
      <c r="E97" s="37"/>
      <c r="F97" s="10"/>
      <c r="G97" s="38"/>
      <c r="H97" s="38"/>
      <c r="I97" s="37"/>
      <c r="J97" s="38"/>
      <c r="K97" s="38"/>
      <c r="L97" s="37"/>
      <c r="M97" s="38"/>
      <c r="N97" s="38"/>
      <c r="O97" s="37"/>
      <c r="P97" s="140"/>
    </row>
    <row r="98" spans="1:16" ht="21.75" customHeight="1">
      <c r="A98" s="22"/>
      <c r="B98" s="43" t="s">
        <v>61</v>
      </c>
      <c r="C98" s="8"/>
      <c r="D98" s="8"/>
      <c r="E98" s="37"/>
      <c r="F98" s="10"/>
      <c r="G98" s="38"/>
      <c r="H98" s="38"/>
      <c r="I98" s="37"/>
      <c r="J98" s="38"/>
      <c r="K98" s="38"/>
      <c r="L98" s="37"/>
      <c r="M98" s="38"/>
      <c r="N98" s="38"/>
      <c r="O98" s="37"/>
      <c r="P98" s="140"/>
    </row>
    <row r="99" spans="1:16" ht="21.75" customHeight="1">
      <c r="A99" s="18"/>
      <c r="B99" s="39" t="s">
        <v>69</v>
      </c>
      <c r="C99" s="19">
        <v>344</v>
      </c>
      <c r="D99" s="19">
        <v>176</v>
      </c>
      <c r="E99" s="105">
        <f t="shared" ref="E99:E124" si="144">SUM(C99:D99)</f>
        <v>520</v>
      </c>
      <c r="F99" s="40">
        <v>2</v>
      </c>
      <c r="G99" s="20" t="str">
        <f t="shared" ref="G99:G124" si="145">IF(F99=1,C99,"0")</f>
        <v>0</v>
      </c>
      <c r="H99" s="20" t="str">
        <f t="shared" ref="H99:H124" si="146">IF(F99=1,D99,"0")</f>
        <v>0</v>
      </c>
      <c r="I99" s="105">
        <f t="shared" si="80"/>
        <v>0</v>
      </c>
      <c r="J99" s="20">
        <f t="shared" ref="J99:J124" si="147">IF(F99=2,C99,"0")</f>
        <v>344</v>
      </c>
      <c r="K99" s="20">
        <f t="shared" ref="K99:K124" si="148">IF(F99=2,D99,"0")</f>
        <v>176</v>
      </c>
      <c r="L99" s="105">
        <f t="shared" si="81"/>
        <v>520</v>
      </c>
      <c r="M99" s="20" t="str">
        <f t="shared" ref="M99:M124" si="149">IF(F99=3,C99,"0")</f>
        <v>0</v>
      </c>
      <c r="N99" s="20" t="str">
        <f t="shared" ref="N99:N124" si="150">IF(F99=3,D99,"0")</f>
        <v>0</v>
      </c>
      <c r="O99" s="105" t="str">
        <f t="shared" ref="O99:O124" si="151">IF(F99=3,E99,"0")</f>
        <v>0</v>
      </c>
      <c r="P99" s="141"/>
    </row>
    <row r="100" spans="1:16" ht="21.75" customHeight="1">
      <c r="A100" s="22"/>
      <c r="B100" s="29" t="s">
        <v>158</v>
      </c>
      <c r="C100" s="23">
        <v>53</v>
      </c>
      <c r="D100" s="23">
        <v>43</v>
      </c>
      <c r="E100" s="105">
        <f t="shared" si="144"/>
        <v>96</v>
      </c>
      <c r="F100" s="41">
        <v>2</v>
      </c>
      <c r="G100" s="24" t="str">
        <f t="shared" si="145"/>
        <v>0</v>
      </c>
      <c r="H100" s="24" t="str">
        <f t="shared" si="146"/>
        <v>0</v>
      </c>
      <c r="I100" s="106">
        <f t="shared" si="80"/>
        <v>0</v>
      </c>
      <c r="J100" s="24">
        <f t="shared" si="147"/>
        <v>53</v>
      </c>
      <c r="K100" s="24">
        <f t="shared" si="148"/>
        <v>43</v>
      </c>
      <c r="L100" s="106">
        <f t="shared" si="81"/>
        <v>96</v>
      </c>
      <c r="M100" s="24" t="str">
        <f t="shared" si="149"/>
        <v>0</v>
      </c>
      <c r="N100" s="24" t="str">
        <f t="shared" si="150"/>
        <v>0</v>
      </c>
      <c r="O100" s="106" t="str">
        <f t="shared" si="151"/>
        <v>0</v>
      </c>
      <c r="P100" s="63" t="s">
        <v>182</v>
      </c>
    </row>
    <row r="101" spans="1:16" ht="21.75" customHeight="1">
      <c r="A101" s="22"/>
      <c r="B101" s="35" t="s">
        <v>120</v>
      </c>
      <c r="C101" s="23">
        <v>41</v>
      </c>
      <c r="D101" s="23">
        <v>22</v>
      </c>
      <c r="E101" s="105">
        <f t="shared" si="144"/>
        <v>63</v>
      </c>
      <c r="F101" s="41">
        <v>2</v>
      </c>
      <c r="G101" s="24" t="str">
        <f t="shared" si="145"/>
        <v>0</v>
      </c>
      <c r="H101" s="24" t="str">
        <f t="shared" si="146"/>
        <v>0</v>
      </c>
      <c r="I101" s="106">
        <f t="shared" ref="I101" si="152">G101+H101</f>
        <v>0</v>
      </c>
      <c r="J101" s="24">
        <f t="shared" si="147"/>
        <v>41</v>
      </c>
      <c r="K101" s="24">
        <f t="shared" si="148"/>
        <v>22</v>
      </c>
      <c r="L101" s="106">
        <f t="shared" ref="L101" si="153">J101+K101</f>
        <v>63</v>
      </c>
      <c r="M101" s="24" t="str">
        <f t="shared" si="149"/>
        <v>0</v>
      </c>
      <c r="N101" s="24" t="str">
        <f t="shared" si="150"/>
        <v>0</v>
      </c>
      <c r="O101" s="106" t="str">
        <f t="shared" si="151"/>
        <v>0</v>
      </c>
      <c r="P101" s="63" t="s">
        <v>151</v>
      </c>
    </row>
    <row r="102" spans="1:16" ht="22.5" customHeight="1">
      <c r="A102" s="22"/>
      <c r="B102" s="35" t="s">
        <v>8</v>
      </c>
      <c r="C102" s="23">
        <v>158</v>
      </c>
      <c r="D102" s="23">
        <v>33</v>
      </c>
      <c r="E102" s="105">
        <f t="shared" si="144"/>
        <v>191</v>
      </c>
      <c r="F102" s="41">
        <v>2</v>
      </c>
      <c r="G102" s="24" t="str">
        <f t="shared" si="145"/>
        <v>0</v>
      </c>
      <c r="H102" s="24" t="str">
        <f t="shared" si="146"/>
        <v>0</v>
      </c>
      <c r="I102" s="106">
        <f t="shared" si="80"/>
        <v>0</v>
      </c>
      <c r="J102" s="24">
        <f t="shared" si="147"/>
        <v>158</v>
      </c>
      <c r="K102" s="24">
        <f t="shared" si="148"/>
        <v>33</v>
      </c>
      <c r="L102" s="106">
        <f t="shared" si="81"/>
        <v>191</v>
      </c>
      <c r="M102" s="24" t="str">
        <f t="shared" si="149"/>
        <v>0</v>
      </c>
      <c r="N102" s="24" t="str">
        <f t="shared" si="150"/>
        <v>0</v>
      </c>
      <c r="O102" s="106" t="str">
        <f t="shared" si="151"/>
        <v>0</v>
      </c>
      <c r="P102" s="63" t="s">
        <v>146</v>
      </c>
    </row>
    <row r="103" spans="1:16" ht="21" customHeight="1">
      <c r="A103" s="22"/>
      <c r="B103" s="35" t="s">
        <v>15</v>
      </c>
      <c r="C103" s="23">
        <v>81</v>
      </c>
      <c r="D103" s="23">
        <v>101</v>
      </c>
      <c r="E103" s="105">
        <f t="shared" si="144"/>
        <v>182</v>
      </c>
      <c r="F103" s="41">
        <v>2</v>
      </c>
      <c r="G103" s="24" t="str">
        <f t="shared" si="145"/>
        <v>0</v>
      </c>
      <c r="H103" s="24" t="str">
        <f t="shared" si="146"/>
        <v>0</v>
      </c>
      <c r="I103" s="106">
        <f t="shared" si="80"/>
        <v>0</v>
      </c>
      <c r="J103" s="24">
        <f t="shared" si="147"/>
        <v>81</v>
      </c>
      <c r="K103" s="24">
        <f t="shared" si="148"/>
        <v>101</v>
      </c>
      <c r="L103" s="106">
        <f t="shared" si="81"/>
        <v>182</v>
      </c>
      <c r="M103" s="24" t="str">
        <f t="shared" si="149"/>
        <v>0</v>
      </c>
      <c r="N103" s="24" t="str">
        <f t="shared" si="150"/>
        <v>0</v>
      </c>
      <c r="O103" s="106" t="str">
        <f t="shared" si="151"/>
        <v>0</v>
      </c>
      <c r="P103" s="58" t="s">
        <v>153</v>
      </c>
    </row>
    <row r="104" spans="1:16" ht="21.75" customHeight="1">
      <c r="A104" s="22"/>
      <c r="B104" s="35" t="s">
        <v>6</v>
      </c>
      <c r="C104" s="23">
        <v>137</v>
      </c>
      <c r="D104" s="23">
        <v>37</v>
      </c>
      <c r="E104" s="105">
        <f t="shared" si="144"/>
        <v>174</v>
      </c>
      <c r="F104" s="41">
        <v>2</v>
      </c>
      <c r="G104" s="24" t="str">
        <f t="shared" si="145"/>
        <v>0</v>
      </c>
      <c r="H104" s="24" t="str">
        <f t="shared" si="146"/>
        <v>0</v>
      </c>
      <c r="I104" s="106">
        <f t="shared" si="80"/>
        <v>0</v>
      </c>
      <c r="J104" s="24">
        <f t="shared" si="147"/>
        <v>137</v>
      </c>
      <c r="K104" s="24">
        <f t="shared" si="148"/>
        <v>37</v>
      </c>
      <c r="L104" s="106">
        <f t="shared" si="81"/>
        <v>174</v>
      </c>
      <c r="M104" s="24" t="str">
        <f t="shared" si="149"/>
        <v>0</v>
      </c>
      <c r="N104" s="24" t="str">
        <f t="shared" si="150"/>
        <v>0</v>
      </c>
      <c r="O104" s="106" t="str">
        <f t="shared" si="151"/>
        <v>0</v>
      </c>
      <c r="P104" s="58" t="s">
        <v>150</v>
      </c>
    </row>
    <row r="105" spans="1:16" ht="21.75" customHeight="1">
      <c r="A105" s="22"/>
      <c r="B105" s="35" t="s">
        <v>190</v>
      </c>
      <c r="C105" s="23">
        <v>29</v>
      </c>
      <c r="D105" s="23">
        <v>7</v>
      </c>
      <c r="E105" s="105">
        <f t="shared" si="144"/>
        <v>36</v>
      </c>
      <c r="F105" s="41">
        <v>2</v>
      </c>
      <c r="G105" s="24" t="str">
        <f t="shared" si="145"/>
        <v>0</v>
      </c>
      <c r="H105" s="24" t="str">
        <f t="shared" si="146"/>
        <v>0</v>
      </c>
      <c r="I105" s="106">
        <f t="shared" si="80"/>
        <v>0</v>
      </c>
      <c r="J105" s="24">
        <f t="shared" si="147"/>
        <v>29</v>
      </c>
      <c r="K105" s="24">
        <f t="shared" si="148"/>
        <v>7</v>
      </c>
      <c r="L105" s="106">
        <f t="shared" si="81"/>
        <v>36</v>
      </c>
      <c r="M105" s="24" t="str">
        <f t="shared" si="149"/>
        <v>0</v>
      </c>
      <c r="N105" s="24" t="str">
        <f t="shared" si="150"/>
        <v>0</v>
      </c>
      <c r="O105" s="106" t="str">
        <f t="shared" si="151"/>
        <v>0</v>
      </c>
      <c r="P105" s="58" t="s">
        <v>150</v>
      </c>
    </row>
    <row r="106" spans="1:16" ht="21.75" customHeight="1">
      <c r="A106" s="22"/>
      <c r="B106" s="35" t="s">
        <v>204</v>
      </c>
      <c r="C106" s="23">
        <v>1</v>
      </c>
      <c r="D106" s="23">
        <v>0</v>
      </c>
      <c r="E106" s="105">
        <f t="shared" ref="E106" si="154">SUM(C106:D106)</f>
        <v>1</v>
      </c>
      <c r="F106" s="41">
        <v>2</v>
      </c>
      <c r="G106" s="24" t="str">
        <f t="shared" ref="G106" si="155">IF(F106=1,C106,"0")</f>
        <v>0</v>
      </c>
      <c r="H106" s="24" t="str">
        <f t="shared" ref="H106" si="156">IF(F106=1,D106,"0")</f>
        <v>0</v>
      </c>
      <c r="I106" s="106">
        <f t="shared" ref="I106" si="157">G106+H106</f>
        <v>0</v>
      </c>
      <c r="J106" s="24">
        <f t="shared" ref="J106" si="158">IF(F106=2,C106,"0")</f>
        <v>1</v>
      </c>
      <c r="K106" s="24">
        <f t="shared" ref="K106" si="159">IF(F106=2,D106,"0")</f>
        <v>0</v>
      </c>
      <c r="L106" s="106">
        <f t="shared" ref="L106" si="160">J106+K106</f>
        <v>1</v>
      </c>
      <c r="M106" s="24" t="str">
        <f t="shared" ref="M106" si="161">IF(F106=3,C106,"0")</f>
        <v>0</v>
      </c>
      <c r="N106" s="24" t="str">
        <f t="shared" ref="N106" si="162">IF(F106=3,D106,"0")</f>
        <v>0</v>
      </c>
      <c r="O106" s="106" t="str">
        <f t="shared" ref="O106" si="163">IF(F106=3,E106,"0")</f>
        <v>0</v>
      </c>
      <c r="P106" s="135" t="s">
        <v>209</v>
      </c>
    </row>
    <row r="107" spans="1:16" ht="21.75" customHeight="1">
      <c r="A107" s="22"/>
      <c r="B107" s="35" t="s">
        <v>81</v>
      </c>
      <c r="C107" s="23">
        <v>82</v>
      </c>
      <c r="D107" s="23">
        <v>60</v>
      </c>
      <c r="E107" s="105">
        <f t="shared" si="144"/>
        <v>142</v>
      </c>
      <c r="F107" s="41">
        <v>2</v>
      </c>
      <c r="G107" s="24" t="str">
        <f t="shared" si="145"/>
        <v>0</v>
      </c>
      <c r="H107" s="24" t="str">
        <f t="shared" si="146"/>
        <v>0</v>
      </c>
      <c r="I107" s="106">
        <f t="shared" si="80"/>
        <v>0</v>
      </c>
      <c r="J107" s="24">
        <f t="shared" si="147"/>
        <v>82</v>
      </c>
      <c r="K107" s="24">
        <f t="shared" si="148"/>
        <v>60</v>
      </c>
      <c r="L107" s="106">
        <f t="shared" si="81"/>
        <v>142</v>
      </c>
      <c r="M107" s="24" t="str">
        <f t="shared" si="149"/>
        <v>0</v>
      </c>
      <c r="N107" s="24" t="str">
        <f t="shared" si="150"/>
        <v>0</v>
      </c>
      <c r="O107" s="106" t="str">
        <f t="shared" si="151"/>
        <v>0</v>
      </c>
      <c r="P107" s="63" t="s">
        <v>151</v>
      </c>
    </row>
    <row r="108" spans="1:16" ht="21.75" customHeight="1">
      <c r="A108" s="22"/>
      <c r="B108" s="35" t="s">
        <v>121</v>
      </c>
      <c r="C108" s="23">
        <v>36</v>
      </c>
      <c r="D108" s="23">
        <v>15</v>
      </c>
      <c r="E108" s="105">
        <f t="shared" si="144"/>
        <v>51</v>
      </c>
      <c r="F108" s="41">
        <v>2</v>
      </c>
      <c r="G108" s="24" t="str">
        <f t="shared" si="145"/>
        <v>0</v>
      </c>
      <c r="H108" s="24" t="str">
        <f t="shared" si="146"/>
        <v>0</v>
      </c>
      <c r="I108" s="106">
        <f t="shared" ref="I108" si="164">G108+H108</f>
        <v>0</v>
      </c>
      <c r="J108" s="24">
        <f t="shared" si="147"/>
        <v>36</v>
      </c>
      <c r="K108" s="24">
        <f t="shared" si="148"/>
        <v>15</v>
      </c>
      <c r="L108" s="106">
        <f t="shared" ref="L108" si="165">J108+K108</f>
        <v>51</v>
      </c>
      <c r="M108" s="24" t="str">
        <f t="shared" si="149"/>
        <v>0</v>
      </c>
      <c r="N108" s="24" t="str">
        <f t="shared" si="150"/>
        <v>0</v>
      </c>
      <c r="O108" s="106" t="str">
        <f t="shared" si="151"/>
        <v>0</v>
      </c>
      <c r="P108" s="63" t="s">
        <v>153</v>
      </c>
    </row>
    <row r="109" spans="1:16" ht="21.75" customHeight="1">
      <c r="A109" s="22"/>
      <c r="B109" s="35" t="s">
        <v>52</v>
      </c>
      <c r="C109" s="23">
        <v>163</v>
      </c>
      <c r="D109" s="23">
        <v>34</v>
      </c>
      <c r="E109" s="105">
        <f t="shared" si="144"/>
        <v>197</v>
      </c>
      <c r="F109" s="41">
        <v>2</v>
      </c>
      <c r="G109" s="24" t="str">
        <f t="shared" si="145"/>
        <v>0</v>
      </c>
      <c r="H109" s="24" t="str">
        <f t="shared" si="146"/>
        <v>0</v>
      </c>
      <c r="I109" s="106">
        <f t="shared" si="80"/>
        <v>0</v>
      </c>
      <c r="J109" s="24">
        <f t="shared" si="147"/>
        <v>163</v>
      </c>
      <c r="K109" s="24">
        <f t="shared" si="148"/>
        <v>34</v>
      </c>
      <c r="L109" s="106">
        <f t="shared" si="81"/>
        <v>197</v>
      </c>
      <c r="M109" s="24" t="str">
        <f t="shared" si="149"/>
        <v>0</v>
      </c>
      <c r="N109" s="24" t="str">
        <f t="shared" si="150"/>
        <v>0</v>
      </c>
      <c r="O109" s="106" t="str">
        <f t="shared" si="151"/>
        <v>0</v>
      </c>
      <c r="P109" s="63" t="s">
        <v>149</v>
      </c>
    </row>
    <row r="110" spans="1:16" ht="21.75" customHeight="1">
      <c r="A110" s="22"/>
      <c r="B110" s="35" t="s">
        <v>5</v>
      </c>
      <c r="C110" s="23">
        <v>135</v>
      </c>
      <c r="D110" s="23">
        <v>85</v>
      </c>
      <c r="E110" s="105">
        <f t="shared" si="144"/>
        <v>220</v>
      </c>
      <c r="F110" s="41">
        <v>2</v>
      </c>
      <c r="G110" s="24" t="str">
        <f t="shared" si="145"/>
        <v>0</v>
      </c>
      <c r="H110" s="24" t="str">
        <f t="shared" si="146"/>
        <v>0</v>
      </c>
      <c r="I110" s="106">
        <f t="shared" si="80"/>
        <v>0</v>
      </c>
      <c r="J110" s="24">
        <f t="shared" si="147"/>
        <v>135</v>
      </c>
      <c r="K110" s="24">
        <f t="shared" si="148"/>
        <v>85</v>
      </c>
      <c r="L110" s="106">
        <f t="shared" si="81"/>
        <v>220</v>
      </c>
      <c r="M110" s="24" t="str">
        <f t="shared" si="149"/>
        <v>0</v>
      </c>
      <c r="N110" s="24" t="str">
        <f t="shared" si="150"/>
        <v>0</v>
      </c>
      <c r="O110" s="106" t="str">
        <f t="shared" si="151"/>
        <v>0</v>
      </c>
      <c r="P110" s="63" t="s">
        <v>149</v>
      </c>
    </row>
    <row r="111" spans="1:16" ht="21.75" customHeight="1">
      <c r="A111" s="22"/>
      <c r="B111" s="35" t="s">
        <v>98</v>
      </c>
      <c r="C111" s="23">
        <v>18</v>
      </c>
      <c r="D111" s="23">
        <v>10</v>
      </c>
      <c r="E111" s="105">
        <f t="shared" ref="E111" si="166">SUM(C111:D111)</f>
        <v>28</v>
      </c>
      <c r="F111" s="41">
        <v>2</v>
      </c>
      <c r="G111" s="24" t="str">
        <f t="shared" ref="G111" si="167">IF(F111=1,C111,"0")</f>
        <v>0</v>
      </c>
      <c r="H111" s="24" t="str">
        <f t="shared" ref="H111" si="168">IF(F111=1,D111,"0")</f>
        <v>0</v>
      </c>
      <c r="I111" s="106">
        <f t="shared" ref="I111" si="169">G111+H111</f>
        <v>0</v>
      </c>
      <c r="J111" s="24">
        <f t="shared" ref="J111" si="170">IF(F111=2,C111,"0")</f>
        <v>18</v>
      </c>
      <c r="K111" s="24">
        <f t="shared" ref="K111" si="171">IF(F111=2,D111,"0")</f>
        <v>10</v>
      </c>
      <c r="L111" s="106">
        <f t="shared" ref="L111" si="172">J111+K111</f>
        <v>28</v>
      </c>
      <c r="M111" s="24" t="str">
        <f t="shared" ref="M111" si="173">IF(F111=3,C111,"0")</f>
        <v>0</v>
      </c>
      <c r="N111" s="24" t="str">
        <f t="shared" ref="N111" si="174">IF(F111=3,D111,"0")</f>
        <v>0</v>
      </c>
      <c r="O111" s="106" t="str">
        <f t="shared" ref="O111" si="175">IF(F111=3,E111,"0")</f>
        <v>0</v>
      </c>
      <c r="P111" s="135" t="s">
        <v>144</v>
      </c>
    </row>
    <row r="112" spans="1:16" ht="21.75" customHeight="1">
      <c r="A112" s="22"/>
      <c r="B112" s="35" t="s">
        <v>170</v>
      </c>
      <c r="C112" s="23">
        <v>70</v>
      </c>
      <c r="D112" s="23">
        <v>56</v>
      </c>
      <c r="E112" s="105">
        <f t="shared" si="144"/>
        <v>126</v>
      </c>
      <c r="F112" s="41">
        <v>2</v>
      </c>
      <c r="G112" s="24" t="str">
        <f t="shared" si="145"/>
        <v>0</v>
      </c>
      <c r="H112" s="24" t="str">
        <f t="shared" si="146"/>
        <v>0</v>
      </c>
      <c r="I112" s="106">
        <f t="shared" si="80"/>
        <v>0</v>
      </c>
      <c r="J112" s="24">
        <f t="shared" si="147"/>
        <v>70</v>
      </c>
      <c r="K112" s="24">
        <f t="shared" si="148"/>
        <v>56</v>
      </c>
      <c r="L112" s="106">
        <f t="shared" si="81"/>
        <v>126</v>
      </c>
      <c r="M112" s="24" t="str">
        <f t="shared" si="149"/>
        <v>0</v>
      </c>
      <c r="N112" s="24" t="str">
        <f t="shared" si="150"/>
        <v>0</v>
      </c>
      <c r="O112" s="106" t="str">
        <f t="shared" si="151"/>
        <v>0</v>
      </c>
      <c r="P112" s="63" t="s">
        <v>153</v>
      </c>
    </row>
    <row r="113" spans="1:17" ht="21.75" customHeight="1">
      <c r="A113" s="22"/>
      <c r="B113" s="35" t="s">
        <v>14</v>
      </c>
      <c r="C113" s="23">
        <v>0</v>
      </c>
      <c r="D113" s="23">
        <v>1</v>
      </c>
      <c r="E113" s="105">
        <f t="shared" si="144"/>
        <v>1</v>
      </c>
      <c r="F113" s="41">
        <v>2</v>
      </c>
      <c r="G113" s="24" t="str">
        <f t="shared" si="145"/>
        <v>0</v>
      </c>
      <c r="H113" s="24" t="str">
        <f t="shared" si="146"/>
        <v>0</v>
      </c>
      <c r="I113" s="106">
        <f t="shared" si="80"/>
        <v>0</v>
      </c>
      <c r="J113" s="24">
        <f t="shared" si="147"/>
        <v>0</v>
      </c>
      <c r="K113" s="24">
        <f t="shared" si="148"/>
        <v>1</v>
      </c>
      <c r="L113" s="106">
        <f t="shared" si="81"/>
        <v>1</v>
      </c>
      <c r="M113" s="24" t="str">
        <f t="shared" si="149"/>
        <v>0</v>
      </c>
      <c r="N113" s="24" t="str">
        <f t="shared" si="150"/>
        <v>0</v>
      </c>
      <c r="O113" s="106" t="str">
        <f t="shared" si="151"/>
        <v>0</v>
      </c>
      <c r="P113" s="63" t="s">
        <v>153</v>
      </c>
    </row>
    <row r="114" spans="1:17" ht="21.75" customHeight="1">
      <c r="A114" s="22"/>
      <c r="B114" s="35" t="s">
        <v>73</v>
      </c>
      <c r="C114" s="23">
        <v>77</v>
      </c>
      <c r="D114" s="23">
        <v>89</v>
      </c>
      <c r="E114" s="105">
        <f t="shared" si="144"/>
        <v>166</v>
      </c>
      <c r="F114" s="41">
        <v>2</v>
      </c>
      <c r="G114" s="24" t="str">
        <f t="shared" si="145"/>
        <v>0</v>
      </c>
      <c r="H114" s="24" t="str">
        <f t="shared" si="146"/>
        <v>0</v>
      </c>
      <c r="I114" s="106">
        <f t="shared" ref="I114:I124" si="176">G114+H114</f>
        <v>0</v>
      </c>
      <c r="J114" s="24">
        <f t="shared" si="147"/>
        <v>77</v>
      </c>
      <c r="K114" s="24">
        <f t="shared" si="148"/>
        <v>89</v>
      </c>
      <c r="L114" s="106">
        <f t="shared" ref="L114:L125" si="177">J114+K114</f>
        <v>166</v>
      </c>
      <c r="M114" s="24" t="str">
        <f t="shared" si="149"/>
        <v>0</v>
      </c>
      <c r="N114" s="24" t="str">
        <f t="shared" si="150"/>
        <v>0</v>
      </c>
      <c r="O114" s="106" t="str">
        <f t="shared" si="151"/>
        <v>0</v>
      </c>
      <c r="P114" s="63" t="s">
        <v>151</v>
      </c>
    </row>
    <row r="115" spans="1:17" ht="21.75" customHeight="1">
      <c r="A115" s="22"/>
      <c r="B115" s="35" t="s">
        <v>74</v>
      </c>
      <c r="C115" s="23">
        <v>43</v>
      </c>
      <c r="D115" s="23">
        <v>30</v>
      </c>
      <c r="E115" s="105">
        <f t="shared" si="144"/>
        <v>73</v>
      </c>
      <c r="F115" s="41">
        <v>2</v>
      </c>
      <c r="G115" s="24" t="str">
        <f t="shared" si="145"/>
        <v>0</v>
      </c>
      <c r="H115" s="24" t="str">
        <f t="shared" si="146"/>
        <v>0</v>
      </c>
      <c r="I115" s="106">
        <f t="shared" si="176"/>
        <v>0</v>
      </c>
      <c r="J115" s="24">
        <f t="shared" si="147"/>
        <v>43</v>
      </c>
      <c r="K115" s="24">
        <f t="shared" si="148"/>
        <v>30</v>
      </c>
      <c r="L115" s="106">
        <f t="shared" si="177"/>
        <v>73</v>
      </c>
      <c r="M115" s="24" t="str">
        <f t="shared" si="149"/>
        <v>0</v>
      </c>
      <c r="N115" s="24" t="str">
        <f t="shared" si="150"/>
        <v>0</v>
      </c>
      <c r="O115" s="106" t="str">
        <f t="shared" si="151"/>
        <v>0</v>
      </c>
      <c r="P115" s="58" t="s">
        <v>152</v>
      </c>
    </row>
    <row r="116" spans="1:17" ht="21.75" customHeight="1">
      <c r="A116" s="22"/>
      <c r="B116" s="35" t="s">
        <v>122</v>
      </c>
      <c r="C116" s="23">
        <v>94</v>
      </c>
      <c r="D116" s="23">
        <v>24</v>
      </c>
      <c r="E116" s="105">
        <f t="shared" si="144"/>
        <v>118</v>
      </c>
      <c r="F116" s="41">
        <v>2</v>
      </c>
      <c r="G116" s="24" t="str">
        <f t="shared" si="145"/>
        <v>0</v>
      </c>
      <c r="H116" s="24" t="str">
        <f t="shared" si="146"/>
        <v>0</v>
      </c>
      <c r="I116" s="106">
        <f t="shared" ref="I116" si="178">G116+H116</f>
        <v>0</v>
      </c>
      <c r="J116" s="24">
        <f t="shared" si="147"/>
        <v>94</v>
      </c>
      <c r="K116" s="24">
        <f t="shared" si="148"/>
        <v>24</v>
      </c>
      <c r="L116" s="106">
        <f t="shared" ref="L116" si="179">J116+K116</f>
        <v>118</v>
      </c>
      <c r="M116" s="24" t="str">
        <f t="shared" si="149"/>
        <v>0</v>
      </c>
      <c r="N116" s="24" t="str">
        <f t="shared" si="150"/>
        <v>0</v>
      </c>
      <c r="O116" s="106" t="str">
        <f t="shared" si="151"/>
        <v>0</v>
      </c>
      <c r="P116" s="58" t="s">
        <v>149</v>
      </c>
    </row>
    <row r="117" spans="1:17" ht="21.75" customHeight="1">
      <c r="A117" s="22"/>
      <c r="B117" s="35" t="s">
        <v>191</v>
      </c>
      <c r="C117" s="23">
        <v>45</v>
      </c>
      <c r="D117" s="23">
        <v>14</v>
      </c>
      <c r="E117" s="105">
        <f t="shared" si="144"/>
        <v>59</v>
      </c>
      <c r="F117" s="41">
        <v>2</v>
      </c>
      <c r="G117" s="24" t="str">
        <f t="shared" si="145"/>
        <v>0</v>
      </c>
      <c r="H117" s="24" t="str">
        <f t="shared" si="146"/>
        <v>0</v>
      </c>
      <c r="I117" s="106">
        <f t="shared" ref="I117" si="180">G117+H117</f>
        <v>0</v>
      </c>
      <c r="J117" s="24">
        <f t="shared" si="147"/>
        <v>45</v>
      </c>
      <c r="K117" s="24">
        <f t="shared" si="148"/>
        <v>14</v>
      </c>
      <c r="L117" s="106">
        <f t="shared" ref="L117" si="181">J117+K117</f>
        <v>59</v>
      </c>
      <c r="M117" s="24" t="str">
        <f t="shared" si="149"/>
        <v>0</v>
      </c>
      <c r="N117" s="24" t="str">
        <f t="shared" si="150"/>
        <v>0</v>
      </c>
      <c r="O117" s="106" t="str">
        <f t="shared" si="151"/>
        <v>0</v>
      </c>
      <c r="P117" s="63" t="s">
        <v>149</v>
      </c>
    </row>
    <row r="118" spans="1:17" ht="21.75" customHeight="1">
      <c r="A118" s="22"/>
      <c r="B118" s="35" t="s">
        <v>205</v>
      </c>
      <c r="C118" s="23">
        <v>1</v>
      </c>
      <c r="D118" s="23">
        <v>0</v>
      </c>
      <c r="E118" s="105">
        <f t="shared" ref="E118" si="182">SUM(C118:D118)</f>
        <v>1</v>
      </c>
      <c r="F118" s="41">
        <v>2</v>
      </c>
      <c r="G118" s="24" t="str">
        <f t="shared" ref="G118" si="183">IF(F118=1,C118,"0")</f>
        <v>0</v>
      </c>
      <c r="H118" s="24" t="str">
        <f t="shared" ref="H118" si="184">IF(F118=1,D118,"0")</f>
        <v>0</v>
      </c>
      <c r="I118" s="106">
        <f t="shared" ref="I118" si="185">G118+H118</f>
        <v>0</v>
      </c>
      <c r="J118" s="24">
        <f t="shared" ref="J118" si="186">IF(F118=2,C118,"0")</f>
        <v>1</v>
      </c>
      <c r="K118" s="24">
        <f t="shared" ref="K118" si="187">IF(F118=2,D118,"0")</f>
        <v>0</v>
      </c>
      <c r="L118" s="106">
        <f t="shared" ref="L118" si="188">J118+K118</f>
        <v>1</v>
      </c>
      <c r="M118" s="24" t="str">
        <f t="shared" ref="M118" si="189">IF(F118=3,C118,"0")</f>
        <v>0</v>
      </c>
      <c r="N118" s="24" t="str">
        <f t="shared" ref="N118" si="190">IF(F118=3,D118,"0")</f>
        <v>0</v>
      </c>
      <c r="O118" s="106" t="str">
        <f t="shared" ref="O118" si="191">IF(F118=3,E118,"0")</f>
        <v>0</v>
      </c>
      <c r="P118" s="135" t="s">
        <v>149</v>
      </c>
    </row>
    <row r="119" spans="1:17" ht="21.75" customHeight="1">
      <c r="A119" s="22"/>
      <c r="B119" s="35" t="s">
        <v>192</v>
      </c>
      <c r="C119" s="23">
        <v>64</v>
      </c>
      <c r="D119" s="23">
        <v>20</v>
      </c>
      <c r="E119" s="105">
        <f t="shared" si="144"/>
        <v>84</v>
      </c>
      <c r="F119" s="41">
        <v>2</v>
      </c>
      <c r="G119" s="24" t="str">
        <f t="shared" si="145"/>
        <v>0</v>
      </c>
      <c r="H119" s="24" t="str">
        <f t="shared" si="146"/>
        <v>0</v>
      </c>
      <c r="I119" s="106">
        <f t="shared" ref="I119" si="192">G119+H119</f>
        <v>0</v>
      </c>
      <c r="J119" s="24">
        <f t="shared" si="147"/>
        <v>64</v>
      </c>
      <c r="K119" s="24">
        <f t="shared" si="148"/>
        <v>20</v>
      </c>
      <c r="L119" s="106">
        <f t="shared" ref="L119" si="193">J119+K119</f>
        <v>84</v>
      </c>
      <c r="M119" s="24" t="str">
        <f t="shared" si="149"/>
        <v>0</v>
      </c>
      <c r="N119" s="24" t="str">
        <f t="shared" si="150"/>
        <v>0</v>
      </c>
      <c r="O119" s="106" t="str">
        <f t="shared" si="151"/>
        <v>0</v>
      </c>
      <c r="P119" s="63" t="s">
        <v>149</v>
      </c>
    </row>
    <row r="120" spans="1:17" ht="21.75" customHeight="1">
      <c r="A120" s="22"/>
      <c r="B120" s="35" t="s">
        <v>96</v>
      </c>
      <c r="C120" s="23">
        <v>75</v>
      </c>
      <c r="D120" s="23">
        <v>34</v>
      </c>
      <c r="E120" s="105">
        <f t="shared" si="144"/>
        <v>109</v>
      </c>
      <c r="F120" s="41">
        <v>2</v>
      </c>
      <c r="G120" s="24" t="str">
        <f t="shared" si="145"/>
        <v>0</v>
      </c>
      <c r="H120" s="24" t="str">
        <f t="shared" si="146"/>
        <v>0</v>
      </c>
      <c r="I120" s="106">
        <f t="shared" ref="I120" si="194">G120+H120</f>
        <v>0</v>
      </c>
      <c r="J120" s="24">
        <f t="shared" si="147"/>
        <v>75</v>
      </c>
      <c r="K120" s="24">
        <f t="shared" si="148"/>
        <v>34</v>
      </c>
      <c r="L120" s="106">
        <f t="shared" ref="L120" si="195">J120+K120</f>
        <v>109</v>
      </c>
      <c r="M120" s="24" t="str">
        <f t="shared" si="149"/>
        <v>0</v>
      </c>
      <c r="N120" s="24" t="str">
        <f t="shared" si="150"/>
        <v>0</v>
      </c>
      <c r="O120" s="106" t="str">
        <f t="shared" si="151"/>
        <v>0</v>
      </c>
      <c r="P120" s="63" t="s">
        <v>144</v>
      </c>
    </row>
    <row r="121" spans="1:17" ht="21.75" customHeight="1">
      <c r="A121" s="22"/>
      <c r="B121" s="35" t="s">
        <v>7</v>
      </c>
      <c r="C121" s="23">
        <v>57</v>
      </c>
      <c r="D121" s="23">
        <v>25</v>
      </c>
      <c r="E121" s="105">
        <f t="shared" si="144"/>
        <v>82</v>
      </c>
      <c r="F121" s="41">
        <v>2</v>
      </c>
      <c r="G121" s="24" t="str">
        <f t="shared" si="145"/>
        <v>0</v>
      </c>
      <c r="H121" s="24" t="str">
        <f t="shared" si="146"/>
        <v>0</v>
      </c>
      <c r="I121" s="106">
        <f t="shared" ref="I121" si="196">G121+H121</f>
        <v>0</v>
      </c>
      <c r="J121" s="24">
        <f t="shared" si="147"/>
        <v>57</v>
      </c>
      <c r="K121" s="24">
        <f t="shared" si="148"/>
        <v>25</v>
      </c>
      <c r="L121" s="106">
        <f t="shared" ref="L121" si="197">J121+K121</f>
        <v>82</v>
      </c>
      <c r="M121" s="24" t="str">
        <f t="shared" si="149"/>
        <v>0</v>
      </c>
      <c r="N121" s="24" t="str">
        <f t="shared" si="150"/>
        <v>0</v>
      </c>
      <c r="O121" s="106" t="str">
        <f t="shared" si="151"/>
        <v>0</v>
      </c>
      <c r="P121" s="63" t="s">
        <v>198</v>
      </c>
    </row>
    <row r="122" spans="1:17" ht="21.75" customHeight="1">
      <c r="A122" s="22"/>
      <c r="B122" s="35" t="s">
        <v>206</v>
      </c>
      <c r="C122" s="23">
        <v>1</v>
      </c>
      <c r="D122" s="23">
        <v>0</v>
      </c>
      <c r="E122" s="105">
        <f t="shared" si="144"/>
        <v>1</v>
      </c>
      <c r="F122" s="41">
        <v>2</v>
      </c>
      <c r="G122" s="24" t="str">
        <f t="shared" ref="G122" si="198">IF(F122=1,C122,"0")</f>
        <v>0</v>
      </c>
      <c r="H122" s="24" t="str">
        <f t="shared" ref="H122" si="199">IF(F122=1,D122,"0")</f>
        <v>0</v>
      </c>
      <c r="I122" s="106">
        <f t="shared" ref="I122" si="200">G122+H122</f>
        <v>0</v>
      </c>
      <c r="J122" s="24">
        <f t="shared" ref="J122" si="201">IF(F122=2,C122,"0")</f>
        <v>1</v>
      </c>
      <c r="K122" s="24">
        <f t="shared" ref="K122" si="202">IF(F122=2,D122,"0")</f>
        <v>0</v>
      </c>
      <c r="L122" s="106">
        <f t="shared" ref="L122" si="203">J122+K122</f>
        <v>1</v>
      </c>
      <c r="M122" s="24" t="str">
        <f t="shared" ref="M122" si="204">IF(F122=3,C122,"0")</f>
        <v>0</v>
      </c>
      <c r="N122" s="24" t="str">
        <f t="shared" ref="N122" si="205">IF(F122=3,D122,"0")</f>
        <v>0</v>
      </c>
      <c r="O122" s="106" t="str">
        <f t="shared" ref="O122" si="206">IF(F122=3,E122,"0")</f>
        <v>0</v>
      </c>
      <c r="P122" s="135" t="s">
        <v>147</v>
      </c>
      <c r="Q122" s="4" t="s">
        <v>210</v>
      </c>
    </row>
    <row r="123" spans="1:17" ht="21.75" customHeight="1">
      <c r="A123" s="22"/>
      <c r="B123" s="35" t="s">
        <v>119</v>
      </c>
      <c r="C123" s="23">
        <v>35</v>
      </c>
      <c r="D123" s="23">
        <v>28</v>
      </c>
      <c r="E123" s="105">
        <f t="shared" ref="E123" si="207">SUM(C123:D123)</f>
        <v>63</v>
      </c>
      <c r="F123" s="41">
        <v>2</v>
      </c>
      <c r="G123" s="24" t="str">
        <f t="shared" ref="G123" si="208">IF(F123=1,C123,"0")</f>
        <v>0</v>
      </c>
      <c r="H123" s="24" t="str">
        <f t="shared" ref="H123" si="209">IF(F123=1,D123,"0")</f>
        <v>0</v>
      </c>
      <c r="I123" s="106">
        <f t="shared" ref="I123" si="210">G123+H123</f>
        <v>0</v>
      </c>
      <c r="J123" s="24">
        <f t="shared" ref="J123" si="211">IF(F123=2,C123,"0")</f>
        <v>35</v>
      </c>
      <c r="K123" s="24">
        <f t="shared" ref="K123" si="212">IF(F123=2,D123,"0")</f>
        <v>28</v>
      </c>
      <c r="L123" s="106">
        <f t="shared" ref="L123" si="213">J123+K123</f>
        <v>63</v>
      </c>
      <c r="M123" s="24" t="str">
        <f t="shared" ref="M123" si="214">IF(F123=3,C123,"0")</f>
        <v>0</v>
      </c>
      <c r="N123" s="24" t="str">
        <f t="shared" ref="N123" si="215">IF(F123=3,D123,"0")</f>
        <v>0</v>
      </c>
      <c r="O123" s="106" t="str">
        <f t="shared" ref="O123" si="216">IF(F123=3,E123,"0")</f>
        <v>0</v>
      </c>
      <c r="P123" s="63" t="s">
        <v>183</v>
      </c>
    </row>
    <row r="124" spans="1:17" ht="21.75" customHeight="1">
      <c r="A124" s="22"/>
      <c r="B124" s="35" t="s">
        <v>118</v>
      </c>
      <c r="C124" s="23">
        <v>56</v>
      </c>
      <c r="D124" s="23">
        <v>22</v>
      </c>
      <c r="E124" s="105">
        <f t="shared" si="144"/>
        <v>78</v>
      </c>
      <c r="F124" s="41">
        <v>2</v>
      </c>
      <c r="G124" s="24" t="str">
        <f t="shared" si="145"/>
        <v>0</v>
      </c>
      <c r="H124" s="24" t="str">
        <f t="shared" si="146"/>
        <v>0</v>
      </c>
      <c r="I124" s="106">
        <f t="shared" si="176"/>
        <v>0</v>
      </c>
      <c r="J124" s="24">
        <f t="shared" si="147"/>
        <v>56</v>
      </c>
      <c r="K124" s="24">
        <f t="shared" si="148"/>
        <v>22</v>
      </c>
      <c r="L124" s="106">
        <f t="shared" si="177"/>
        <v>78</v>
      </c>
      <c r="M124" s="24" t="str">
        <f t="shared" si="149"/>
        <v>0</v>
      </c>
      <c r="N124" s="24" t="str">
        <f t="shared" si="150"/>
        <v>0</v>
      </c>
      <c r="O124" s="106" t="str">
        <f t="shared" si="151"/>
        <v>0</v>
      </c>
      <c r="P124" s="63" t="s">
        <v>183</v>
      </c>
    </row>
    <row r="125" spans="1:17" ht="21.75" customHeight="1">
      <c r="A125" s="22"/>
      <c r="B125" s="26" t="s">
        <v>42</v>
      </c>
      <c r="C125" s="27">
        <f>SUM(C99:C124)</f>
        <v>1896</v>
      </c>
      <c r="D125" s="27">
        <f>SUM(D99:D124)</f>
        <v>966</v>
      </c>
      <c r="E125" s="27">
        <f>SUM(E99:E124)</f>
        <v>2862</v>
      </c>
      <c r="F125" s="42"/>
      <c r="G125" s="27">
        <f>SUM(G99:G124)</f>
        <v>0</v>
      </c>
      <c r="H125" s="27">
        <f>SUM(H99:H124)</f>
        <v>0</v>
      </c>
      <c r="I125" s="27">
        <f>SUM(I99:I124)</f>
        <v>0</v>
      </c>
      <c r="J125" s="27">
        <f>SUM(J99:J124)</f>
        <v>1896</v>
      </c>
      <c r="K125" s="27">
        <f>SUM(K99:K124)</f>
        <v>966</v>
      </c>
      <c r="L125" s="27">
        <f t="shared" si="177"/>
        <v>2862</v>
      </c>
      <c r="M125" s="27">
        <f>SUM(M99:M124)</f>
        <v>0</v>
      </c>
      <c r="N125" s="27">
        <f>SUM(N99:N124)</f>
        <v>0</v>
      </c>
      <c r="O125" s="27">
        <f t="shared" ref="O125" si="217">M125+N125</f>
        <v>0</v>
      </c>
      <c r="P125" s="140"/>
    </row>
    <row r="126" spans="1:17" ht="21.75" customHeight="1">
      <c r="A126" s="22"/>
      <c r="B126" s="43" t="s">
        <v>97</v>
      </c>
      <c r="C126" s="7"/>
      <c r="D126" s="27"/>
      <c r="E126" s="27"/>
      <c r="F126" s="42"/>
      <c r="G126" s="27"/>
      <c r="H126" s="27"/>
      <c r="I126" s="27"/>
      <c r="J126" s="27"/>
      <c r="K126" s="27"/>
      <c r="L126" s="27"/>
      <c r="M126" s="27"/>
      <c r="N126" s="27"/>
      <c r="O126" s="27"/>
      <c r="P126" s="139"/>
    </row>
    <row r="127" spans="1:17" ht="21.75" customHeight="1">
      <c r="A127" s="22"/>
      <c r="B127" s="29" t="s">
        <v>140</v>
      </c>
      <c r="C127" s="23">
        <v>68</v>
      </c>
      <c r="D127" s="23">
        <v>1</v>
      </c>
      <c r="E127" s="106">
        <f>C127+D127</f>
        <v>69</v>
      </c>
      <c r="F127" s="41">
        <v>2</v>
      </c>
      <c r="G127" s="24" t="str">
        <f>IF(F127=1,C127,"0")</f>
        <v>0</v>
      </c>
      <c r="H127" s="24" t="str">
        <f>IF(F127=1,D127,"0")</f>
        <v>0</v>
      </c>
      <c r="I127" s="106">
        <f t="shared" ref="I127" si="218">G127+H127</f>
        <v>0</v>
      </c>
      <c r="J127" s="24">
        <f>IF(F127=2,C127,"0")</f>
        <v>68</v>
      </c>
      <c r="K127" s="24">
        <f>IF(F127=2,D127,"0")</f>
        <v>1</v>
      </c>
      <c r="L127" s="106">
        <f t="shared" ref="L127" si="219">J127+K127</f>
        <v>69</v>
      </c>
      <c r="M127" s="24" t="str">
        <f>IF(F127=3,C127,"0")</f>
        <v>0</v>
      </c>
      <c r="N127" s="24" t="str">
        <f>IF(F127=3,D127,"0")</f>
        <v>0</v>
      </c>
      <c r="O127" s="106" t="str">
        <f t="shared" ref="O127" si="220">IF(F127=3,E127,"0")</f>
        <v>0</v>
      </c>
      <c r="P127" s="63" t="s">
        <v>182</v>
      </c>
    </row>
    <row r="128" spans="1:17" ht="21.75" customHeight="1">
      <c r="A128" s="22"/>
      <c r="B128" s="53" t="s">
        <v>98</v>
      </c>
      <c r="C128" s="23">
        <v>46</v>
      </c>
      <c r="D128" s="23">
        <v>6</v>
      </c>
      <c r="E128" s="106">
        <f>C128+D128</f>
        <v>52</v>
      </c>
      <c r="F128" s="41">
        <v>2</v>
      </c>
      <c r="G128" s="24" t="str">
        <f>IF(F128=1,C128,"0")</f>
        <v>0</v>
      </c>
      <c r="H128" s="24" t="str">
        <f>IF(F128=1,D128,"0")</f>
        <v>0</v>
      </c>
      <c r="I128" s="106">
        <f t="shared" ref="I128" si="221">G128+H128</f>
        <v>0</v>
      </c>
      <c r="J128" s="24">
        <f>IF(F128=2,C128,"0")</f>
        <v>46</v>
      </c>
      <c r="K128" s="24">
        <f>IF(F128=2,D128,"0")</f>
        <v>6</v>
      </c>
      <c r="L128" s="106">
        <f t="shared" ref="L128" si="222">J128+K128</f>
        <v>52</v>
      </c>
      <c r="M128" s="24" t="str">
        <f>IF(F128=3,C128,"0")</f>
        <v>0</v>
      </c>
      <c r="N128" s="24" t="str">
        <f>IF(F128=3,D128,"0")</f>
        <v>0</v>
      </c>
      <c r="O128" s="106" t="str">
        <f t="shared" ref="O128" si="223">IF(F128=3,E128,"0")</f>
        <v>0</v>
      </c>
      <c r="P128" s="63" t="s">
        <v>144</v>
      </c>
    </row>
    <row r="129" spans="1:16" ht="21.75" customHeight="1">
      <c r="A129" s="22"/>
      <c r="B129" s="26" t="s">
        <v>42</v>
      </c>
      <c r="C129" s="7">
        <f t="shared" ref="C129:O129" si="224">SUM(C127:C128)</f>
        <v>114</v>
      </c>
      <c r="D129" s="7">
        <f t="shared" si="224"/>
        <v>7</v>
      </c>
      <c r="E129" s="7">
        <f t="shared" si="224"/>
        <v>121</v>
      </c>
      <c r="F129" s="7"/>
      <c r="G129" s="7">
        <f t="shared" si="224"/>
        <v>0</v>
      </c>
      <c r="H129" s="7">
        <f t="shared" si="224"/>
        <v>0</v>
      </c>
      <c r="I129" s="7">
        <f t="shared" si="224"/>
        <v>0</v>
      </c>
      <c r="J129" s="7">
        <f t="shared" si="224"/>
        <v>114</v>
      </c>
      <c r="K129" s="7">
        <f t="shared" si="224"/>
        <v>7</v>
      </c>
      <c r="L129" s="7">
        <f t="shared" si="224"/>
        <v>121</v>
      </c>
      <c r="M129" s="7">
        <f t="shared" si="224"/>
        <v>0</v>
      </c>
      <c r="N129" s="7">
        <f t="shared" si="224"/>
        <v>0</v>
      </c>
      <c r="O129" s="7">
        <f t="shared" si="224"/>
        <v>0</v>
      </c>
      <c r="P129" s="140"/>
    </row>
    <row r="130" spans="1:16" ht="21.75" customHeight="1">
      <c r="A130" s="22"/>
      <c r="B130" s="43" t="s">
        <v>68</v>
      </c>
      <c r="C130" s="7"/>
      <c r="D130" s="27"/>
      <c r="E130" s="106"/>
      <c r="F130" s="59"/>
      <c r="G130" s="30"/>
      <c r="H130" s="30"/>
      <c r="I130" s="106"/>
      <c r="J130" s="30"/>
      <c r="K130" s="30"/>
      <c r="L130" s="106"/>
      <c r="M130" s="30"/>
      <c r="N130" s="30"/>
      <c r="O130" s="106"/>
      <c r="P130" s="140"/>
    </row>
    <row r="131" spans="1:16" ht="21.75" customHeight="1">
      <c r="A131" s="5"/>
      <c r="B131" s="35" t="s">
        <v>8</v>
      </c>
      <c r="C131" s="23">
        <v>83</v>
      </c>
      <c r="D131" s="23">
        <v>16</v>
      </c>
      <c r="E131" s="106">
        <f t="shared" ref="E131:E143" si="225">C131+D131</f>
        <v>99</v>
      </c>
      <c r="F131" s="41">
        <v>2</v>
      </c>
      <c r="G131" s="24" t="str">
        <f t="shared" ref="G131:G143" si="226">IF(F131=1,C131,"0")</f>
        <v>0</v>
      </c>
      <c r="H131" s="24" t="str">
        <f t="shared" ref="H131:H143" si="227">IF(F131=1,D131,"0")</f>
        <v>0</v>
      </c>
      <c r="I131" s="106">
        <f t="shared" ref="I131:I139" si="228">G131+H131</f>
        <v>0</v>
      </c>
      <c r="J131" s="24">
        <f t="shared" ref="J131:J143" si="229">IF(F131=2,C131,"0")</f>
        <v>83</v>
      </c>
      <c r="K131" s="24">
        <f t="shared" ref="K131:K143" si="230">IF(F131=2,D131,"0")</f>
        <v>16</v>
      </c>
      <c r="L131" s="106">
        <f t="shared" ref="L131:L144" si="231">J131+K131</f>
        <v>99</v>
      </c>
      <c r="M131" s="24" t="str">
        <f t="shared" ref="M131:M143" si="232">IF(F131=3,C131,"0")</f>
        <v>0</v>
      </c>
      <c r="N131" s="24" t="str">
        <f t="shared" ref="N131:N143" si="233">IF(F131=3,D131,"0")</f>
        <v>0</v>
      </c>
      <c r="O131" s="106" t="str">
        <f t="shared" ref="O131:O143" si="234">IF(F131=3,E131,"0")</f>
        <v>0</v>
      </c>
      <c r="P131" s="63" t="s">
        <v>146</v>
      </c>
    </row>
    <row r="132" spans="1:16" ht="21.75" customHeight="1">
      <c r="A132" s="22"/>
      <c r="B132" s="35" t="s">
        <v>6</v>
      </c>
      <c r="C132" s="23">
        <v>234</v>
      </c>
      <c r="D132" s="23">
        <v>11</v>
      </c>
      <c r="E132" s="106">
        <f t="shared" si="225"/>
        <v>245</v>
      </c>
      <c r="F132" s="41">
        <v>2</v>
      </c>
      <c r="G132" s="24" t="str">
        <f t="shared" si="226"/>
        <v>0</v>
      </c>
      <c r="H132" s="24" t="str">
        <f t="shared" si="227"/>
        <v>0</v>
      </c>
      <c r="I132" s="106">
        <f t="shared" si="228"/>
        <v>0</v>
      </c>
      <c r="J132" s="24">
        <f t="shared" si="229"/>
        <v>234</v>
      </c>
      <c r="K132" s="24">
        <f t="shared" si="230"/>
        <v>11</v>
      </c>
      <c r="L132" s="106">
        <f t="shared" si="231"/>
        <v>245</v>
      </c>
      <c r="M132" s="24" t="str">
        <f t="shared" si="232"/>
        <v>0</v>
      </c>
      <c r="N132" s="24" t="str">
        <f t="shared" si="233"/>
        <v>0</v>
      </c>
      <c r="O132" s="106" t="str">
        <f t="shared" si="234"/>
        <v>0</v>
      </c>
      <c r="P132" s="63" t="s">
        <v>150</v>
      </c>
    </row>
    <row r="133" spans="1:16" ht="21.75" customHeight="1">
      <c r="A133" s="22"/>
      <c r="B133" s="35" t="s">
        <v>171</v>
      </c>
      <c r="C133" s="23">
        <v>2</v>
      </c>
      <c r="D133" s="23">
        <v>0</v>
      </c>
      <c r="E133" s="106">
        <f t="shared" si="225"/>
        <v>2</v>
      </c>
      <c r="F133" s="41">
        <v>2</v>
      </c>
      <c r="G133" s="24" t="str">
        <f t="shared" si="226"/>
        <v>0</v>
      </c>
      <c r="H133" s="24" t="str">
        <f t="shared" si="227"/>
        <v>0</v>
      </c>
      <c r="I133" s="106">
        <f t="shared" si="228"/>
        <v>0</v>
      </c>
      <c r="J133" s="24">
        <f t="shared" si="229"/>
        <v>2</v>
      </c>
      <c r="K133" s="24">
        <f t="shared" si="230"/>
        <v>0</v>
      </c>
      <c r="L133" s="106">
        <f t="shared" si="231"/>
        <v>2</v>
      </c>
      <c r="M133" s="24" t="str">
        <f t="shared" si="232"/>
        <v>0</v>
      </c>
      <c r="N133" s="24" t="str">
        <f t="shared" si="233"/>
        <v>0</v>
      </c>
      <c r="O133" s="106" t="str">
        <f t="shared" si="234"/>
        <v>0</v>
      </c>
      <c r="P133" s="63" t="s">
        <v>150</v>
      </c>
    </row>
    <row r="134" spans="1:16" ht="21.75" customHeight="1">
      <c r="A134" s="22"/>
      <c r="B134" s="35" t="s">
        <v>82</v>
      </c>
      <c r="C134" s="23">
        <v>183</v>
      </c>
      <c r="D134" s="23">
        <v>12</v>
      </c>
      <c r="E134" s="106">
        <f t="shared" si="225"/>
        <v>195</v>
      </c>
      <c r="F134" s="41">
        <v>2</v>
      </c>
      <c r="G134" s="24" t="str">
        <f t="shared" si="226"/>
        <v>0</v>
      </c>
      <c r="H134" s="24" t="str">
        <f t="shared" si="227"/>
        <v>0</v>
      </c>
      <c r="I134" s="106">
        <f t="shared" si="228"/>
        <v>0</v>
      </c>
      <c r="J134" s="24">
        <f t="shared" si="229"/>
        <v>183</v>
      </c>
      <c r="K134" s="24">
        <f t="shared" si="230"/>
        <v>12</v>
      </c>
      <c r="L134" s="106">
        <f t="shared" si="231"/>
        <v>195</v>
      </c>
      <c r="M134" s="24" t="str">
        <f t="shared" si="232"/>
        <v>0</v>
      </c>
      <c r="N134" s="24" t="str">
        <f t="shared" si="233"/>
        <v>0</v>
      </c>
      <c r="O134" s="106" t="str">
        <f t="shared" si="234"/>
        <v>0</v>
      </c>
      <c r="P134" s="63" t="s">
        <v>149</v>
      </c>
    </row>
    <row r="135" spans="1:16" ht="21.75" customHeight="1">
      <c r="A135" s="22"/>
      <c r="B135" s="13" t="s">
        <v>5</v>
      </c>
      <c r="C135" s="23">
        <v>152</v>
      </c>
      <c r="D135" s="23">
        <v>87</v>
      </c>
      <c r="E135" s="106">
        <f t="shared" si="225"/>
        <v>239</v>
      </c>
      <c r="F135" s="41">
        <v>2</v>
      </c>
      <c r="G135" s="24" t="str">
        <f t="shared" si="226"/>
        <v>0</v>
      </c>
      <c r="H135" s="24" t="str">
        <f t="shared" si="227"/>
        <v>0</v>
      </c>
      <c r="I135" s="106">
        <f t="shared" si="228"/>
        <v>0</v>
      </c>
      <c r="J135" s="24">
        <f t="shared" si="229"/>
        <v>152</v>
      </c>
      <c r="K135" s="24">
        <f t="shared" si="230"/>
        <v>87</v>
      </c>
      <c r="L135" s="106">
        <f t="shared" si="231"/>
        <v>239</v>
      </c>
      <c r="M135" s="24" t="str">
        <f t="shared" si="232"/>
        <v>0</v>
      </c>
      <c r="N135" s="24" t="str">
        <f t="shared" si="233"/>
        <v>0</v>
      </c>
      <c r="O135" s="106" t="str">
        <f t="shared" si="234"/>
        <v>0</v>
      </c>
      <c r="P135" s="63" t="s">
        <v>149</v>
      </c>
    </row>
    <row r="136" spans="1:16" ht="21.75" customHeight="1">
      <c r="A136" s="22"/>
      <c r="B136" s="13" t="s">
        <v>98</v>
      </c>
      <c r="C136" s="23">
        <v>28</v>
      </c>
      <c r="D136" s="23">
        <v>14</v>
      </c>
      <c r="E136" s="106">
        <f t="shared" ref="E136" si="235">C136+D136</f>
        <v>42</v>
      </c>
      <c r="F136" s="41">
        <v>2</v>
      </c>
      <c r="G136" s="24" t="str">
        <f t="shared" ref="G136" si="236">IF(F136=1,C136,"0")</f>
        <v>0</v>
      </c>
      <c r="H136" s="24" t="str">
        <f t="shared" ref="H136" si="237">IF(F136=1,D136,"0")</f>
        <v>0</v>
      </c>
      <c r="I136" s="106">
        <f t="shared" ref="I136" si="238">G136+H136</f>
        <v>0</v>
      </c>
      <c r="J136" s="24">
        <f t="shared" ref="J136" si="239">IF(F136=2,C136,"0")</f>
        <v>28</v>
      </c>
      <c r="K136" s="24">
        <f t="shared" ref="K136" si="240">IF(F136=2,D136,"0")</f>
        <v>14</v>
      </c>
      <c r="L136" s="106">
        <f t="shared" ref="L136" si="241">J136+K136</f>
        <v>42</v>
      </c>
      <c r="M136" s="24" t="str">
        <f t="shared" ref="M136" si="242">IF(F136=3,C136,"0")</f>
        <v>0</v>
      </c>
      <c r="N136" s="24" t="str">
        <f t="shared" ref="N136" si="243">IF(F136=3,D136,"0")</f>
        <v>0</v>
      </c>
      <c r="O136" s="106" t="str">
        <f t="shared" ref="O136" si="244">IF(F136=3,E136,"0")</f>
        <v>0</v>
      </c>
      <c r="P136" s="63" t="s">
        <v>144</v>
      </c>
    </row>
    <row r="137" spans="1:16" ht="21.75" customHeight="1">
      <c r="A137" s="22"/>
      <c r="B137" s="13" t="s">
        <v>200</v>
      </c>
      <c r="C137" s="23">
        <v>124</v>
      </c>
      <c r="D137" s="23">
        <v>24</v>
      </c>
      <c r="E137" s="106">
        <f t="shared" si="225"/>
        <v>148</v>
      </c>
      <c r="F137" s="41">
        <v>2</v>
      </c>
      <c r="G137" s="24" t="str">
        <f t="shared" si="226"/>
        <v>0</v>
      </c>
      <c r="H137" s="24" t="str">
        <f t="shared" si="227"/>
        <v>0</v>
      </c>
      <c r="I137" s="106">
        <f t="shared" ref="I137" si="245">G137+H137</f>
        <v>0</v>
      </c>
      <c r="J137" s="24">
        <f t="shared" si="229"/>
        <v>124</v>
      </c>
      <c r="K137" s="24">
        <f t="shared" si="230"/>
        <v>24</v>
      </c>
      <c r="L137" s="106">
        <f t="shared" ref="L137" si="246">J137+K137</f>
        <v>148</v>
      </c>
      <c r="M137" s="24" t="str">
        <f t="shared" si="232"/>
        <v>0</v>
      </c>
      <c r="N137" s="24" t="str">
        <f t="shared" si="233"/>
        <v>0</v>
      </c>
      <c r="O137" s="106" t="str">
        <f t="shared" si="234"/>
        <v>0</v>
      </c>
      <c r="P137" s="63" t="s">
        <v>184</v>
      </c>
    </row>
    <row r="138" spans="1:16" ht="21.75" customHeight="1">
      <c r="A138" s="22"/>
      <c r="B138" s="35" t="s">
        <v>122</v>
      </c>
      <c r="C138" s="23">
        <v>65</v>
      </c>
      <c r="D138" s="23">
        <v>9</v>
      </c>
      <c r="E138" s="106">
        <f t="shared" si="225"/>
        <v>74</v>
      </c>
      <c r="F138" s="41">
        <v>2</v>
      </c>
      <c r="G138" s="24" t="str">
        <f t="shared" si="226"/>
        <v>0</v>
      </c>
      <c r="H138" s="24" t="str">
        <f t="shared" si="227"/>
        <v>0</v>
      </c>
      <c r="I138" s="106">
        <f t="shared" si="228"/>
        <v>0</v>
      </c>
      <c r="J138" s="24">
        <f t="shared" si="229"/>
        <v>65</v>
      </c>
      <c r="K138" s="24">
        <f t="shared" si="230"/>
        <v>9</v>
      </c>
      <c r="L138" s="106">
        <f t="shared" si="231"/>
        <v>74</v>
      </c>
      <c r="M138" s="24" t="str">
        <f t="shared" si="232"/>
        <v>0</v>
      </c>
      <c r="N138" s="24" t="str">
        <f t="shared" si="233"/>
        <v>0</v>
      </c>
      <c r="O138" s="106" t="str">
        <f t="shared" si="234"/>
        <v>0</v>
      </c>
      <c r="P138" s="63" t="s">
        <v>149</v>
      </c>
    </row>
    <row r="139" spans="1:16" ht="21.75" customHeight="1">
      <c r="A139" s="22"/>
      <c r="B139" s="35" t="s">
        <v>192</v>
      </c>
      <c r="C139" s="23">
        <v>121</v>
      </c>
      <c r="D139" s="23">
        <v>27</v>
      </c>
      <c r="E139" s="106">
        <f t="shared" ref="E139" si="247">C139+D139</f>
        <v>148</v>
      </c>
      <c r="F139" s="41">
        <v>2</v>
      </c>
      <c r="G139" s="24" t="str">
        <f t="shared" ref="G139" si="248">IF(F139=1,C139,"0")</f>
        <v>0</v>
      </c>
      <c r="H139" s="24" t="str">
        <f t="shared" ref="H139" si="249">IF(F139=1,D139,"0")</f>
        <v>0</v>
      </c>
      <c r="I139" s="106">
        <f t="shared" si="228"/>
        <v>0</v>
      </c>
      <c r="J139" s="24">
        <f t="shared" ref="J139" si="250">IF(F139=2,C139,"0")</f>
        <v>121</v>
      </c>
      <c r="K139" s="24">
        <f t="shared" ref="K139" si="251">IF(F139=2,D139,"0")</f>
        <v>27</v>
      </c>
      <c r="L139" s="106">
        <f t="shared" si="231"/>
        <v>148</v>
      </c>
      <c r="M139" s="24" t="str">
        <f t="shared" ref="M139" si="252">IF(F139=3,C139,"0")</f>
        <v>0</v>
      </c>
      <c r="N139" s="24" t="str">
        <f t="shared" ref="N139" si="253">IF(F139=3,D139,"0")</f>
        <v>0</v>
      </c>
      <c r="O139" s="106" t="str">
        <f t="shared" ref="O139" si="254">IF(F139=3,E139,"0")</f>
        <v>0</v>
      </c>
      <c r="P139" s="63" t="s">
        <v>149</v>
      </c>
    </row>
    <row r="140" spans="1:16" s="54" customFormat="1" ht="21.75" customHeight="1">
      <c r="A140" s="22"/>
      <c r="B140" s="35" t="s">
        <v>96</v>
      </c>
      <c r="C140" s="23">
        <v>65</v>
      </c>
      <c r="D140" s="23">
        <v>8</v>
      </c>
      <c r="E140" s="106">
        <f t="shared" si="225"/>
        <v>73</v>
      </c>
      <c r="F140" s="41">
        <v>2</v>
      </c>
      <c r="G140" s="24" t="str">
        <f t="shared" si="226"/>
        <v>0</v>
      </c>
      <c r="H140" s="24" t="str">
        <f t="shared" si="227"/>
        <v>0</v>
      </c>
      <c r="I140" s="106">
        <f t="shared" ref="I140:I142" si="255">G140+H140</f>
        <v>0</v>
      </c>
      <c r="J140" s="24">
        <f t="shared" si="229"/>
        <v>65</v>
      </c>
      <c r="K140" s="24">
        <f t="shared" si="230"/>
        <v>8</v>
      </c>
      <c r="L140" s="106">
        <f t="shared" ref="L140:L142" si="256">J140+K140</f>
        <v>73</v>
      </c>
      <c r="M140" s="24" t="str">
        <f t="shared" si="232"/>
        <v>0</v>
      </c>
      <c r="N140" s="24" t="str">
        <f t="shared" si="233"/>
        <v>0</v>
      </c>
      <c r="O140" s="106" t="str">
        <f t="shared" si="234"/>
        <v>0</v>
      </c>
      <c r="P140" s="63" t="s">
        <v>144</v>
      </c>
    </row>
    <row r="141" spans="1:16" s="54" customFormat="1" ht="21.75" customHeight="1">
      <c r="A141" s="22"/>
      <c r="B141" s="35" t="s">
        <v>7</v>
      </c>
      <c r="C141" s="61">
        <v>140</v>
      </c>
      <c r="D141" s="23">
        <v>15</v>
      </c>
      <c r="E141" s="106">
        <f t="shared" ref="E141" si="257">C141+D141</f>
        <v>155</v>
      </c>
      <c r="F141" s="41">
        <v>2</v>
      </c>
      <c r="G141" s="24" t="str">
        <f t="shared" ref="G141" si="258">IF(F141=1,C141,"0")</f>
        <v>0</v>
      </c>
      <c r="H141" s="24" t="str">
        <f t="shared" ref="H141" si="259">IF(F141=1,D141,"0")</f>
        <v>0</v>
      </c>
      <c r="I141" s="106">
        <f t="shared" si="255"/>
        <v>0</v>
      </c>
      <c r="J141" s="24">
        <f t="shared" ref="J141" si="260">IF(F141=2,C141,"0")</f>
        <v>140</v>
      </c>
      <c r="K141" s="24">
        <f t="shared" ref="K141" si="261">IF(F141=2,D141,"0")</f>
        <v>15</v>
      </c>
      <c r="L141" s="106">
        <f t="shared" si="256"/>
        <v>155</v>
      </c>
      <c r="M141" s="24" t="str">
        <f t="shared" ref="M141" si="262">IF(F141=3,C141,"0")</f>
        <v>0</v>
      </c>
      <c r="N141" s="24" t="str">
        <f t="shared" ref="N141" si="263">IF(F141=3,D141,"0")</f>
        <v>0</v>
      </c>
      <c r="O141" s="106" t="str">
        <f t="shared" ref="O141" si="264">IF(F141=3,E141,"0")</f>
        <v>0</v>
      </c>
      <c r="P141" s="63" t="s">
        <v>198</v>
      </c>
    </row>
    <row r="142" spans="1:16" s="54" customFormat="1" ht="21.75" customHeight="1">
      <c r="A142" s="22"/>
      <c r="B142" s="35" t="s">
        <v>119</v>
      </c>
      <c r="C142" s="61">
        <v>38</v>
      </c>
      <c r="D142" s="23">
        <v>9</v>
      </c>
      <c r="E142" s="106">
        <f t="shared" ref="E142" si="265">C142+D142</f>
        <v>47</v>
      </c>
      <c r="F142" s="41">
        <v>2</v>
      </c>
      <c r="G142" s="24" t="str">
        <f t="shared" ref="G142" si="266">IF(F142=1,C142,"0")</f>
        <v>0</v>
      </c>
      <c r="H142" s="24" t="str">
        <f t="shared" ref="H142" si="267">IF(F142=1,D142,"0")</f>
        <v>0</v>
      </c>
      <c r="I142" s="106">
        <f t="shared" si="255"/>
        <v>0</v>
      </c>
      <c r="J142" s="24">
        <f t="shared" ref="J142" si="268">IF(F142=2,C142,"0")</f>
        <v>38</v>
      </c>
      <c r="K142" s="24">
        <f t="shared" ref="K142" si="269">IF(F142=2,D142,"0")</f>
        <v>9</v>
      </c>
      <c r="L142" s="106">
        <f t="shared" si="256"/>
        <v>47</v>
      </c>
      <c r="M142" s="24" t="str">
        <f t="shared" ref="M142" si="270">IF(F142=3,C142,"0")</f>
        <v>0</v>
      </c>
      <c r="N142" s="24" t="str">
        <f t="shared" ref="N142" si="271">IF(F142=3,D142,"0")</f>
        <v>0</v>
      </c>
      <c r="O142" s="106" t="str">
        <f t="shared" ref="O142" si="272">IF(F142=3,E142,"0")</f>
        <v>0</v>
      </c>
      <c r="P142" s="63" t="s">
        <v>183</v>
      </c>
    </row>
    <row r="143" spans="1:16" ht="21.75" customHeight="1">
      <c r="A143" s="22"/>
      <c r="B143" s="60" t="s">
        <v>118</v>
      </c>
      <c r="C143" s="61">
        <v>42</v>
      </c>
      <c r="D143" s="23">
        <v>4</v>
      </c>
      <c r="E143" s="106">
        <f t="shared" si="225"/>
        <v>46</v>
      </c>
      <c r="F143" s="41">
        <v>2</v>
      </c>
      <c r="G143" s="24" t="str">
        <f t="shared" si="226"/>
        <v>0</v>
      </c>
      <c r="H143" s="24" t="str">
        <f t="shared" si="227"/>
        <v>0</v>
      </c>
      <c r="I143" s="106">
        <f t="shared" ref="I143" si="273">G143+H143</f>
        <v>0</v>
      </c>
      <c r="J143" s="24">
        <f t="shared" si="229"/>
        <v>42</v>
      </c>
      <c r="K143" s="24">
        <f t="shared" si="230"/>
        <v>4</v>
      </c>
      <c r="L143" s="106">
        <f t="shared" ref="L143" si="274">J143+K143</f>
        <v>46</v>
      </c>
      <c r="M143" s="24" t="str">
        <f t="shared" si="232"/>
        <v>0</v>
      </c>
      <c r="N143" s="24" t="str">
        <f t="shared" si="233"/>
        <v>0</v>
      </c>
      <c r="O143" s="106" t="str">
        <f t="shared" si="234"/>
        <v>0</v>
      </c>
      <c r="P143" s="63" t="s">
        <v>183</v>
      </c>
    </row>
    <row r="144" spans="1:16" ht="21.75" customHeight="1">
      <c r="A144" s="18"/>
      <c r="B144" s="62" t="s">
        <v>42</v>
      </c>
      <c r="C144" s="27">
        <f>SUM(C131:C143)</f>
        <v>1277</v>
      </c>
      <c r="D144" s="27">
        <f>SUM(D131:D143)</f>
        <v>236</v>
      </c>
      <c r="E144" s="27">
        <f>SUM(E131:E143)</f>
        <v>1513</v>
      </c>
      <c r="F144" s="42"/>
      <c r="G144" s="27">
        <f>SUM(G131:G140)</f>
        <v>0</v>
      </c>
      <c r="H144" s="27">
        <f>SUM(H131:H140)</f>
        <v>0</v>
      </c>
      <c r="I144" s="27">
        <f>SUM(I131:I140)</f>
        <v>0</v>
      </c>
      <c r="J144" s="27">
        <f>SUM(J131:J143)</f>
        <v>1277</v>
      </c>
      <c r="K144" s="27">
        <f>SUM(K131:K143)</f>
        <v>236</v>
      </c>
      <c r="L144" s="27">
        <f t="shared" si="231"/>
        <v>1513</v>
      </c>
      <c r="M144" s="27">
        <f>SUM(M131:M143)</f>
        <v>0</v>
      </c>
      <c r="N144" s="27">
        <f>SUM(N131:N143)</f>
        <v>0</v>
      </c>
      <c r="O144" s="27">
        <f t="shared" ref="O144" si="275">M144+N144</f>
        <v>0</v>
      </c>
      <c r="P144" s="139"/>
    </row>
    <row r="145" spans="1:16" ht="21.75" customHeight="1">
      <c r="A145" s="107"/>
      <c r="B145" s="118" t="s">
        <v>44</v>
      </c>
      <c r="C145" s="109">
        <f t="shared" ref="C145:O145" si="276">C125+C129+C144</f>
        <v>3287</v>
      </c>
      <c r="D145" s="109">
        <f t="shared" si="276"/>
        <v>1209</v>
      </c>
      <c r="E145" s="109">
        <f t="shared" si="276"/>
        <v>4496</v>
      </c>
      <c r="F145" s="110"/>
      <c r="G145" s="109">
        <f t="shared" si="276"/>
        <v>0</v>
      </c>
      <c r="H145" s="109">
        <f t="shared" si="276"/>
        <v>0</v>
      </c>
      <c r="I145" s="109">
        <f t="shared" si="276"/>
        <v>0</v>
      </c>
      <c r="J145" s="109">
        <f t="shared" si="276"/>
        <v>3287</v>
      </c>
      <c r="K145" s="109">
        <f t="shared" si="276"/>
        <v>1209</v>
      </c>
      <c r="L145" s="109">
        <f t="shared" si="276"/>
        <v>4496</v>
      </c>
      <c r="M145" s="109">
        <f t="shared" si="276"/>
        <v>0</v>
      </c>
      <c r="N145" s="109">
        <f t="shared" si="276"/>
        <v>0</v>
      </c>
      <c r="O145" s="109">
        <f t="shared" si="276"/>
        <v>0</v>
      </c>
      <c r="P145" s="144"/>
    </row>
    <row r="146" spans="1:16" ht="21.75" customHeight="1">
      <c r="A146" s="22"/>
      <c r="B146" s="55" t="s">
        <v>58</v>
      </c>
      <c r="C146" s="27"/>
      <c r="D146" s="27"/>
      <c r="E146" s="106"/>
      <c r="F146" s="28"/>
      <c r="G146" s="30"/>
      <c r="H146" s="30"/>
      <c r="I146" s="106"/>
      <c r="J146" s="30"/>
      <c r="K146" s="30"/>
      <c r="L146" s="106"/>
      <c r="M146" s="30"/>
      <c r="N146" s="30"/>
      <c r="O146" s="106"/>
      <c r="P146" s="140"/>
    </row>
    <row r="147" spans="1:16" ht="21.75" customHeight="1">
      <c r="A147" s="22"/>
      <c r="B147" s="43" t="s">
        <v>61</v>
      </c>
      <c r="C147" s="27"/>
      <c r="D147" s="27"/>
      <c r="E147" s="106"/>
      <c r="F147" s="28"/>
      <c r="G147" s="106"/>
      <c r="H147" s="106"/>
      <c r="I147" s="106"/>
      <c r="J147" s="106"/>
      <c r="K147" s="106"/>
      <c r="L147" s="106"/>
      <c r="M147" s="106"/>
      <c r="N147" s="106"/>
      <c r="O147" s="106"/>
      <c r="P147" s="140"/>
    </row>
    <row r="148" spans="1:16" ht="21.75" customHeight="1">
      <c r="A148" s="22"/>
      <c r="B148" s="35" t="s">
        <v>96</v>
      </c>
      <c r="C148" s="23">
        <v>19</v>
      </c>
      <c r="D148" s="23">
        <v>8</v>
      </c>
      <c r="E148" s="106">
        <f t="shared" ref="E148" si="277">C148+D148</f>
        <v>27</v>
      </c>
      <c r="F148" s="28">
        <v>2</v>
      </c>
      <c r="G148" s="106" t="str">
        <f t="shared" ref="G148" si="278">IF(F148=1,C148,"0")</f>
        <v>0</v>
      </c>
      <c r="H148" s="106" t="str">
        <f t="shared" ref="H148" si="279">IF(F148=1,D148,"0")</f>
        <v>0</v>
      </c>
      <c r="I148" s="106">
        <f t="shared" ref="I148" si="280">G148+H148</f>
        <v>0</v>
      </c>
      <c r="J148" s="106">
        <f t="shared" ref="J148" si="281">IF(F148=2,C148,"0")</f>
        <v>19</v>
      </c>
      <c r="K148" s="106">
        <f t="shared" ref="K148" si="282">IF(F148=2,D148,"0")</f>
        <v>8</v>
      </c>
      <c r="L148" s="106">
        <f t="shared" ref="L148" si="283">J148+K148</f>
        <v>27</v>
      </c>
      <c r="M148" s="106" t="str">
        <f t="shared" ref="M148" si="284">IF(F148=3,C148,"0")</f>
        <v>0</v>
      </c>
      <c r="N148" s="106" t="str">
        <f t="shared" ref="N148" si="285">IF(F148=3,D148,"0")</f>
        <v>0</v>
      </c>
      <c r="O148" s="106" t="str">
        <f t="shared" ref="O148" si="286">IF(F148=3,E148,"0")</f>
        <v>0</v>
      </c>
      <c r="P148" s="135" t="s">
        <v>144</v>
      </c>
    </row>
    <row r="149" spans="1:16" ht="21.75" customHeight="1">
      <c r="A149" s="22"/>
      <c r="B149" s="26" t="s">
        <v>42</v>
      </c>
      <c r="C149" s="27">
        <f>C148</f>
        <v>19</v>
      </c>
      <c r="D149" s="27">
        <f t="shared" ref="D149:O149" si="287">D148</f>
        <v>8</v>
      </c>
      <c r="E149" s="106">
        <f t="shared" si="287"/>
        <v>27</v>
      </c>
      <c r="F149" s="28">
        <f t="shared" si="287"/>
        <v>2</v>
      </c>
      <c r="G149" s="106" t="str">
        <f t="shared" si="287"/>
        <v>0</v>
      </c>
      <c r="H149" s="106" t="str">
        <f t="shared" si="287"/>
        <v>0</v>
      </c>
      <c r="I149" s="106">
        <f t="shared" si="287"/>
        <v>0</v>
      </c>
      <c r="J149" s="106">
        <f t="shared" si="287"/>
        <v>19</v>
      </c>
      <c r="K149" s="106">
        <f t="shared" si="287"/>
        <v>8</v>
      </c>
      <c r="L149" s="106">
        <f t="shared" si="287"/>
        <v>27</v>
      </c>
      <c r="M149" s="106" t="str">
        <f t="shared" si="287"/>
        <v>0</v>
      </c>
      <c r="N149" s="106" t="str">
        <f t="shared" si="287"/>
        <v>0</v>
      </c>
      <c r="O149" s="106" t="str">
        <f t="shared" si="287"/>
        <v>0</v>
      </c>
      <c r="P149" s="140"/>
    </row>
    <row r="150" spans="1:16" ht="21.75" customHeight="1">
      <c r="A150" s="22"/>
      <c r="B150" s="55"/>
      <c r="C150" s="27"/>
      <c r="D150" s="27"/>
      <c r="E150" s="106"/>
      <c r="F150" s="28"/>
      <c r="G150" s="106"/>
      <c r="H150" s="106"/>
      <c r="I150" s="106"/>
      <c r="J150" s="106"/>
      <c r="K150" s="106"/>
      <c r="L150" s="106"/>
      <c r="M150" s="106"/>
      <c r="N150" s="106"/>
      <c r="O150" s="106"/>
      <c r="P150" s="140"/>
    </row>
    <row r="151" spans="1:16" ht="21.75" customHeight="1">
      <c r="A151" s="22"/>
      <c r="B151" s="43" t="s">
        <v>68</v>
      </c>
      <c r="C151" s="27"/>
      <c r="D151" s="27"/>
      <c r="E151" s="106"/>
      <c r="F151" s="28"/>
      <c r="G151" s="30"/>
      <c r="H151" s="30"/>
      <c r="I151" s="106"/>
      <c r="J151" s="30"/>
      <c r="K151" s="30"/>
      <c r="L151" s="106"/>
      <c r="M151" s="30"/>
      <c r="N151" s="30"/>
      <c r="O151" s="106"/>
      <c r="P151" s="140"/>
    </row>
    <row r="152" spans="1:16" ht="21.75" customHeight="1">
      <c r="A152" s="22"/>
      <c r="B152" s="35" t="s">
        <v>6</v>
      </c>
      <c r="C152" s="23">
        <v>125</v>
      </c>
      <c r="D152" s="23">
        <v>4</v>
      </c>
      <c r="E152" s="106">
        <f t="shared" ref="E152:E160" si="288">C152+D152</f>
        <v>129</v>
      </c>
      <c r="F152" s="41">
        <v>2</v>
      </c>
      <c r="G152" s="24" t="str">
        <f t="shared" ref="G152:G160" si="289">IF(F152=1,C152,"0")</f>
        <v>0</v>
      </c>
      <c r="H152" s="24" t="str">
        <f t="shared" ref="H152:H160" si="290">IF(F152=1,D152,"0")</f>
        <v>0</v>
      </c>
      <c r="I152" s="106">
        <f t="shared" ref="I152:I154" si="291">G152+H152</f>
        <v>0</v>
      </c>
      <c r="J152" s="24">
        <f t="shared" ref="J152:J160" si="292">IF(F152=2,C152,"0")</f>
        <v>125</v>
      </c>
      <c r="K152" s="24">
        <f t="shared" ref="K152:K160" si="293">IF(F152=2,D152,"0")</f>
        <v>4</v>
      </c>
      <c r="L152" s="106">
        <f t="shared" ref="L152:L154" si="294">J152+K152</f>
        <v>129</v>
      </c>
      <c r="M152" s="24" t="str">
        <f t="shared" ref="M152:M160" si="295">IF(F152=3,C152,"0")</f>
        <v>0</v>
      </c>
      <c r="N152" s="24" t="str">
        <f t="shared" ref="N152:N160" si="296">IF(F152=3,D152,"0")</f>
        <v>0</v>
      </c>
      <c r="O152" s="106" t="str">
        <f t="shared" ref="O152:O160" si="297">IF(F152=3,E152,"0")</f>
        <v>0</v>
      </c>
      <c r="P152" s="63" t="s">
        <v>150</v>
      </c>
    </row>
    <row r="153" spans="1:16" ht="21.75" customHeight="1">
      <c r="A153" s="22"/>
      <c r="B153" s="35" t="s">
        <v>82</v>
      </c>
      <c r="C153" s="23">
        <v>108</v>
      </c>
      <c r="D153" s="23">
        <v>15</v>
      </c>
      <c r="E153" s="106">
        <f t="shared" si="288"/>
        <v>123</v>
      </c>
      <c r="F153" s="41">
        <v>2</v>
      </c>
      <c r="G153" s="24" t="str">
        <f t="shared" si="289"/>
        <v>0</v>
      </c>
      <c r="H153" s="24" t="str">
        <f t="shared" si="290"/>
        <v>0</v>
      </c>
      <c r="I153" s="106">
        <f t="shared" si="291"/>
        <v>0</v>
      </c>
      <c r="J153" s="24">
        <f t="shared" si="292"/>
        <v>108</v>
      </c>
      <c r="K153" s="24">
        <f t="shared" si="293"/>
        <v>15</v>
      </c>
      <c r="L153" s="106">
        <f t="shared" si="294"/>
        <v>123</v>
      </c>
      <c r="M153" s="24" t="str">
        <f t="shared" si="295"/>
        <v>0</v>
      </c>
      <c r="N153" s="24" t="str">
        <f t="shared" si="296"/>
        <v>0</v>
      </c>
      <c r="O153" s="106" t="str">
        <f t="shared" si="297"/>
        <v>0</v>
      </c>
      <c r="P153" s="63" t="s">
        <v>149</v>
      </c>
    </row>
    <row r="154" spans="1:16" ht="21.75" customHeight="1">
      <c r="A154" s="22"/>
      <c r="B154" s="35" t="s">
        <v>5</v>
      </c>
      <c r="C154" s="23">
        <v>94</v>
      </c>
      <c r="D154" s="23">
        <v>33</v>
      </c>
      <c r="E154" s="106">
        <f t="shared" si="288"/>
        <v>127</v>
      </c>
      <c r="F154" s="41">
        <v>2</v>
      </c>
      <c r="G154" s="24" t="str">
        <f t="shared" si="289"/>
        <v>0</v>
      </c>
      <c r="H154" s="24" t="str">
        <f t="shared" si="290"/>
        <v>0</v>
      </c>
      <c r="I154" s="106">
        <f t="shared" si="291"/>
        <v>0</v>
      </c>
      <c r="J154" s="24">
        <f t="shared" si="292"/>
        <v>94</v>
      </c>
      <c r="K154" s="24">
        <f t="shared" si="293"/>
        <v>33</v>
      </c>
      <c r="L154" s="106">
        <f t="shared" si="294"/>
        <v>127</v>
      </c>
      <c r="M154" s="24" t="str">
        <f t="shared" si="295"/>
        <v>0</v>
      </c>
      <c r="N154" s="24" t="str">
        <f t="shared" si="296"/>
        <v>0</v>
      </c>
      <c r="O154" s="106" t="str">
        <f t="shared" si="297"/>
        <v>0</v>
      </c>
      <c r="P154" s="63" t="s">
        <v>149</v>
      </c>
    </row>
    <row r="155" spans="1:16" ht="21.75" customHeight="1">
      <c r="A155" s="22"/>
      <c r="B155" s="35" t="s">
        <v>122</v>
      </c>
      <c r="C155" s="23">
        <v>54</v>
      </c>
      <c r="D155" s="23">
        <v>6</v>
      </c>
      <c r="E155" s="106">
        <f t="shared" si="288"/>
        <v>60</v>
      </c>
      <c r="F155" s="41">
        <v>2</v>
      </c>
      <c r="G155" s="24" t="str">
        <f t="shared" si="289"/>
        <v>0</v>
      </c>
      <c r="H155" s="24" t="str">
        <f t="shared" si="290"/>
        <v>0</v>
      </c>
      <c r="I155" s="106">
        <f t="shared" ref="I155:I159" si="298">G155+H155</f>
        <v>0</v>
      </c>
      <c r="J155" s="24">
        <f t="shared" si="292"/>
        <v>54</v>
      </c>
      <c r="K155" s="24">
        <f t="shared" si="293"/>
        <v>6</v>
      </c>
      <c r="L155" s="106">
        <f t="shared" ref="L155:L159" si="299">J155+K155</f>
        <v>60</v>
      </c>
      <c r="M155" s="24" t="str">
        <f t="shared" si="295"/>
        <v>0</v>
      </c>
      <c r="N155" s="24" t="str">
        <f t="shared" si="296"/>
        <v>0</v>
      </c>
      <c r="O155" s="106" t="str">
        <f t="shared" si="297"/>
        <v>0</v>
      </c>
      <c r="P155" s="63" t="s">
        <v>149</v>
      </c>
    </row>
    <row r="156" spans="1:16" ht="21.75" customHeight="1">
      <c r="A156" s="22"/>
      <c r="B156" s="35" t="s">
        <v>192</v>
      </c>
      <c r="C156" s="23">
        <v>52</v>
      </c>
      <c r="D156" s="23">
        <v>8</v>
      </c>
      <c r="E156" s="106">
        <f t="shared" ref="E156:E158" si="300">C156+D156</f>
        <v>60</v>
      </c>
      <c r="F156" s="41">
        <v>2</v>
      </c>
      <c r="G156" s="24" t="str">
        <f t="shared" ref="G156:G158" si="301">IF(F156=1,C156,"0")</f>
        <v>0</v>
      </c>
      <c r="H156" s="24" t="str">
        <f t="shared" ref="H156:H158" si="302">IF(F156=1,D156,"0")</f>
        <v>0</v>
      </c>
      <c r="I156" s="106">
        <f t="shared" ref="I156:I158" si="303">G156+H156</f>
        <v>0</v>
      </c>
      <c r="J156" s="24">
        <f t="shared" ref="J156:J158" si="304">IF(F156=2,C156,"0")</f>
        <v>52</v>
      </c>
      <c r="K156" s="24">
        <f t="shared" ref="K156:K158" si="305">IF(F156=2,D156,"0")</f>
        <v>8</v>
      </c>
      <c r="L156" s="106">
        <f t="shared" ref="L156:L158" si="306">J156+K156</f>
        <v>60</v>
      </c>
      <c r="M156" s="24" t="str">
        <f t="shared" ref="M156:M158" si="307">IF(F156=3,C156,"0")</f>
        <v>0</v>
      </c>
      <c r="N156" s="24" t="str">
        <f t="shared" ref="N156:N158" si="308">IF(F156=3,D156,"0")</f>
        <v>0</v>
      </c>
      <c r="O156" s="106" t="str">
        <f t="shared" ref="O156:O158" si="309">IF(F156=3,E156,"0")</f>
        <v>0</v>
      </c>
      <c r="P156" s="63" t="s">
        <v>149</v>
      </c>
    </row>
    <row r="157" spans="1:16" ht="21.75" customHeight="1">
      <c r="A157" s="22"/>
      <c r="B157" s="35" t="s">
        <v>96</v>
      </c>
      <c r="C157" s="23">
        <v>16</v>
      </c>
      <c r="D157" s="23">
        <v>6</v>
      </c>
      <c r="E157" s="106">
        <f t="shared" ref="E157" si="310">C157+D157</f>
        <v>22</v>
      </c>
      <c r="F157" s="41">
        <v>2</v>
      </c>
      <c r="G157" s="24" t="str">
        <f t="shared" ref="G157" si="311">IF(F157=1,C157,"0")</f>
        <v>0</v>
      </c>
      <c r="H157" s="24" t="str">
        <f t="shared" ref="H157" si="312">IF(F157=1,D157,"0")</f>
        <v>0</v>
      </c>
      <c r="I157" s="106">
        <f t="shared" ref="I157" si="313">G157+H157</f>
        <v>0</v>
      </c>
      <c r="J157" s="24">
        <f t="shared" ref="J157" si="314">IF(F157=2,C157,"0")</f>
        <v>16</v>
      </c>
      <c r="K157" s="24">
        <f t="shared" ref="K157" si="315">IF(F157=2,D157,"0")</f>
        <v>6</v>
      </c>
      <c r="L157" s="106">
        <f t="shared" ref="L157" si="316">J157+K157</f>
        <v>22</v>
      </c>
      <c r="M157" s="24" t="str">
        <f t="shared" ref="M157" si="317">IF(F157=3,C157,"0")</f>
        <v>0</v>
      </c>
      <c r="N157" s="24" t="str">
        <f t="shared" ref="N157" si="318">IF(F157=3,D157,"0")</f>
        <v>0</v>
      </c>
      <c r="O157" s="106" t="str">
        <f t="shared" ref="O157" si="319">IF(F157=3,E157,"0")</f>
        <v>0</v>
      </c>
      <c r="P157" s="135" t="s">
        <v>144</v>
      </c>
    </row>
    <row r="158" spans="1:16" ht="21.75" customHeight="1">
      <c r="A158" s="22"/>
      <c r="B158" s="35" t="s">
        <v>7</v>
      </c>
      <c r="C158" s="23">
        <v>50</v>
      </c>
      <c r="D158" s="23">
        <v>6</v>
      </c>
      <c r="E158" s="106">
        <f t="shared" si="300"/>
        <v>56</v>
      </c>
      <c r="F158" s="41">
        <v>2</v>
      </c>
      <c r="G158" s="24" t="str">
        <f t="shared" si="301"/>
        <v>0</v>
      </c>
      <c r="H158" s="24" t="str">
        <f t="shared" si="302"/>
        <v>0</v>
      </c>
      <c r="I158" s="106">
        <f t="shared" si="303"/>
        <v>0</v>
      </c>
      <c r="J158" s="24">
        <f t="shared" si="304"/>
        <v>50</v>
      </c>
      <c r="K158" s="24">
        <f t="shared" si="305"/>
        <v>6</v>
      </c>
      <c r="L158" s="106">
        <f t="shared" si="306"/>
        <v>56</v>
      </c>
      <c r="M158" s="24" t="str">
        <f t="shared" si="307"/>
        <v>0</v>
      </c>
      <c r="N158" s="24" t="str">
        <f t="shared" si="308"/>
        <v>0</v>
      </c>
      <c r="O158" s="106" t="str">
        <f t="shared" si="309"/>
        <v>0</v>
      </c>
      <c r="P158" s="63" t="s">
        <v>198</v>
      </c>
    </row>
    <row r="159" spans="1:16" ht="21.75" customHeight="1">
      <c r="A159" s="22"/>
      <c r="B159" s="35" t="s">
        <v>119</v>
      </c>
      <c r="C159" s="23">
        <v>54</v>
      </c>
      <c r="D159" s="23">
        <v>13</v>
      </c>
      <c r="E159" s="106">
        <f t="shared" ref="E159" si="320">C159+D159</f>
        <v>67</v>
      </c>
      <c r="F159" s="41">
        <v>2</v>
      </c>
      <c r="G159" s="24" t="str">
        <f t="shared" ref="G159" si="321">IF(F159=1,C159,"0")</f>
        <v>0</v>
      </c>
      <c r="H159" s="24" t="str">
        <f t="shared" ref="H159" si="322">IF(F159=1,D159,"0")</f>
        <v>0</v>
      </c>
      <c r="I159" s="106">
        <f t="shared" si="298"/>
        <v>0</v>
      </c>
      <c r="J159" s="24">
        <f t="shared" ref="J159" si="323">IF(F159=2,C159,"0")</f>
        <v>54</v>
      </c>
      <c r="K159" s="24">
        <f t="shared" ref="K159" si="324">IF(F159=2,D159,"0")</f>
        <v>13</v>
      </c>
      <c r="L159" s="106">
        <f t="shared" si="299"/>
        <v>67</v>
      </c>
      <c r="M159" s="24" t="str">
        <f t="shared" ref="M159" si="325">IF(F159=3,C159,"0")</f>
        <v>0</v>
      </c>
      <c r="N159" s="24" t="str">
        <f t="shared" ref="N159" si="326">IF(F159=3,D159,"0")</f>
        <v>0</v>
      </c>
      <c r="O159" s="106" t="str">
        <f t="shared" ref="O159" si="327">IF(F159=3,E159,"0")</f>
        <v>0</v>
      </c>
      <c r="P159" s="63" t="s">
        <v>183</v>
      </c>
    </row>
    <row r="160" spans="1:16" ht="21.75" customHeight="1">
      <c r="A160" s="22"/>
      <c r="B160" s="60" t="s">
        <v>118</v>
      </c>
      <c r="C160" s="23">
        <v>68</v>
      </c>
      <c r="D160" s="23">
        <v>3</v>
      </c>
      <c r="E160" s="106">
        <f t="shared" si="288"/>
        <v>71</v>
      </c>
      <c r="F160" s="41">
        <v>2</v>
      </c>
      <c r="G160" s="24" t="str">
        <f t="shared" si="289"/>
        <v>0</v>
      </c>
      <c r="H160" s="24" t="str">
        <f t="shared" si="290"/>
        <v>0</v>
      </c>
      <c r="I160" s="106">
        <f t="shared" ref="I160" si="328">G160+H160</f>
        <v>0</v>
      </c>
      <c r="J160" s="24">
        <f t="shared" si="292"/>
        <v>68</v>
      </c>
      <c r="K160" s="24">
        <f t="shared" si="293"/>
        <v>3</v>
      </c>
      <c r="L160" s="106">
        <f t="shared" ref="L160" si="329">J160+K160</f>
        <v>71</v>
      </c>
      <c r="M160" s="24" t="str">
        <f t="shared" si="295"/>
        <v>0</v>
      </c>
      <c r="N160" s="24" t="str">
        <f t="shared" si="296"/>
        <v>0</v>
      </c>
      <c r="O160" s="106" t="str">
        <f t="shared" si="297"/>
        <v>0</v>
      </c>
      <c r="P160" s="63" t="s">
        <v>183</v>
      </c>
    </row>
    <row r="161" spans="1:16" ht="21.75" customHeight="1">
      <c r="A161" s="22"/>
      <c r="B161" s="26" t="s">
        <v>42</v>
      </c>
      <c r="C161" s="27">
        <f>SUM(C152:C160)</f>
        <v>621</v>
      </c>
      <c r="D161" s="27">
        <f t="shared" ref="D161:O161" si="330">SUM(D152:D160)</f>
        <v>94</v>
      </c>
      <c r="E161" s="27">
        <f t="shared" si="330"/>
        <v>715</v>
      </c>
      <c r="F161" s="42"/>
      <c r="G161" s="27">
        <f t="shared" si="330"/>
        <v>0</v>
      </c>
      <c r="H161" s="27">
        <f t="shared" si="330"/>
        <v>0</v>
      </c>
      <c r="I161" s="27">
        <f t="shared" si="330"/>
        <v>0</v>
      </c>
      <c r="J161" s="27">
        <f t="shared" si="330"/>
        <v>621</v>
      </c>
      <c r="K161" s="27">
        <f t="shared" si="330"/>
        <v>94</v>
      </c>
      <c r="L161" s="27">
        <f t="shared" si="330"/>
        <v>715</v>
      </c>
      <c r="M161" s="27">
        <f t="shared" si="330"/>
        <v>0</v>
      </c>
      <c r="N161" s="27">
        <f t="shared" si="330"/>
        <v>0</v>
      </c>
      <c r="O161" s="27">
        <f t="shared" si="330"/>
        <v>0</v>
      </c>
      <c r="P161" s="140"/>
    </row>
    <row r="162" spans="1:16" ht="21.75" customHeight="1">
      <c r="A162" s="107"/>
      <c r="B162" s="118" t="s">
        <v>59</v>
      </c>
      <c r="C162" s="109">
        <f>C149+C161</f>
        <v>640</v>
      </c>
      <c r="D162" s="109">
        <f t="shared" ref="D162:O162" si="331">D149+D161</f>
        <v>102</v>
      </c>
      <c r="E162" s="109">
        <f t="shared" si="331"/>
        <v>742</v>
      </c>
      <c r="F162" s="119"/>
      <c r="G162" s="109">
        <f t="shared" si="331"/>
        <v>0</v>
      </c>
      <c r="H162" s="109">
        <f t="shared" si="331"/>
        <v>0</v>
      </c>
      <c r="I162" s="109">
        <f t="shared" si="331"/>
        <v>0</v>
      </c>
      <c r="J162" s="109">
        <f t="shared" si="331"/>
        <v>640</v>
      </c>
      <c r="K162" s="109">
        <f t="shared" si="331"/>
        <v>102</v>
      </c>
      <c r="L162" s="109">
        <f t="shared" si="331"/>
        <v>742</v>
      </c>
      <c r="M162" s="109">
        <f t="shared" si="331"/>
        <v>0</v>
      </c>
      <c r="N162" s="109">
        <f t="shared" si="331"/>
        <v>0</v>
      </c>
      <c r="O162" s="109">
        <f t="shared" si="331"/>
        <v>0</v>
      </c>
      <c r="P162" s="144"/>
    </row>
    <row r="163" spans="1:16" ht="21.75" customHeight="1">
      <c r="A163" s="111"/>
      <c r="B163" s="112" t="s">
        <v>31</v>
      </c>
      <c r="C163" s="113">
        <f>C145+C162</f>
        <v>3927</v>
      </c>
      <c r="D163" s="113">
        <f t="shared" ref="D163:O163" si="332">D145+D162</f>
        <v>1311</v>
      </c>
      <c r="E163" s="113">
        <f t="shared" si="332"/>
        <v>5238</v>
      </c>
      <c r="F163" s="114"/>
      <c r="G163" s="113">
        <f t="shared" si="332"/>
        <v>0</v>
      </c>
      <c r="H163" s="113">
        <f t="shared" si="332"/>
        <v>0</v>
      </c>
      <c r="I163" s="113">
        <f t="shared" si="332"/>
        <v>0</v>
      </c>
      <c r="J163" s="113">
        <f t="shared" si="332"/>
        <v>3927</v>
      </c>
      <c r="K163" s="113">
        <f t="shared" si="332"/>
        <v>1311</v>
      </c>
      <c r="L163" s="113">
        <f t="shared" si="332"/>
        <v>5238</v>
      </c>
      <c r="M163" s="113">
        <f t="shared" si="332"/>
        <v>0</v>
      </c>
      <c r="N163" s="113">
        <f t="shared" si="332"/>
        <v>0</v>
      </c>
      <c r="O163" s="113">
        <f t="shared" si="332"/>
        <v>0</v>
      </c>
      <c r="P163" s="145"/>
    </row>
    <row r="164" spans="1:16" ht="21.75" customHeight="1">
      <c r="A164" s="22" t="s">
        <v>33</v>
      </c>
      <c r="B164" s="43"/>
      <c r="C164" s="8"/>
      <c r="D164" s="8"/>
      <c r="E164" s="37"/>
      <c r="F164" s="10"/>
      <c r="G164" s="38"/>
      <c r="H164" s="38"/>
      <c r="I164" s="37"/>
      <c r="J164" s="38"/>
      <c r="K164" s="38"/>
      <c r="L164" s="37"/>
      <c r="M164" s="38"/>
      <c r="N164" s="38"/>
      <c r="O164" s="37"/>
      <c r="P164" s="140"/>
    </row>
    <row r="165" spans="1:16" ht="21.75" customHeight="1">
      <c r="A165" s="22"/>
      <c r="B165" s="55" t="s">
        <v>43</v>
      </c>
      <c r="C165" s="8"/>
      <c r="D165" s="8"/>
      <c r="E165" s="37"/>
      <c r="F165" s="10"/>
      <c r="G165" s="38"/>
      <c r="H165" s="38"/>
      <c r="I165" s="37"/>
      <c r="J165" s="38"/>
      <c r="K165" s="38"/>
      <c r="L165" s="37"/>
      <c r="M165" s="38"/>
      <c r="N165" s="38"/>
      <c r="O165" s="37"/>
      <c r="P165" s="140"/>
    </row>
    <row r="166" spans="1:16" ht="21.75" customHeight="1">
      <c r="A166" s="22"/>
      <c r="B166" s="43" t="s">
        <v>45</v>
      </c>
      <c r="C166" s="8"/>
      <c r="D166" s="8"/>
      <c r="E166" s="37"/>
      <c r="F166" s="10"/>
      <c r="G166" s="38"/>
      <c r="H166" s="38"/>
      <c r="I166" s="37"/>
      <c r="J166" s="38"/>
      <c r="K166" s="38"/>
      <c r="L166" s="37"/>
      <c r="M166" s="38"/>
      <c r="N166" s="38"/>
      <c r="O166" s="37"/>
      <c r="P166" s="140"/>
    </row>
    <row r="167" spans="1:16" ht="21.75" customHeight="1">
      <c r="A167" s="18"/>
      <c r="B167" s="39" t="s">
        <v>16</v>
      </c>
      <c r="C167" s="19">
        <v>48</v>
      </c>
      <c r="D167" s="19">
        <v>103</v>
      </c>
      <c r="E167" s="105">
        <f t="shared" ref="E167:E177" si="333">C167+D167</f>
        <v>151</v>
      </c>
      <c r="F167" s="40">
        <v>2</v>
      </c>
      <c r="G167" s="20" t="str">
        <f t="shared" ref="G167:G177" si="334">IF(F167=1,C167,"0")</f>
        <v>0</v>
      </c>
      <c r="H167" s="20" t="str">
        <f t="shared" ref="H167:H177" si="335">IF(F167=1,D167,"0")</f>
        <v>0</v>
      </c>
      <c r="I167" s="105">
        <f t="shared" ref="I167:I168" si="336">G167+H167</f>
        <v>0</v>
      </c>
      <c r="J167" s="20">
        <f t="shared" ref="J167:J177" si="337">IF(F167=2,C167,"0")</f>
        <v>48</v>
      </c>
      <c r="K167" s="20">
        <f t="shared" ref="K167:K177" si="338">IF(F167=2,D167,"0")</f>
        <v>103</v>
      </c>
      <c r="L167" s="105">
        <f t="shared" ref="L167:L168" si="339">J167+K167</f>
        <v>151</v>
      </c>
      <c r="M167" s="20" t="str">
        <f t="shared" ref="M167:M177" si="340">IF(F167=3,C167,"0")</f>
        <v>0</v>
      </c>
      <c r="N167" s="20" t="str">
        <f t="shared" ref="N167:N177" si="341">IF(F167=3,D167,"0")</f>
        <v>0</v>
      </c>
      <c r="O167" s="105" t="str">
        <f t="shared" ref="O167:O177" si="342">IF(F167=3,E167,"0")</f>
        <v>0</v>
      </c>
      <c r="P167" s="147" t="s">
        <v>142</v>
      </c>
    </row>
    <row r="168" spans="1:16" ht="21.75" customHeight="1">
      <c r="A168" s="18"/>
      <c r="B168" s="29" t="s">
        <v>159</v>
      </c>
      <c r="C168" s="23">
        <v>176</v>
      </c>
      <c r="D168" s="23">
        <v>204</v>
      </c>
      <c r="E168" s="106">
        <f t="shared" ref="E168" si="343">C168+D168</f>
        <v>380</v>
      </c>
      <c r="F168" s="41">
        <v>2</v>
      </c>
      <c r="G168" s="24" t="str">
        <f t="shared" ref="G168" si="344">IF(F168=1,C168,"0")</f>
        <v>0</v>
      </c>
      <c r="H168" s="24" t="str">
        <f t="shared" ref="H168" si="345">IF(F168=1,D168,"0")</f>
        <v>0</v>
      </c>
      <c r="I168" s="106">
        <f t="shared" si="336"/>
        <v>0</v>
      </c>
      <c r="J168" s="24">
        <f t="shared" ref="J168" si="346">IF(F168=2,C168,"0")</f>
        <v>176</v>
      </c>
      <c r="K168" s="24">
        <f t="shared" ref="K168" si="347">IF(F168=2,D168,"0")</f>
        <v>204</v>
      </c>
      <c r="L168" s="106">
        <f t="shared" si="339"/>
        <v>380</v>
      </c>
      <c r="M168" s="24" t="str">
        <f t="shared" ref="M168" si="348">IF(F168=3,C168,"0")</f>
        <v>0</v>
      </c>
      <c r="N168" s="24" t="str">
        <f t="shared" ref="N168" si="349">IF(F168=3,D168,"0")</f>
        <v>0</v>
      </c>
      <c r="O168" s="106" t="str">
        <f t="shared" ref="O168" si="350">IF(F168=3,E168,"0")</f>
        <v>0</v>
      </c>
      <c r="P168" s="147" t="s">
        <v>142</v>
      </c>
    </row>
    <row r="169" spans="1:16" ht="22.5" customHeight="1">
      <c r="A169" s="22"/>
      <c r="B169" s="35" t="s">
        <v>172</v>
      </c>
      <c r="C169" s="23">
        <v>95</v>
      </c>
      <c r="D169" s="23">
        <v>327</v>
      </c>
      <c r="E169" s="106">
        <f t="shared" si="333"/>
        <v>422</v>
      </c>
      <c r="F169" s="41">
        <v>1</v>
      </c>
      <c r="G169" s="24">
        <f t="shared" si="334"/>
        <v>95</v>
      </c>
      <c r="H169" s="24">
        <f t="shared" si="335"/>
        <v>327</v>
      </c>
      <c r="I169" s="106">
        <f t="shared" ref="I169:I177" si="351">G169+H169</f>
        <v>422</v>
      </c>
      <c r="J169" s="24" t="str">
        <f t="shared" si="337"/>
        <v>0</v>
      </c>
      <c r="K169" s="24" t="str">
        <f t="shared" si="338"/>
        <v>0</v>
      </c>
      <c r="L169" s="106">
        <f t="shared" ref="L169:L177" si="352">J169+K169</f>
        <v>0</v>
      </c>
      <c r="M169" s="24" t="str">
        <f t="shared" si="340"/>
        <v>0</v>
      </c>
      <c r="N169" s="24" t="str">
        <f t="shared" si="341"/>
        <v>0</v>
      </c>
      <c r="O169" s="106" t="str">
        <f t="shared" si="342"/>
        <v>0</v>
      </c>
      <c r="P169" s="147" t="s">
        <v>185</v>
      </c>
    </row>
    <row r="170" spans="1:16" ht="22.5" customHeight="1">
      <c r="A170" s="22"/>
      <c r="B170" s="35" t="s">
        <v>173</v>
      </c>
      <c r="C170" s="23">
        <v>125</v>
      </c>
      <c r="D170" s="23">
        <v>294</v>
      </c>
      <c r="E170" s="106">
        <f t="shared" si="333"/>
        <v>419</v>
      </c>
      <c r="F170" s="41">
        <v>1</v>
      </c>
      <c r="G170" s="24">
        <f t="shared" si="334"/>
        <v>125</v>
      </c>
      <c r="H170" s="24">
        <f t="shared" si="335"/>
        <v>294</v>
      </c>
      <c r="I170" s="106">
        <f t="shared" si="351"/>
        <v>419</v>
      </c>
      <c r="J170" s="24" t="str">
        <f t="shared" si="337"/>
        <v>0</v>
      </c>
      <c r="K170" s="24" t="str">
        <f t="shared" si="338"/>
        <v>0</v>
      </c>
      <c r="L170" s="106">
        <f t="shared" si="352"/>
        <v>0</v>
      </c>
      <c r="M170" s="24" t="str">
        <f t="shared" si="340"/>
        <v>0</v>
      </c>
      <c r="N170" s="24" t="str">
        <f t="shared" si="341"/>
        <v>0</v>
      </c>
      <c r="O170" s="106" t="str">
        <f t="shared" si="342"/>
        <v>0</v>
      </c>
      <c r="P170" s="147" t="s">
        <v>185</v>
      </c>
    </row>
    <row r="171" spans="1:16" ht="21.75" customHeight="1">
      <c r="A171" s="22"/>
      <c r="B171" s="35" t="s">
        <v>93</v>
      </c>
      <c r="C171" s="23">
        <v>181</v>
      </c>
      <c r="D171" s="23">
        <v>488</v>
      </c>
      <c r="E171" s="106">
        <f t="shared" si="333"/>
        <v>669</v>
      </c>
      <c r="F171" s="41">
        <v>2</v>
      </c>
      <c r="G171" s="24" t="str">
        <f t="shared" si="334"/>
        <v>0</v>
      </c>
      <c r="H171" s="24" t="str">
        <f t="shared" si="335"/>
        <v>0</v>
      </c>
      <c r="I171" s="106">
        <f t="shared" ref="I171" si="353">G171+H171</f>
        <v>0</v>
      </c>
      <c r="J171" s="24">
        <f t="shared" si="337"/>
        <v>181</v>
      </c>
      <c r="K171" s="24">
        <f t="shared" si="338"/>
        <v>488</v>
      </c>
      <c r="L171" s="106">
        <f t="shared" ref="L171" si="354">J171+K171</f>
        <v>669</v>
      </c>
      <c r="M171" s="24" t="str">
        <f t="shared" si="340"/>
        <v>0</v>
      </c>
      <c r="N171" s="24" t="str">
        <f t="shared" si="341"/>
        <v>0</v>
      </c>
      <c r="O171" s="106" t="str">
        <f t="shared" si="342"/>
        <v>0</v>
      </c>
      <c r="P171" s="147" t="s">
        <v>144</v>
      </c>
    </row>
    <row r="172" spans="1:16" ht="21.75" customHeight="1">
      <c r="A172" s="22"/>
      <c r="B172" s="35" t="s">
        <v>174</v>
      </c>
      <c r="C172" s="23">
        <v>54</v>
      </c>
      <c r="D172" s="23">
        <v>142</v>
      </c>
      <c r="E172" s="106">
        <f t="shared" si="333"/>
        <v>196</v>
      </c>
      <c r="F172" s="41">
        <v>1</v>
      </c>
      <c r="G172" s="24">
        <f t="shared" si="334"/>
        <v>54</v>
      </c>
      <c r="H172" s="24">
        <f t="shared" si="335"/>
        <v>142</v>
      </c>
      <c r="I172" s="106">
        <f t="shared" si="351"/>
        <v>196</v>
      </c>
      <c r="J172" s="24" t="str">
        <f t="shared" si="337"/>
        <v>0</v>
      </c>
      <c r="K172" s="24" t="str">
        <f t="shared" si="338"/>
        <v>0</v>
      </c>
      <c r="L172" s="106">
        <f t="shared" si="352"/>
        <v>0</v>
      </c>
      <c r="M172" s="24" t="str">
        <f t="shared" si="340"/>
        <v>0</v>
      </c>
      <c r="N172" s="24" t="str">
        <f t="shared" si="341"/>
        <v>0</v>
      </c>
      <c r="O172" s="106" t="str">
        <f t="shared" si="342"/>
        <v>0</v>
      </c>
      <c r="P172" s="147" t="s">
        <v>142</v>
      </c>
    </row>
    <row r="173" spans="1:16" ht="21.75" customHeight="1">
      <c r="A173" s="22"/>
      <c r="B173" s="35" t="s">
        <v>175</v>
      </c>
      <c r="C173" s="23">
        <v>14</v>
      </c>
      <c r="D173" s="23">
        <v>38</v>
      </c>
      <c r="E173" s="106">
        <f t="shared" si="333"/>
        <v>52</v>
      </c>
      <c r="F173" s="41">
        <v>1</v>
      </c>
      <c r="G173" s="24">
        <f t="shared" si="334"/>
        <v>14</v>
      </c>
      <c r="H173" s="24">
        <f t="shared" si="335"/>
        <v>38</v>
      </c>
      <c r="I173" s="106">
        <f t="shared" ref="I173:I175" si="355">G173+H173</f>
        <v>52</v>
      </c>
      <c r="J173" s="24" t="str">
        <f t="shared" si="337"/>
        <v>0</v>
      </c>
      <c r="K173" s="24" t="str">
        <f t="shared" si="338"/>
        <v>0</v>
      </c>
      <c r="L173" s="106">
        <f t="shared" ref="L173:L175" si="356">J173+K173</f>
        <v>0</v>
      </c>
      <c r="M173" s="24" t="str">
        <f t="shared" si="340"/>
        <v>0</v>
      </c>
      <c r="N173" s="24" t="str">
        <f t="shared" si="341"/>
        <v>0</v>
      </c>
      <c r="O173" s="106" t="str">
        <f t="shared" si="342"/>
        <v>0</v>
      </c>
      <c r="P173" s="147" t="s">
        <v>142</v>
      </c>
    </row>
    <row r="174" spans="1:16" ht="21.75" customHeight="1">
      <c r="A174" s="22"/>
      <c r="B174" s="29" t="s">
        <v>160</v>
      </c>
      <c r="C174" s="23">
        <v>21</v>
      </c>
      <c r="D174" s="23">
        <v>96</v>
      </c>
      <c r="E174" s="106">
        <f t="shared" ref="E174" si="357">C174+D174</f>
        <v>117</v>
      </c>
      <c r="F174" s="41">
        <v>1</v>
      </c>
      <c r="G174" s="24">
        <f t="shared" ref="G174" si="358">IF(F174=1,C174,"0")</f>
        <v>21</v>
      </c>
      <c r="H174" s="24">
        <f t="shared" ref="H174" si="359">IF(F174=1,D174,"0")</f>
        <v>96</v>
      </c>
      <c r="I174" s="106">
        <f t="shared" ref="I174" si="360">G174+H174</f>
        <v>117</v>
      </c>
      <c r="J174" s="24" t="str">
        <f t="shared" ref="J174" si="361">IF(F174=2,C174,"0")</f>
        <v>0</v>
      </c>
      <c r="K174" s="24" t="str">
        <f t="shared" ref="K174" si="362">IF(F174=2,D174,"0")</f>
        <v>0</v>
      </c>
      <c r="L174" s="106">
        <f t="shared" ref="L174" si="363">J174+K174</f>
        <v>0</v>
      </c>
      <c r="M174" s="24" t="str">
        <f t="shared" ref="M174" si="364">IF(F174=3,C174,"0")</f>
        <v>0</v>
      </c>
      <c r="N174" s="24" t="str">
        <f t="shared" ref="N174" si="365">IF(F174=3,D174,"0")</f>
        <v>0</v>
      </c>
      <c r="O174" s="106" t="str">
        <f t="shared" si="342"/>
        <v>0</v>
      </c>
      <c r="P174" s="147" t="s">
        <v>142</v>
      </c>
    </row>
    <row r="175" spans="1:16" ht="21.75" customHeight="1">
      <c r="A175" s="22"/>
      <c r="B175" s="35" t="s">
        <v>163</v>
      </c>
      <c r="C175" s="23">
        <v>192</v>
      </c>
      <c r="D175" s="23">
        <v>536</v>
      </c>
      <c r="E175" s="106">
        <f t="shared" si="333"/>
        <v>728</v>
      </c>
      <c r="F175" s="41">
        <v>1</v>
      </c>
      <c r="G175" s="24">
        <f t="shared" si="334"/>
        <v>192</v>
      </c>
      <c r="H175" s="24">
        <f t="shared" si="335"/>
        <v>536</v>
      </c>
      <c r="I175" s="106">
        <f t="shared" si="355"/>
        <v>728</v>
      </c>
      <c r="J175" s="24" t="str">
        <f t="shared" si="337"/>
        <v>0</v>
      </c>
      <c r="K175" s="24" t="str">
        <f t="shared" si="338"/>
        <v>0</v>
      </c>
      <c r="L175" s="106">
        <f t="shared" si="356"/>
        <v>0</v>
      </c>
      <c r="M175" s="24" t="str">
        <f t="shared" si="340"/>
        <v>0</v>
      </c>
      <c r="N175" s="24" t="str">
        <f t="shared" si="341"/>
        <v>0</v>
      </c>
      <c r="O175" s="106" t="str">
        <f t="shared" ref="O175" si="366">IF(F175=3,E175,"0")</f>
        <v>0</v>
      </c>
      <c r="P175" s="147" t="s">
        <v>142</v>
      </c>
    </row>
    <row r="176" spans="1:16" ht="21.75" customHeight="1">
      <c r="A176" s="22"/>
      <c r="B176" s="35" t="s">
        <v>17</v>
      </c>
      <c r="C176" s="23">
        <v>144</v>
      </c>
      <c r="D176" s="23">
        <v>406</v>
      </c>
      <c r="E176" s="106">
        <f t="shared" si="333"/>
        <v>550</v>
      </c>
      <c r="F176" s="41">
        <v>2</v>
      </c>
      <c r="G176" s="24" t="str">
        <f t="shared" si="334"/>
        <v>0</v>
      </c>
      <c r="H176" s="24" t="str">
        <f t="shared" si="335"/>
        <v>0</v>
      </c>
      <c r="I176" s="106">
        <f t="shared" si="351"/>
        <v>0</v>
      </c>
      <c r="J176" s="24">
        <f t="shared" si="337"/>
        <v>144</v>
      </c>
      <c r="K176" s="24">
        <f t="shared" si="338"/>
        <v>406</v>
      </c>
      <c r="L176" s="106">
        <f t="shared" si="352"/>
        <v>550</v>
      </c>
      <c r="M176" s="24" t="str">
        <f t="shared" si="340"/>
        <v>0</v>
      </c>
      <c r="N176" s="24" t="str">
        <f t="shared" si="341"/>
        <v>0</v>
      </c>
      <c r="O176" s="106" t="str">
        <f t="shared" si="342"/>
        <v>0</v>
      </c>
      <c r="P176" s="147" t="s">
        <v>142</v>
      </c>
    </row>
    <row r="177" spans="1:16" ht="21.75" customHeight="1">
      <c r="A177" s="22"/>
      <c r="B177" s="35" t="s">
        <v>55</v>
      </c>
      <c r="C177" s="23">
        <v>344</v>
      </c>
      <c r="D177" s="23">
        <v>183</v>
      </c>
      <c r="E177" s="106">
        <f t="shared" si="333"/>
        <v>527</v>
      </c>
      <c r="F177" s="41">
        <v>2</v>
      </c>
      <c r="G177" s="24" t="str">
        <f t="shared" si="334"/>
        <v>0</v>
      </c>
      <c r="H177" s="24" t="str">
        <f t="shared" si="335"/>
        <v>0</v>
      </c>
      <c r="I177" s="106">
        <f t="shared" si="351"/>
        <v>0</v>
      </c>
      <c r="J177" s="24">
        <f t="shared" si="337"/>
        <v>344</v>
      </c>
      <c r="K177" s="24">
        <f t="shared" si="338"/>
        <v>183</v>
      </c>
      <c r="L177" s="106">
        <f t="shared" si="352"/>
        <v>527</v>
      </c>
      <c r="M177" s="24" t="str">
        <f t="shared" si="340"/>
        <v>0</v>
      </c>
      <c r="N177" s="24" t="str">
        <f t="shared" si="341"/>
        <v>0</v>
      </c>
      <c r="O177" s="106" t="str">
        <f t="shared" si="342"/>
        <v>0</v>
      </c>
      <c r="P177" s="58" t="s">
        <v>155</v>
      </c>
    </row>
    <row r="178" spans="1:16" ht="21.75" customHeight="1">
      <c r="A178" s="22"/>
      <c r="B178" s="26" t="s">
        <v>42</v>
      </c>
      <c r="C178" s="27">
        <f t="shared" ref="C178:O178" si="367">SUM(C167:C177)</f>
        <v>1394</v>
      </c>
      <c r="D178" s="27">
        <f t="shared" si="367"/>
        <v>2817</v>
      </c>
      <c r="E178" s="27">
        <f t="shared" si="367"/>
        <v>4211</v>
      </c>
      <c r="F178" s="42"/>
      <c r="G178" s="27">
        <f t="shared" si="367"/>
        <v>501</v>
      </c>
      <c r="H178" s="27">
        <f t="shared" si="367"/>
        <v>1433</v>
      </c>
      <c r="I178" s="27">
        <f t="shared" si="367"/>
        <v>1934</v>
      </c>
      <c r="J178" s="27">
        <f t="shared" si="367"/>
        <v>893</v>
      </c>
      <c r="K178" s="27">
        <f t="shared" si="367"/>
        <v>1384</v>
      </c>
      <c r="L178" s="27">
        <f t="shared" si="367"/>
        <v>2277</v>
      </c>
      <c r="M178" s="27">
        <f t="shared" si="367"/>
        <v>0</v>
      </c>
      <c r="N178" s="27">
        <f t="shared" si="367"/>
        <v>0</v>
      </c>
      <c r="O178" s="27">
        <f t="shared" si="367"/>
        <v>0</v>
      </c>
      <c r="P178" s="140"/>
    </row>
    <row r="179" spans="1:16" ht="21.75" customHeight="1">
      <c r="A179" s="22"/>
      <c r="B179" s="43" t="s">
        <v>60</v>
      </c>
      <c r="C179" s="27"/>
      <c r="D179" s="27"/>
      <c r="E179" s="106"/>
      <c r="F179" s="59"/>
      <c r="G179" s="30"/>
      <c r="H179" s="30"/>
      <c r="I179" s="106"/>
      <c r="J179" s="30"/>
      <c r="K179" s="30"/>
      <c r="L179" s="106"/>
      <c r="M179" s="30"/>
      <c r="N179" s="30"/>
      <c r="O179" s="106"/>
      <c r="P179" s="140"/>
    </row>
    <row r="180" spans="1:16" ht="21.75" customHeight="1">
      <c r="A180" s="22"/>
      <c r="B180" s="13" t="s">
        <v>86</v>
      </c>
      <c r="C180" s="23">
        <v>92</v>
      </c>
      <c r="D180" s="23">
        <v>389</v>
      </c>
      <c r="E180" s="106">
        <f>C180+D180</f>
        <v>481</v>
      </c>
      <c r="F180" s="41">
        <v>2</v>
      </c>
      <c r="G180" s="24" t="str">
        <f>IF(F180=1,C180,"0")</f>
        <v>0</v>
      </c>
      <c r="H180" s="24" t="str">
        <f>IF(F180=1,D180,"0")</f>
        <v>0</v>
      </c>
      <c r="I180" s="106">
        <f>G180+H180</f>
        <v>0</v>
      </c>
      <c r="J180" s="24">
        <f>IF(F180=2,C180,"0")</f>
        <v>92</v>
      </c>
      <c r="K180" s="24">
        <f>IF(F180=2,D180,"0")</f>
        <v>389</v>
      </c>
      <c r="L180" s="106">
        <f>J180+K180</f>
        <v>481</v>
      </c>
      <c r="M180" s="24" t="str">
        <f>IF(F180=3,C180,"0")</f>
        <v>0</v>
      </c>
      <c r="N180" s="24" t="str">
        <f>IF(F180=3,D180,"0")</f>
        <v>0</v>
      </c>
      <c r="O180" s="106" t="str">
        <f t="shared" ref="O180" si="368">IF(F180=3,E180,"0")</f>
        <v>0</v>
      </c>
      <c r="P180" s="147" t="s">
        <v>142</v>
      </c>
    </row>
    <row r="181" spans="1:16" ht="21.75" customHeight="1">
      <c r="A181" s="22"/>
      <c r="B181" s="48" t="s">
        <v>42</v>
      </c>
      <c r="C181" s="27">
        <f>C180</f>
        <v>92</v>
      </c>
      <c r="D181" s="27">
        <f t="shared" ref="D181:L181" si="369">D180</f>
        <v>389</v>
      </c>
      <c r="E181" s="27">
        <f t="shared" si="369"/>
        <v>481</v>
      </c>
      <c r="F181" s="42">
        <f t="shared" si="369"/>
        <v>2</v>
      </c>
      <c r="G181" s="27" t="str">
        <f t="shared" si="369"/>
        <v>0</v>
      </c>
      <c r="H181" s="27" t="str">
        <f t="shared" si="369"/>
        <v>0</v>
      </c>
      <c r="I181" s="27">
        <f t="shared" si="369"/>
        <v>0</v>
      </c>
      <c r="J181" s="27">
        <f t="shared" si="369"/>
        <v>92</v>
      </c>
      <c r="K181" s="27">
        <f t="shared" si="369"/>
        <v>389</v>
      </c>
      <c r="L181" s="27">
        <f t="shared" si="369"/>
        <v>481</v>
      </c>
      <c r="M181" s="27" t="str">
        <f t="shared" ref="M181:O181" si="370">M180</f>
        <v>0</v>
      </c>
      <c r="N181" s="27" t="str">
        <f t="shared" si="370"/>
        <v>0</v>
      </c>
      <c r="O181" s="27" t="str">
        <f t="shared" si="370"/>
        <v>0</v>
      </c>
      <c r="P181" s="140"/>
    </row>
    <row r="182" spans="1:16" ht="21.75" customHeight="1">
      <c r="A182" s="22"/>
      <c r="B182" s="43" t="s">
        <v>46</v>
      </c>
      <c r="C182" s="27"/>
      <c r="D182" s="27"/>
      <c r="E182" s="106"/>
      <c r="F182" s="45"/>
      <c r="G182" s="30"/>
      <c r="H182" s="30"/>
      <c r="I182" s="106"/>
      <c r="J182" s="30"/>
      <c r="K182" s="30"/>
      <c r="L182" s="106"/>
      <c r="M182" s="30"/>
      <c r="N182" s="30"/>
      <c r="O182" s="106"/>
      <c r="P182" s="140"/>
    </row>
    <row r="183" spans="1:16" ht="21.75" customHeight="1">
      <c r="A183" s="22"/>
      <c r="B183" s="47" t="s">
        <v>176</v>
      </c>
      <c r="C183" s="23">
        <v>205</v>
      </c>
      <c r="D183" s="23">
        <v>253</v>
      </c>
      <c r="E183" s="106">
        <f>C183+D183</f>
        <v>458</v>
      </c>
      <c r="F183" s="41">
        <v>2</v>
      </c>
      <c r="G183" s="24" t="str">
        <f>IF(F183=1,C183,"0")</f>
        <v>0</v>
      </c>
      <c r="H183" s="24" t="str">
        <f>IF(F183=1,D183,"0")</f>
        <v>0</v>
      </c>
      <c r="I183" s="106">
        <f t="shared" ref="I183" si="371">G183+H183</f>
        <v>0</v>
      </c>
      <c r="J183" s="24">
        <f>IF(F183=2,C183,"0")</f>
        <v>205</v>
      </c>
      <c r="K183" s="24">
        <f>IF(F183=2,D183,"0")</f>
        <v>253</v>
      </c>
      <c r="L183" s="106">
        <f t="shared" ref="L183" si="372">J183+K183</f>
        <v>458</v>
      </c>
      <c r="M183" s="24" t="str">
        <f>IF(F183=3,C183,"0")</f>
        <v>0</v>
      </c>
      <c r="N183" s="24" t="str">
        <f>IF(F183=3,D183,"0")</f>
        <v>0</v>
      </c>
      <c r="O183" s="106" t="str">
        <f t="shared" ref="O183" si="373">IF(F183=3,E183,"0")</f>
        <v>0</v>
      </c>
      <c r="P183" s="147" t="s">
        <v>142</v>
      </c>
    </row>
    <row r="184" spans="1:16" ht="21.75" customHeight="1">
      <c r="A184" s="22"/>
      <c r="B184" s="48" t="s">
        <v>42</v>
      </c>
      <c r="C184" s="27">
        <f t="shared" ref="C184:O184" si="374">SUM(C183:C183)</f>
        <v>205</v>
      </c>
      <c r="D184" s="27">
        <f t="shared" si="374"/>
        <v>253</v>
      </c>
      <c r="E184" s="27">
        <f t="shared" si="374"/>
        <v>458</v>
      </c>
      <c r="F184" s="28">
        <f t="shared" si="374"/>
        <v>2</v>
      </c>
      <c r="G184" s="27">
        <f t="shared" si="374"/>
        <v>0</v>
      </c>
      <c r="H184" s="27">
        <f t="shared" si="374"/>
        <v>0</v>
      </c>
      <c r="I184" s="27">
        <f t="shared" si="374"/>
        <v>0</v>
      </c>
      <c r="J184" s="27">
        <f t="shared" si="374"/>
        <v>205</v>
      </c>
      <c r="K184" s="27">
        <f t="shared" si="374"/>
        <v>253</v>
      </c>
      <c r="L184" s="27">
        <f t="shared" si="374"/>
        <v>458</v>
      </c>
      <c r="M184" s="27">
        <f t="shared" si="374"/>
        <v>0</v>
      </c>
      <c r="N184" s="27">
        <f t="shared" si="374"/>
        <v>0</v>
      </c>
      <c r="O184" s="27">
        <f t="shared" si="374"/>
        <v>0</v>
      </c>
      <c r="P184" s="140"/>
    </row>
    <row r="185" spans="1:16" ht="21.75" customHeight="1">
      <c r="A185" s="22"/>
      <c r="B185" s="6" t="s">
        <v>139</v>
      </c>
      <c r="C185" s="7"/>
      <c r="D185" s="27"/>
      <c r="E185" s="106"/>
      <c r="F185" s="45"/>
      <c r="G185" s="30"/>
      <c r="H185" s="30"/>
      <c r="I185" s="106"/>
      <c r="J185" s="30"/>
      <c r="K185" s="30"/>
      <c r="L185" s="106"/>
      <c r="M185" s="30"/>
      <c r="N185" s="30"/>
      <c r="O185" s="106"/>
      <c r="P185" s="140"/>
    </row>
    <row r="186" spans="1:16" ht="21.75" customHeight="1">
      <c r="A186" s="22"/>
      <c r="B186" s="97" t="s">
        <v>93</v>
      </c>
      <c r="C186" s="23">
        <v>6</v>
      </c>
      <c r="D186" s="23">
        <v>5</v>
      </c>
      <c r="E186" s="106">
        <f>C186+D186</f>
        <v>11</v>
      </c>
      <c r="F186" s="41">
        <v>1</v>
      </c>
      <c r="G186" s="24">
        <f>IF(F186=1,C186,"0")</f>
        <v>6</v>
      </c>
      <c r="H186" s="24">
        <f>IF(F186=1,D186,"0")</f>
        <v>5</v>
      </c>
      <c r="I186" s="106">
        <f t="shared" ref="I186:I188" si="375">G186+H186</f>
        <v>11</v>
      </c>
      <c r="J186" s="24" t="str">
        <f>IF(F186=2,C186,"0")</f>
        <v>0</v>
      </c>
      <c r="K186" s="24" t="str">
        <f>IF(F186=2,D186,"0")</f>
        <v>0</v>
      </c>
      <c r="L186" s="106">
        <f t="shared" ref="L186:L188" si="376">J186+K186</f>
        <v>0</v>
      </c>
      <c r="M186" s="24" t="str">
        <f>IF(F186=3,C186,"0")</f>
        <v>0</v>
      </c>
      <c r="N186" s="24" t="str">
        <f>IF(F186=3,D186,"0")</f>
        <v>0</v>
      </c>
      <c r="O186" s="106" t="str">
        <f t="shared" ref="O186:O188" si="377">IF(F186=3,E186,"0")</f>
        <v>0</v>
      </c>
      <c r="P186" s="147" t="s">
        <v>144</v>
      </c>
    </row>
    <row r="187" spans="1:16" ht="21.75" customHeight="1">
      <c r="A187" s="22"/>
      <c r="B187" s="97" t="s">
        <v>161</v>
      </c>
      <c r="C187" s="23">
        <v>14</v>
      </c>
      <c r="D187" s="23">
        <v>13</v>
      </c>
      <c r="E187" s="106">
        <f>C187+D187</f>
        <v>27</v>
      </c>
      <c r="F187" s="41">
        <v>1</v>
      </c>
      <c r="G187" s="24">
        <f>IF(F187=1,C187,"0")</f>
        <v>14</v>
      </c>
      <c r="H187" s="24">
        <f>IF(F187=1,D187,"0")</f>
        <v>13</v>
      </c>
      <c r="I187" s="106">
        <f t="shared" si="375"/>
        <v>27</v>
      </c>
      <c r="J187" s="24" t="str">
        <f>IF(F187=2,C187,"0")</f>
        <v>0</v>
      </c>
      <c r="K187" s="24" t="str">
        <f>IF(F187=2,D187,"0")</f>
        <v>0</v>
      </c>
      <c r="L187" s="106">
        <f t="shared" si="376"/>
        <v>0</v>
      </c>
      <c r="M187" s="24" t="str">
        <f>IF(F187=3,C187,"0")</f>
        <v>0</v>
      </c>
      <c r="N187" s="24" t="str">
        <f>IF(F187=3,D187,"0")</f>
        <v>0</v>
      </c>
      <c r="O187" s="106" t="str">
        <f t="shared" si="377"/>
        <v>0</v>
      </c>
      <c r="P187" s="147" t="s">
        <v>142</v>
      </c>
    </row>
    <row r="188" spans="1:16" ht="21.75" customHeight="1">
      <c r="A188" s="22"/>
      <c r="B188" s="97" t="s">
        <v>17</v>
      </c>
      <c r="C188" s="23">
        <v>15</v>
      </c>
      <c r="D188" s="23">
        <v>7</v>
      </c>
      <c r="E188" s="106">
        <f>C188+D188</f>
        <v>22</v>
      </c>
      <c r="F188" s="41">
        <v>2</v>
      </c>
      <c r="G188" s="24" t="str">
        <f>IF(F188=1,C188,"0")</f>
        <v>0</v>
      </c>
      <c r="H188" s="24" t="str">
        <f>IF(F188=1,D188,"0")</f>
        <v>0</v>
      </c>
      <c r="I188" s="106">
        <f t="shared" si="375"/>
        <v>0</v>
      </c>
      <c r="J188" s="24">
        <f>IF(F188=2,C188,"0")</f>
        <v>15</v>
      </c>
      <c r="K188" s="24">
        <f>IF(F188=2,D188,"0")</f>
        <v>7</v>
      </c>
      <c r="L188" s="106">
        <f t="shared" si="376"/>
        <v>22</v>
      </c>
      <c r="M188" s="24" t="str">
        <f>IF(F188=3,C188,"0")</f>
        <v>0</v>
      </c>
      <c r="N188" s="24" t="str">
        <f>IF(F188=3,D188,"0")</f>
        <v>0</v>
      </c>
      <c r="O188" s="106" t="str">
        <f t="shared" si="377"/>
        <v>0</v>
      </c>
      <c r="P188" s="147" t="s">
        <v>142</v>
      </c>
    </row>
    <row r="189" spans="1:16" ht="21.75" customHeight="1">
      <c r="A189" s="22"/>
      <c r="B189" s="97" t="s">
        <v>162</v>
      </c>
      <c r="C189" s="23">
        <v>71</v>
      </c>
      <c r="D189" s="23">
        <v>31</v>
      </c>
      <c r="E189" s="106">
        <f>C189+D189</f>
        <v>102</v>
      </c>
      <c r="F189" s="41">
        <v>1</v>
      </c>
      <c r="G189" s="24">
        <f>IF(F189=1,C189,"0")</f>
        <v>71</v>
      </c>
      <c r="H189" s="24">
        <f>IF(F189=1,D189,"0")</f>
        <v>31</v>
      </c>
      <c r="I189" s="106">
        <f t="shared" ref="I189" si="378">G189+H189</f>
        <v>102</v>
      </c>
      <c r="J189" s="24" t="str">
        <f>IF(F189=2,C189,"0")</f>
        <v>0</v>
      </c>
      <c r="K189" s="24" t="str">
        <f>IF(F189=2,D189,"0")</f>
        <v>0</v>
      </c>
      <c r="L189" s="106">
        <f t="shared" ref="L189" si="379">J189+K189</f>
        <v>0</v>
      </c>
      <c r="M189" s="24" t="str">
        <f>IF(F189=3,C189,"0")</f>
        <v>0</v>
      </c>
      <c r="N189" s="24" t="str">
        <f>IF(F189=3,D189,"0")</f>
        <v>0</v>
      </c>
      <c r="O189" s="106" t="str">
        <f t="shared" ref="O189" si="380">IF(F189=3,E189,"0")</f>
        <v>0</v>
      </c>
      <c r="P189" s="147" t="s">
        <v>144</v>
      </c>
    </row>
    <row r="190" spans="1:16" ht="21.75" customHeight="1">
      <c r="A190" s="22"/>
      <c r="B190" s="98" t="s">
        <v>42</v>
      </c>
      <c r="C190" s="27">
        <f>SUM(C186:C189)</f>
        <v>106</v>
      </c>
      <c r="D190" s="27">
        <f>SUM(D186:D189)</f>
        <v>56</v>
      </c>
      <c r="E190" s="27">
        <f>SUM(E186:E189)</f>
        <v>162</v>
      </c>
      <c r="F190" s="28"/>
      <c r="G190" s="27">
        <f t="shared" ref="G190:O190" si="381">SUM(G186:G189)</f>
        <v>91</v>
      </c>
      <c r="H190" s="27">
        <f t="shared" si="381"/>
        <v>49</v>
      </c>
      <c r="I190" s="27">
        <f t="shared" si="381"/>
        <v>140</v>
      </c>
      <c r="J190" s="27">
        <f t="shared" si="381"/>
        <v>15</v>
      </c>
      <c r="K190" s="27">
        <f t="shared" si="381"/>
        <v>7</v>
      </c>
      <c r="L190" s="27">
        <f t="shared" si="381"/>
        <v>22</v>
      </c>
      <c r="M190" s="27">
        <f t="shared" si="381"/>
        <v>0</v>
      </c>
      <c r="N190" s="27">
        <f t="shared" si="381"/>
        <v>0</v>
      </c>
      <c r="O190" s="27">
        <f t="shared" si="381"/>
        <v>0</v>
      </c>
      <c r="P190" s="140"/>
    </row>
    <row r="191" spans="1:16" ht="21.75" customHeight="1">
      <c r="A191" s="22"/>
      <c r="B191" s="43" t="s">
        <v>67</v>
      </c>
      <c r="C191" s="7"/>
      <c r="D191" s="27"/>
      <c r="E191" s="106"/>
      <c r="F191" s="28"/>
      <c r="G191" s="30"/>
      <c r="H191" s="30"/>
      <c r="I191" s="106"/>
      <c r="J191" s="30"/>
      <c r="K191" s="30"/>
      <c r="L191" s="106"/>
      <c r="M191" s="30"/>
      <c r="N191" s="30"/>
      <c r="O191" s="106"/>
      <c r="P191" s="140"/>
    </row>
    <row r="192" spans="1:16" ht="21" customHeight="1">
      <c r="A192" s="22"/>
      <c r="B192" s="35" t="s">
        <v>172</v>
      </c>
      <c r="C192" s="23">
        <v>17</v>
      </c>
      <c r="D192" s="23">
        <v>104</v>
      </c>
      <c r="E192" s="106">
        <f>C192+D192</f>
        <v>121</v>
      </c>
      <c r="F192" s="41">
        <v>1</v>
      </c>
      <c r="G192" s="24">
        <f>IF(F192=1,C192,"0")</f>
        <v>17</v>
      </c>
      <c r="H192" s="24">
        <f>IF(F192=1,D192,"0")</f>
        <v>104</v>
      </c>
      <c r="I192" s="106">
        <f t="shared" ref="I192:I194" si="382">G192+H192</f>
        <v>121</v>
      </c>
      <c r="J192" s="24" t="str">
        <f>IF(F192=2,C192,"0")</f>
        <v>0</v>
      </c>
      <c r="K192" s="24" t="str">
        <f>IF(F192=2,D192,"0")</f>
        <v>0</v>
      </c>
      <c r="L192" s="106">
        <f t="shared" ref="L192:L194" si="383">J192+K192</f>
        <v>0</v>
      </c>
      <c r="M192" s="24" t="str">
        <f>IF(F192=3,C192,"0")</f>
        <v>0</v>
      </c>
      <c r="N192" s="24" t="str">
        <f>IF(F192=3,D192,"0")</f>
        <v>0</v>
      </c>
      <c r="O192" s="106" t="str">
        <f t="shared" ref="O192:O194" si="384">IF(F192=3,E192,"0")</f>
        <v>0</v>
      </c>
      <c r="P192" s="63" t="s">
        <v>185</v>
      </c>
    </row>
    <row r="193" spans="1:16" ht="21" customHeight="1">
      <c r="A193" s="22"/>
      <c r="B193" s="35" t="s">
        <v>173</v>
      </c>
      <c r="C193" s="23">
        <v>18</v>
      </c>
      <c r="D193" s="23">
        <v>140</v>
      </c>
      <c r="E193" s="106">
        <f>C193+D193</f>
        <v>158</v>
      </c>
      <c r="F193" s="41">
        <v>1</v>
      </c>
      <c r="G193" s="24">
        <f>IF(F193=1,C193,"0")</f>
        <v>18</v>
      </c>
      <c r="H193" s="24">
        <f>IF(F193=1,D193,"0")</f>
        <v>140</v>
      </c>
      <c r="I193" s="106">
        <f t="shared" ref="I193" si="385">G193+H193</f>
        <v>158</v>
      </c>
      <c r="J193" s="24" t="str">
        <f>IF(F193=2,C193,"0")</f>
        <v>0</v>
      </c>
      <c r="K193" s="24" t="str">
        <f>IF(F193=2,D193,"0")</f>
        <v>0</v>
      </c>
      <c r="L193" s="106">
        <f t="shared" ref="L193" si="386">J193+K193</f>
        <v>0</v>
      </c>
      <c r="M193" s="24" t="str">
        <f>IF(F193=3,C193,"0")</f>
        <v>0</v>
      </c>
      <c r="N193" s="24" t="str">
        <f>IF(F193=3,D193,"0")</f>
        <v>0</v>
      </c>
      <c r="O193" s="106" t="str">
        <f t="shared" si="384"/>
        <v>0</v>
      </c>
      <c r="P193" s="63" t="s">
        <v>185</v>
      </c>
    </row>
    <row r="194" spans="1:16" ht="21.75" customHeight="1">
      <c r="A194" s="22"/>
      <c r="B194" s="35" t="s">
        <v>55</v>
      </c>
      <c r="C194" s="23">
        <v>105</v>
      </c>
      <c r="D194" s="23">
        <v>106</v>
      </c>
      <c r="E194" s="106">
        <f>C194+D194</f>
        <v>211</v>
      </c>
      <c r="F194" s="41">
        <v>2</v>
      </c>
      <c r="G194" s="24" t="str">
        <f>IF(F194=1,C194,"0")</f>
        <v>0</v>
      </c>
      <c r="H194" s="24" t="str">
        <f>IF(F194=1,D194,"0")</f>
        <v>0</v>
      </c>
      <c r="I194" s="106">
        <f t="shared" si="382"/>
        <v>0</v>
      </c>
      <c r="J194" s="24">
        <f>IF(F194=2,C194,"0")</f>
        <v>105</v>
      </c>
      <c r="K194" s="24">
        <f>IF(F194=2,D194,"0")</f>
        <v>106</v>
      </c>
      <c r="L194" s="106">
        <f t="shared" si="383"/>
        <v>211</v>
      </c>
      <c r="M194" s="24" t="str">
        <f>IF(F194=3,C194,"0")</f>
        <v>0</v>
      </c>
      <c r="N194" s="24" t="str">
        <f>IF(F194=3,D194,"0")</f>
        <v>0</v>
      </c>
      <c r="O194" s="106" t="str">
        <f t="shared" si="384"/>
        <v>0</v>
      </c>
      <c r="P194" s="63" t="s">
        <v>155</v>
      </c>
    </row>
    <row r="195" spans="1:16" ht="21.75" customHeight="1">
      <c r="A195" s="22"/>
      <c r="B195" s="26" t="s">
        <v>42</v>
      </c>
      <c r="C195" s="27">
        <f>SUM(C192:C194)</f>
        <v>140</v>
      </c>
      <c r="D195" s="27">
        <f>SUM(D192:D194)</f>
        <v>350</v>
      </c>
      <c r="E195" s="27">
        <f>SUM(E192:E194)</f>
        <v>490</v>
      </c>
      <c r="F195" s="28"/>
      <c r="G195" s="27">
        <f t="shared" ref="G195:O195" si="387">SUM(G192:G194)</f>
        <v>35</v>
      </c>
      <c r="H195" s="27">
        <f t="shared" si="387"/>
        <v>244</v>
      </c>
      <c r="I195" s="27">
        <f t="shared" si="387"/>
        <v>279</v>
      </c>
      <c r="J195" s="27">
        <f t="shared" si="387"/>
        <v>105</v>
      </c>
      <c r="K195" s="27">
        <f t="shared" si="387"/>
        <v>106</v>
      </c>
      <c r="L195" s="27">
        <f t="shared" si="387"/>
        <v>211</v>
      </c>
      <c r="M195" s="27">
        <f t="shared" si="387"/>
        <v>0</v>
      </c>
      <c r="N195" s="27">
        <f t="shared" si="387"/>
        <v>0</v>
      </c>
      <c r="O195" s="27">
        <f t="shared" si="387"/>
        <v>0</v>
      </c>
      <c r="P195" s="140"/>
    </row>
    <row r="196" spans="1:16" ht="21.75" customHeight="1">
      <c r="A196" s="22"/>
      <c r="B196" s="43" t="s">
        <v>66</v>
      </c>
      <c r="C196" s="27"/>
      <c r="D196" s="27"/>
      <c r="E196" s="106"/>
      <c r="F196" s="28"/>
      <c r="G196" s="30"/>
      <c r="H196" s="30"/>
      <c r="I196" s="106"/>
      <c r="J196" s="30"/>
      <c r="K196" s="30"/>
      <c r="L196" s="106"/>
      <c r="M196" s="30"/>
      <c r="N196" s="30"/>
      <c r="O196" s="106"/>
      <c r="P196" s="140"/>
    </row>
    <row r="197" spans="1:16" ht="21.75" customHeight="1">
      <c r="A197" s="22"/>
      <c r="B197" s="35" t="s">
        <v>86</v>
      </c>
      <c r="C197" s="23">
        <v>10</v>
      </c>
      <c r="D197" s="23">
        <v>166</v>
      </c>
      <c r="E197" s="106">
        <f>C197+D197</f>
        <v>176</v>
      </c>
      <c r="F197" s="41">
        <v>2</v>
      </c>
      <c r="G197" s="24" t="str">
        <f>IF(F197=1,C197,"0")</f>
        <v>0</v>
      </c>
      <c r="H197" s="24" t="str">
        <f>IF(F197=1,D197,"0")</f>
        <v>0</v>
      </c>
      <c r="I197" s="106">
        <f t="shared" ref="I197" si="388">G197+H197</f>
        <v>0</v>
      </c>
      <c r="J197" s="24">
        <f>IF(F197=2,C197,"0")</f>
        <v>10</v>
      </c>
      <c r="K197" s="24">
        <f>IF(F197=2,D197,"0")</f>
        <v>166</v>
      </c>
      <c r="L197" s="106">
        <f t="shared" ref="L197" si="389">J197+K197</f>
        <v>176</v>
      </c>
      <c r="M197" s="24" t="str">
        <f>IF(F197=3,C197,"0")</f>
        <v>0</v>
      </c>
      <c r="N197" s="24" t="str">
        <f>IF(F197=3,D197,"0")</f>
        <v>0</v>
      </c>
      <c r="O197" s="106" t="str">
        <f t="shared" ref="O197" si="390">IF(F197=3,E197,"0")</f>
        <v>0</v>
      </c>
      <c r="P197" s="147" t="s">
        <v>142</v>
      </c>
    </row>
    <row r="198" spans="1:16" ht="21.75" customHeight="1">
      <c r="A198" s="22"/>
      <c r="B198" s="48" t="s">
        <v>42</v>
      </c>
      <c r="C198" s="27">
        <f>C197</f>
        <v>10</v>
      </c>
      <c r="D198" s="27">
        <f t="shared" ref="D198:O198" si="391">D197</f>
        <v>166</v>
      </c>
      <c r="E198" s="27">
        <f t="shared" si="391"/>
        <v>176</v>
      </c>
      <c r="F198" s="28"/>
      <c r="G198" s="27" t="str">
        <f t="shared" si="391"/>
        <v>0</v>
      </c>
      <c r="H198" s="27" t="str">
        <f t="shared" si="391"/>
        <v>0</v>
      </c>
      <c r="I198" s="27">
        <f t="shared" si="391"/>
        <v>0</v>
      </c>
      <c r="J198" s="27">
        <f t="shared" si="391"/>
        <v>10</v>
      </c>
      <c r="K198" s="27">
        <f t="shared" si="391"/>
        <v>166</v>
      </c>
      <c r="L198" s="27">
        <f t="shared" si="391"/>
        <v>176</v>
      </c>
      <c r="M198" s="27" t="str">
        <f t="shared" si="391"/>
        <v>0</v>
      </c>
      <c r="N198" s="27" t="str">
        <f t="shared" si="391"/>
        <v>0</v>
      </c>
      <c r="O198" s="27" t="str">
        <f t="shared" si="391"/>
        <v>0</v>
      </c>
      <c r="P198" s="140"/>
    </row>
    <row r="199" spans="1:16" ht="21.75" customHeight="1">
      <c r="A199" s="107"/>
      <c r="B199" s="118" t="s">
        <v>44</v>
      </c>
      <c r="C199" s="109">
        <f>C198+C195+C190+C184+C181+C178</f>
        <v>1947</v>
      </c>
      <c r="D199" s="109">
        <f t="shared" ref="D199:O199" si="392">D198+D195+D190+D184+D181+D178</f>
        <v>4031</v>
      </c>
      <c r="E199" s="109">
        <f t="shared" si="392"/>
        <v>5978</v>
      </c>
      <c r="F199" s="110"/>
      <c r="G199" s="131">
        <f t="shared" si="392"/>
        <v>627</v>
      </c>
      <c r="H199" s="131">
        <f t="shared" si="392"/>
        <v>1726</v>
      </c>
      <c r="I199" s="131">
        <f t="shared" si="392"/>
        <v>2353</v>
      </c>
      <c r="J199" s="131">
        <f t="shared" si="392"/>
        <v>1320</v>
      </c>
      <c r="K199" s="131">
        <f t="shared" si="392"/>
        <v>2305</v>
      </c>
      <c r="L199" s="131">
        <f t="shared" si="392"/>
        <v>3625</v>
      </c>
      <c r="M199" s="131">
        <f t="shared" si="392"/>
        <v>0</v>
      </c>
      <c r="N199" s="131">
        <f t="shared" si="392"/>
        <v>0</v>
      </c>
      <c r="O199" s="131">
        <f t="shared" si="392"/>
        <v>0</v>
      </c>
      <c r="P199" s="144"/>
    </row>
    <row r="200" spans="1:16" ht="21.75" customHeight="1">
      <c r="A200" s="22"/>
      <c r="B200" s="52" t="s">
        <v>58</v>
      </c>
      <c r="C200" s="27"/>
      <c r="D200" s="27"/>
      <c r="E200" s="106"/>
      <c r="F200" s="28"/>
      <c r="G200" s="30"/>
      <c r="H200" s="30"/>
      <c r="I200" s="106"/>
      <c r="J200" s="30"/>
      <c r="K200" s="30"/>
      <c r="L200" s="106"/>
      <c r="M200" s="30"/>
      <c r="N200" s="30"/>
      <c r="O200" s="106"/>
      <c r="P200" s="140"/>
    </row>
    <row r="201" spans="1:16" ht="21.75" customHeight="1">
      <c r="A201" s="22"/>
      <c r="B201" s="64" t="s">
        <v>45</v>
      </c>
      <c r="C201" s="27"/>
      <c r="D201" s="27"/>
      <c r="E201" s="106"/>
      <c r="F201" s="28"/>
      <c r="G201" s="30"/>
      <c r="H201" s="30"/>
      <c r="I201" s="106"/>
      <c r="J201" s="30"/>
      <c r="K201" s="30"/>
      <c r="L201" s="106"/>
      <c r="M201" s="30"/>
      <c r="N201" s="30"/>
      <c r="O201" s="106"/>
      <c r="P201" s="140"/>
    </row>
    <row r="202" spans="1:16" ht="21.75" customHeight="1">
      <c r="A202" s="22"/>
      <c r="B202" s="53" t="s">
        <v>174</v>
      </c>
      <c r="C202" s="23">
        <v>5</v>
      </c>
      <c r="D202" s="23">
        <v>0</v>
      </c>
      <c r="E202" s="106">
        <f>C202+D202</f>
        <v>5</v>
      </c>
      <c r="F202" s="41">
        <v>1</v>
      </c>
      <c r="G202" s="24">
        <f>IF(F202=1,C202,"0")</f>
        <v>5</v>
      </c>
      <c r="H202" s="24">
        <f>IF(F202=1,D202,"0")</f>
        <v>0</v>
      </c>
      <c r="I202" s="106">
        <f t="shared" ref="I202" si="393">G202+H202</f>
        <v>5</v>
      </c>
      <c r="J202" s="24" t="str">
        <f>IF(F202=2,C202,"0")</f>
        <v>0</v>
      </c>
      <c r="K202" s="24" t="str">
        <f>IF(F202=2,D202,"0")</f>
        <v>0</v>
      </c>
      <c r="L202" s="106">
        <f t="shared" ref="L202" si="394">J202+K202</f>
        <v>0</v>
      </c>
      <c r="M202" s="24" t="str">
        <f>IF(F202=3,C202,"0")</f>
        <v>0</v>
      </c>
      <c r="N202" s="24" t="str">
        <f>IF(F202=3,D202,"0")</f>
        <v>0</v>
      </c>
      <c r="O202" s="106" t="str">
        <f t="shared" ref="O202" si="395">IF(F202=3,E202,"0")</f>
        <v>0</v>
      </c>
      <c r="P202" s="147" t="s">
        <v>142</v>
      </c>
    </row>
    <row r="203" spans="1:16" ht="21.75" customHeight="1">
      <c r="A203" s="22"/>
      <c r="B203" s="53" t="s">
        <v>163</v>
      </c>
      <c r="C203" s="23">
        <v>0</v>
      </c>
      <c r="D203" s="23">
        <v>1</v>
      </c>
      <c r="E203" s="106">
        <f>C203+D203</f>
        <v>1</v>
      </c>
      <c r="F203" s="41">
        <v>1</v>
      </c>
      <c r="G203" s="24">
        <f>IF(F203=1,C203,"0")</f>
        <v>0</v>
      </c>
      <c r="H203" s="24">
        <f>IF(F203=1,D203,"0")</f>
        <v>1</v>
      </c>
      <c r="I203" s="106">
        <f t="shared" ref="I203" si="396">G203+H203</f>
        <v>1</v>
      </c>
      <c r="J203" s="24" t="str">
        <f>IF(F203=2,C203,"0")</f>
        <v>0</v>
      </c>
      <c r="K203" s="24" t="str">
        <f>IF(F203=2,D203,"0")</f>
        <v>0</v>
      </c>
      <c r="L203" s="106">
        <f t="shared" ref="L203" si="397">J203+K203</f>
        <v>0</v>
      </c>
      <c r="M203" s="24" t="str">
        <f>IF(F203=3,C203,"0")</f>
        <v>0</v>
      </c>
      <c r="N203" s="24" t="str">
        <f>IF(F203=3,D203,"0")</f>
        <v>0</v>
      </c>
      <c r="O203" s="106" t="str">
        <f t="shared" ref="O203" si="398">IF(F203=3,E203,"0")</f>
        <v>0</v>
      </c>
      <c r="P203" s="147"/>
    </row>
    <row r="204" spans="1:16" ht="21.75" customHeight="1">
      <c r="A204" s="22"/>
      <c r="B204" s="26" t="s">
        <v>42</v>
      </c>
      <c r="C204" s="27">
        <f>SUM(C202:C203)</f>
        <v>5</v>
      </c>
      <c r="D204" s="27">
        <f t="shared" ref="D204:O204" si="399">SUM(D202:D203)</f>
        <v>1</v>
      </c>
      <c r="E204" s="27">
        <f t="shared" si="399"/>
        <v>6</v>
      </c>
      <c r="F204" s="28"/>
      <c r="G204" s="27">
        <f t="shared" si="399"/>
        <v>5</v>
      </c>
      <c r="H204" s="27">
        <f t="shared" si="399"/>
        <v>1</v>
      </c>
      <c r="I204" s="27">
        <f t="shared" si="399"/>
        <v>6</v>
      </c>
      <c r="J204" s="27">
        <f t="shared" si="399"/>
        <v>0</v>
      </c>
      <c r="K204" s="27">
        <f t="shared" si="399"/>
        <v>0</v>
      </c>
      <c r="L204" s="27">
        <f t="shared" si="399"/>
        <v>0</v>
      </c>
      <c r="M204" s="27">
        <f t="shared" si="399"/>
        <v>0</v>
      </c>
      <c r="N204" s="27">
        <f t="shared" si="399"/>
        <v>0</v>
      </c>
      <c r="O204" s="27">
        <f t="shared" si="399"/>
        <v>0</v>
      </c>
      <c r="P204" s="140"/>
    </row>
    <row r="205" spans="1:16" ht="21.75" customHeight="1">
      <c r="A205" s="22"/>
      <c r="B205" s="43" t="s">
        <v>67</v>
      </c>
      <c r="C205" s="27"/>
      <c r="D205" s="27"/>
      <c r="E205" s="27"/>
      <c r="F205" s="28"/>
      <c r="G205" s="27"/>
      <c r="H205" s="27"/>
      <c r="I205" s="27"/>
      <c r="J205" s="27"/>
      <c r="K205" s="27"/>
      <c r="L205" s="27"/>
      <c r="M205" s="27"/>
      <c r="N205" s="27"/>
      <c r="O205" s="27"/>
      <c r="P205" s="140"/>
    </row>
    <row r="206" spans="1:16" ht="21.75" customHeight="1">
      <c r="A206" s="22"/>
      <c r="B206" s="97" t="s">
        <v>173</v>
      </c>
      <c r="C206" s="23">
        <v>4</v>
      </c>
      <c r="D206" s="23">
        <v>38</v>
      </c>
      <c r="E206" s="106">
        <f>C206+D206</f>
        <v>42</v>
      </c>
      <c r="F206" s="41">
        <v>1</v>
      </c>
      <c r="G206" s="24">
        <f>IF(F206=1,C206,"0")</f>
        <v>4</v>
      </c>
      <c r="H206" s="24">
        <f>IF(F206=1,D206,"0")</f>
        <v>38</v>
      </c>
      <c r="I206" s="106">
        <f t="shared" ref="I206" si="400">G206+H206</f>
        <v>42</v>
      </c>
      <c r="J206" s="24" t="str">
        <f>IF(F206=2,C206,"0")</f>
        <v>0</v>
      </c>
      <c r="K206" s="24" t="str">
        <f>IF(F206=2,D206,"0")</f>
        <v>0</v>
      </c>
      <c r="L206" s="106">
        <f t="shared" ref="L206" si="401">J206+K206</f>
        <v>0</v>
      </c>
      <c r="M206" s="24" t="str">
        <f>IF(F206=3,C206,"0")</f>
        <v>0</v>
      </c>
      <c r="N206" s="24" t="str">
        <f>IF(F206=3,D206,"0")</f>
        <v>0</v>
      </c>
      <c r="O206" s="106" t="str">
        <f t="shared" ref="O206" si="402">IF(F206=3,E206,"0")</f>
        <v>0</v>
      </c>
      <c r="P206" s="63" t="s">
        <v>185</v>
      </c>
    </row>
    <row r="207" spans="1:16" ht="21.75" customHeight="1">
      <c r="A207" s="22"/>
      <c r="B207" s="104" t="s">
        <v>163</v>
      </c>
      <c r="C207" s="23">
        <v>5</v>
      </c>
      <c r="D207" s="23">
        <v>55</v>
      </c>
      <c r="E207" s="106">
        <f>C207+D207</f>
        <v>60</v>
      </c>
      <c r="F207" s="41">
        <v>1</v>
      </c>
      <c r="G207" s="24">
        <f>IF(F207=1,C207,"0")</f>
        <v>5</v>
      </c>
      <c r="H207" s="24">
        <f>IF(F207=1,D207,"0")</f>
        <v>55</v>
      </c>
      <c r="I207" s="106">
        <f t="shared" ref="I207" si="403">G207+H207</f>
        <v>60</v>
      </c>
      <c r="J207" s="24" t="str">
        <f>IF(F207=2,C207,"0")</f>
        <v>0</v>
      </c>
      <c r="K207" s="24" t="str">
        <f>IF(F207=2,D207,"0")</f>
        <v>0</v>
      </c>
      <c r="L207" s="106">
        <f t="shared" ref="L207" si="404">J207+K207</f>
        <v>0</v>
      </c>
      <c r="M207" s="24" t="str">
        <f>IF(F207=3,C207,"0")</f>
        <v>0</v>
      </c>
      <c r="N207" s="24" t="str">
        <f>IF(F207=3,D207,"0")</f>
        <v>0</v>
      </c>
      <c r="O207" s="106" t="str">
        <f t="shared" ref="O207" si="405">IF(F207=3,E207,"0")</f>
        <v>0</v>
      </c>
      <c r="P207" s="147" t="s">
        <v>142</v>
      </c>
    </row>
    <row r="208" spans="1:16" ht="21.75" customHeight="1">
      <c r="A208" s="22"/>
      <c r="B208" s="48" t="s">
        <v>42</v>
      </c>
      <c r="C208" s="27">
        <f>SUM(C206:C207)</f>
        <v>9</v>
      </c>
      <c r="D208" s="27">
        <f t="shared" ref="D208:E208" si="406">SUM(D206:D207)</f>
        <v>93</v>
      </c>
      <c r="E208" s="106">
        <f t="shared" si="406"/>
        <v>102</v>
      </c>
      <c r="F208" s="28"/>
      <c r="G208" s="27">
        <f t="shared" ref="G208:O208" si="407">SUM(G206:G207)</f>
        <v>9</v>
      </c>
      <c r="H208" s="27">
        <f t="shared" si="407"/>
        <v>93</v>
      </c>
      <c r="I208" s="27">
        <f t="shared" si="407"/>
        <v>102</v>
      </c>
      <c r="J208" s="27">
        <f t="shared" si="407"/>
        <v>0</v>
      </c>
      <c r="K208" s="27">
        <f t="shared" si="407"/>
        <v>0</v>
      </c>
      <c r="L208" s="27">
        <f t="shared" si="407"/>
        <v>0</v>
      </c>
      <c r="M208" s="27">
        <f t="shared" si="407"/>
        <v>0</v>
      </c>
      <c r="N208" s="27">
        <f t="shared" si="407"/>
        <v>0</v>
      </c>
      <c r="O208" s="27">
        <f t="shared" si="407"/>
        <v>0</v>
      </c>
      <c r="P208" s="140"/>
    </row>
    <row r="209" spans="1:16" ht="21.75" customHeight="1">
      <c r="A209" s="107"/>
      <c r="B209" s="122" t="s">
        <v>59</v>
      </c>
      <c r="C209" s="109">
        <f>C204+C208</f>
        <v>14</v>
      </c>
      <c r="D209" s="109">
        <f t="shared" ref="D209:E209" si="408">D204+D208</f>
        <v>94</v>
      </c>
      <c r="E209" s="109">
        <f t="shared" si="408"/>
        <v>108</v>
      </c>
      <c r="F209" s="110"/>
      <c r="G209" s="109">
        <f t="shared" ref="G209:O209" si="409">G204+G208</f>
        <v>14</v>
      </c>
      <c r="H209" s="109">
        <f t="shared" si="409"/>
        <v>94</v>
      </c>
      <c r="I209" s="109">
        <f t="shared" si="409"/>
        <v>108</v>
      </c>
      <c r="J209" s="109">
        <f t="shared" si="409"/>
        <v>0</v>
      </c>
      <c r="K209" s="109">
        <f t="shared" si="409"/>
        <v>0</v>
      </c>
      <c r="L209" s="109">
        <f t="shared" si="409"/>
        <v>0</v>
      </c>
      <c r="M209" s="109">
        <f t="shared" si="409"/>
        <v>0</v>
      </c>
      <c r="N209" s="109">
        <f t="shared" si="409"/>
        <v>0</v>
      </c>
      <c r="O209" s="109">
        <f t="shared" si="409"/>
        <v>0</v>
      </c>
      <c r="P209" s="144"/>
    </row>
    <row r="210" spans="1:16" ht="21.75" customHeight="1">
      <c r="A210" s="111"/>
      <c r="B210" s="126" t="s">
        <v>31</v>
      </c>
      <c r="C210" s="113">
        <f>C199+C209</f>
        <v>1961</v>
      </c>
      <c r="D210" s="113">
        <f t="shared" ref="D210:E210" si="410">D199+D209</f>
        <v>4125</v>
      </c>
      <c r="E210" s="113">
        <f t="shared" si="410"/>
        <v>6086</v>
      </c>
      <c r="F210" s="114"/>
      <c r="G210" s="113">
        <f t="shared" ref="G210:O210" si="411">G199+G209</f>
        <v>641</v>
      </c>
      <c r="H210" s="113">
        <f t="shared" si="411"/>
        <v>1820</v>
      </c>
      <c r="I210" s="113">
        <f t="shared" si="411"/>
        <v>2461</v>
      </c>
      <c r="J210" s="113">
        <f t="shared" si="411"/>
        <v>1320</v>
      </c>
      <c r="K210" s="113">
        <f t="shared" si="411"/>
        <v>2305</v>
      </c>
      <c r="L210" s="113">
        <f t="shared" si="411"/>
        <v>3625</v>
      </c>
      <c r="M210" s="113">
        <f t="shared" si="411"/>
        <v>0</v>
      </c>
      <c r="N210" s="113">
        <f t="shared" si="411"/>
        <v>0</v>
      </c>
      <c r="O210" s="113">
        <f t="shared" si="411"/>
        <v>0</v>
      </c>
      <c r="P210" s="145"/>
    </row>
    <row r="211" spans="1:16" ht="21.75" customHeight="1">
      <c r="A211" s="22" t="s">
        <v>34</v>
      </c>
      <c r="B211" s="43"/>
      <c r="C211" s="8"/>
      <c r="D211" s="8"/>
      <c r="E211" s="37"/>
      <c r="F211" s="10"/>
      <c r="G211" s="38"/>
      <c r="H211" s="38"/>
      <c r="I211" s="37"/>
      <c r="J211" s="38"/>
      <c r="K211" s="38"/>
      <c r="L211" s="37"/>
      <c r="M211" s="38"/>
      <c r="N211" s="38"/>
      <c r="O211" s="37"/>
      <c r="P211" s="140"/>
    </row>
    <row r="212" spans="1:16" ht="21.75" customHeight="1">
      <c r="A212" s="22"/>
      <c r="B212" s="55" t="s">
        <v>43</v>
      </c>
      <c r="C212" s="8"/>
      <c r="D212" s="8"/>
      <c r="E212" s="37"/>
      <c r="F212" s="10"/>
      <c r="G212" s="38"/>
      <c r="H212" s="38"/>
      <c r="I212" s="37"/>
      <c r="J212" s="38"/>
      <c r="K212" s="38"/>
      <c r="L212" s="37"/>
      <c r="M212" s="38"/>
      <c r="N212" s="38"/>
      <c r="O212" s="37"/>
      <c r="P212" s="140"/>
    </row>
    <row r="213" spans="1:16" ht="21.75" customHeight="1">
      <c r="A213" s="22"/>
      <c r="B213" s="43" t="s">
        <v>47</v>
      </c>
      <c r="C213" s="8"/>
      <c r="D213" s="8"/>
      <c r="E213" s="37"/>
      <c r="F213" s="44"/>
      <c r="G213" s="38"/>
      <c r="H213" s="38"/>
      <c r="I213" s="37"/>
      <c r="J213" s="38"/>
      <c r="K213" s="38"/>
      <c r="L213" s="37"/>
      <c r="M213" s="38"/>
      <c r="N213" s="38"/>
      <c r="O213" s="37"/>
      <c r="P213" s="140"/>
    </row>
    <row r="214" spans="1:16" ht="21.75" customHeight="1">
      <c r="A214" s="18"/>
      <c r="B214" s="39" t="s">
        <v>123</v>
      </c>
      <c r="C214" s="23">
        <v>64</v>
      </c>
      <c r="D214" s="23">
        <v>128</v>
      </c>
      <c r="E214" s="106">
        <f>C214+D214</f>
        <v>192</v>
      </c>
      <c r="F214" s="41">
        <v>2</v>
      </c>
      <c r="G214" s="24" t="str">
        <f>IF(F214=1,C214,"0")</f>
        <v>0</v>
      </c>
      <c r="H214" s="24" t="str">
        <f>IF(F214=1,D214,"0")</f>
        <v>0</v>
      </c>
      <c r="I214" s="106">
        <f>G214+H214</f>
        <v>0</v>
      </c>
      <c r="J214" s="24">
        <f>IF(F214=2,C214,"0")</f>
        <v>64</v>
      </c>
      <c r="K214" s="24">
        <f>IF(F214=2,D214,"0")</f>
        <v>128</v>
      </c>
      <c r="L214" s="106">
        <f>J214+K214</f>
        <v>192</v>
      </c>
      <c r="M214" s="24" t="str">
        <f>IF(F214=3,C214,"0")</f>
        <v>0</v>
      </c>
      <c r="N214" s="24" t="str">
        <f>IF(F214=3,D214,"0")</f>
        <v>0</v>
      </c>
      <c r="O214" s="106" t="str">
        <f t="shared" ref="O214:O216" si="412">IF(F214=3,E214,"0")</f>
        <v>0</v>
      </c>
      <c r="P214" s="63" t="s">
        <v>154</v>
      </c>
    </row>
    <row r="215" spans="1:16" ht="21.75" customHeight="1">
      <c r="A215" s="18"/>
      <c r="B215" s="39" t="s">
        <v>141</v>
      </c>
      <c r="C215" s="23">
        <v>19</v>
      </c>
      <c r="D215" s="23">
        <v>47</v>
      </c>
      <c r="E215" s="106">
        <f>C215+D215</f>
        <v>66</v>
      </c>
      <c r="F215" s="41">
        <v>2</v>
      </c>
      <c r="G215" s="24" t="str">
        <f>IF(F215=1,C215,"0")</f>
        <v>0</v>
      </c>
      <c r="H215" s="24" t="str">
        <f>IF(F215=1,D215,"0")</f>
        <v>0</v>
      </c>
      <c r="I215" s="106">
        <f t="shared" ref="I215" si="413">G215+H215</f>
        <v>0</v>
      </c>
      <c r="J215" s="24">
        <f>IF(F215=2,C215,"0")</f>
        <v>19</v>
      </c>
      <c r="K215" s="24">
        <f>IF(F215=2,D215,"0")</f>
        <v>47</v>
      </c>
      <c r="L215" s="106">
        <f t="shared" ref="L215" si="414">J215+K215</f>
        <v>66</v>
      </c>
      <c r="M215" s="24" t="str">
        <f>IF(F215=3,C215,"0")</f>
        <v>0</v>
      </c>
      <c r="N215" s="24" t="str">
        <f>IF(F215=3,D215,"0")</f>
        <v>0</v>
      </c>
      <c r="O215" s="106" t="str">
        <f t="shared" ref="O215" si="415">IF(F215=3,E215,"0")</f>
        <v>0</v>
      </c>
      <c r="P215" s="58" t="s">
        <v>154</v>
      </c>
    </row>
    <row r="216" spans="1:16" ht="21.75" customHeight="1">
      <c r="A216" s="22"/>
      <c r="B216" s="35" t="s">
        <v>18</v>
      </c>
      <c r="C216" s="23">
        <v>193</v>
      </c>
      <c r="D216" s="23">
        <v>499</v>
      </c>
      <c r="E216" s="106">
        <f>C216+D216</f>
        <v>692</v>
      </c>
      <c r="F216" s="41">
        <v>2</v>
      </c>
      <c r="G216" s="24" t="str">
        <f>IF(F216=1,C216,"0")</f>
        <v>0</v>
      </c>
      <c r="H216" s="24" t="str">
        <f>IF(F216=1,D216,"0")</f>
        <v>0</v>
      </c>
      <c r="I216" s="106">
        <f t="shared" ref="I216" si="416">G216+H216</f>
        <v>0</v>
      </c>
      <c r="J216" s="24">
        <f>IF(F216=2,C216,"0")</f>
        <v>193</v>
      </c>
      <c r="K216" s="24">
        <f>IF(F216=2,D216,"0")</f>
        <v>499</v>
      </c>
      <c r="L216" s="106">
        <f t="shared" ref="L216" si="417">J216+K216</f>
        <v>692</v>
      </c>
      <c r="M216" s="24" t="str">
        <f>IF(F216=3,C216,"0")</f>
        <v>0</v>
      </c>
      <c r="N216" s="24" t="str">
        <f>IF(F216=3,D216,"0")</f>
        <v>0</v>
      </c>
      <c r="O216" s="106" t="str">
        <f t="shared" si="412"/>
        <v>0</v>
      </c>
      <c r="P216" s="58" t="s">
        <v>152</v>
      </c>
    </row>
    <row r="217" spans="1:16" ht="21.75" customHeight="1">
      <c r="A217" s="22"/>
      <c r="B217" s="26" t="s">
        <v>42</v>
      </c>
      <c r="C217" s="27">
        <f t="shared" ref="C217:O217" si="418">SUM(C214:C216)</f>
        <v>276</v>
      </c>
      <c r="D217" s="27">
        <f t="shared" si="418"/>
        <v>674</v>
      </c>
      <c r="E217" s="27">
        <f t="shared" si="418"/>
        <v>950</v>
      </c>
      <c r="F217" s="42">
        <f t="shared" si="418"/>
        <v>6</v>
      </c>
      <c r="G217" s="27">
        <f t="shared" si="418"/>
        <v>0</v>
      </c>
      <c r="H217" s="27">
        <f t="shared" si="418"/>
        <v>0</v>
      </c>
      <c r="I217" s="27">
        <f t="shared" si="418"/>
        <v>0</v>
      </c>
      <c r="J217" s="27">
        <f t="shared" si="418"/>
        <v>276</v>
      </c>
      <c r="K217" s="27">
        <f t="shared" si="418"/>
        <v>674</v>
      </c>
      <c r="L217" s="27">
        <f t="shared" si="418"/>
        <v>950</v>
      </c>
      <c r="M217" s="27">
        <f t="shared" si="418"/>
        <v>0</v>
      </c>
      <c r="N217" s="27">
        <f t="shared" si="418"/>
        <v>0</v>
      </c>
      <c r="O217" s="27">
        <f t="shared" si="418"/>
        <v>0</v>
      </c>
      <c r="P217" s="140"/>
    </row>
    <row r="218" spans="1:16" ht="21.75" customHeight="1">
      <c r="A218" s="5"/>
      <c r="B218" s="6" t="s">
        <v>48</v>
      </c>
      <c r="C218" s="7"/>
      <c r="D218" s="27"/>
      <c r="E218" s="106"/>
      <c r="F218" s="59"/>
      <c r="G218" s="30"/>
      <c r="H218" s="30"/>
      <c r="I218" s="106"/>
      <c r="J218" s="30"/>
      <c r="K218" s="30"/>
      <c r="L218" s="106"/>
      <c r="M218" s="30"/>
      <c r="N218" s="30"/>
      <c r="O218" s="106"/>
      <c r="P218" s="140"/>
    </row>
    <row r="219" spans="1:16" ht="21.75" customHeight="1">
      <c r="A219" s="5"/>
      <c r="B219" s="39" t="s">
        <v>123</v>
      </c>
      <c r="C219" s="23">
        <v>11</v>
      </c>
      <c r="D219" s="23">
        <v>37</v>
      </c>
      <c r="E219" s="106">
        <f>C219+D219</f>
        <v>48</v>
      </c>
      <c r="F219" s="65">
        <v>2</v>
      </c>
      <c r="G219" s="24" t="str">
        <f>IF(F219=1,C219,"0")</f>
        <v>0</v>
      </c>
      <c r="H219" s="24" t="str">
        <f>IF(F219=1,D219,"0")</f>
        <v>0</v>
      </c>
      <c r="I219" s="106">
        <f>G219+H219</f>
        <v>0</v>
      </c>
      <c r="J219" s="24">
        <f>IF(F219=2,C219,"0")</f>
        <v>11</v>
      </c>
      <c r="K219" s="24">
        <f>IF(F219=2,D219,"0")</f>
        <v>37</v>
      </c>
      <c r="L219" s="106">
        <f>J219+K219</f>
        <v>48</v>
      </c>
      <c r="M219" s="24" t="str">
        <f>IF(F219=3,C219,"0")</f>
        <v>0</v>
      </c>
      <c r="N219" s="24" t="str">
        <f>IF(F219=3,D219,"0")</f>
        <v>0</v>
      </c>
      <c r="O219" s="106" t="str">
        <f t="shared" ref="O219:O221" si="419">IF(F219=3,E219,"0")</f>
        <v>0</v>
      </c>
      <c r="P219" s="58" t="s">
        <v>154</v>
      </c>
    </row>
    <row r="220" spans="1:16" ht="21.75" customHeight="1">
      <c r="A220" s="5"/>
      <c r="B220" s="39" t="s">
        <v>141</v>
      </c>
      <c r="C220" s="23">
        <v>1</v>
      </c>
      <c r="D220" s="23">
        <v>1</v>
      </c>
      <c r="E220" s="106">
        <f>C220+D220</f>
        <v>2</v>
      </c>
      <c r="F220" s="65">
        <v>2</v>
      </c>
      <c r="G220" s="24" t="str">
        <f>IF(F220=1,C220,"0")</f>
        <v>0</v>
      </c>
      <c r="H220" s="24" t="str">
        <f>IF(F220=1,D220,"0")</f>
        <v>0</v>
      </c>
      <c r="I220" s="106">
        <f>G220+H220</f>
        <v>0</v>
      </c>
      <c r="J220" s="24">
        <f>IF(F220=2,C220,"0")</f>
        <v>1</v>
      </c>
      <c r="K220" s="24">
        <f>IF(F220=2,D220,"0")</f>
        <v>1</v>
      </c>
      <c r="L220" s="106">
        <f>J220+K220</f>
        <v>2</v>
      </c>
      <c r="M220" s="24" t="str">
        <f>IF(F220=3,C220,"0")</f>
        <v>0</v>
      </c>
      <c r="N220" s="24" t="str">
        <f>IF(F220=3,D220,"0")</f>
        <v>0</v>
      </c>
      <c r="O220" s="106" t="str">
        <f>IF(F220=3,E220,"0")</f>
        <v>0</v>
      </c>
      <c r="P220" s="58" t="s">
        <v>154</v>
      </c>
    </row>
    <row r="221" spans="1:16" ht="21.75" customHeight="1">
      <c r="A221" s="22"/>
      <c r="B221" s="35" t="s">
        <v>18</v>
      </c>
      <c r="C221" s="23">
        <v>48</v>
      </c>
      <c r="D221" s="23">
        <v>101</v>
      </c>
      <c r="E221" s="106">
        <f>C221+D221</f>
        <v>149</v>
      </c>
      <c r="F221" s="41">
        <v>2</v>
      </c>
      <c r="G221" s="24" t="str">
        <f>IF(F221=1,C221,"0")</f>
        <v>0</v>
      </c>
      <c r="H221" s="24" t="str">
        <f>IF(F221=1,D221,"0")</f>
        <v>0</v>
      </c>
      <c r="I221" s="106">
        <f>G221+H221</f>
        <v>0</v>
      </c>
      <c r="J221" s="24">
        <f>IF(F221=2,C221,"0")</f>
        <v>48</v>
      </c>
      <c r="K221" s="24">
        <f>IF(F221=2,D221,"0")</f>
        <v>101</v>
      </c>
      <c r="L221" s="106">
        <f>J221+K221</f>
        <v>149</v>
      </c>
      <c r="M221" s="24" t="str">
        <f>IF(F221=3,C221,"0")</f>
        <v>0</v>
      </c>
      <c r="N221" s="24" t="str">
        <f>IF(F221=3,D221,"0")</f>
        <v>0</v>
      </c>
      <c r="O221" s="106" t="str">
        <f t="shared" si="419"/>
        <v>0</v>
      </c>
      <c r="P221" s="63" t="s">
        <v>152</v>
      </c>
    </row>
    <row r="222" spans="1:16" ht="21.75" customHeight="1">
      <c r="A222" s="22"/>
      <c r="B222" s="26" t="s">
        <v>42</v>
      </c>
      <c r="C222" s="27">
        <f t="shared" ref="C222:O222" si="420">SUM(C219:C221)</f>
        <v>60</v>
      </c>
      <c r="D222" s="27">
        <f t="shared" si="420"/>
        <v>139</v>
      </c>
      <c r="E222" s="27">
        <f t="shared" si="420"/>
        <v>199</v>
      </c>
      <c r="F222" s="42">
        <f t="shared" si="420"/>
        <v>6</v>
      </c>
      <c r="G222" s="27">
        <f t="shared" si="420"/>
        <v>0</v>
      </c>
      <c r="H222" s="27">
        <f t="shared" si="420"/>
        <v>0</v>
      </c>
      <c r="I222" s="27">
        <f t="shared" si="420"/>
        <v>0</v>
      </c>
      <c r="J222" s="27">
        <f t="shared" si="420"/>
        <v>60</v>
      </c>
      <c r="K222" s="27">
        <f t="shared" si="420"/>
        <v>139</v>
      </c>
      <c r="L222" s="27">
        <f t="shared" si="420"/>
        <v>199</v>
      </c>
      <c r="M222" s="27">
        <f t="shared" si="420"/>
        <v>0</v>
      </c>
      <c r="N222" s="27">
        <f t="shared" si="420"/>
        <v>0</v>
      </c>
      <c r="O222" s="27">
        <f t="shared" si="420"/>
        <v>0</v>
      </c>
      <c r="P222" s="140"/>
    </row>
    <row r="223" spans="1:16" ht="21.75" customHeight="1">
      <c r="A223" s="22"/>
      <c r="B223" s="43" t="s">
        <v>108</v>
      </c>
      <c r="C223" s="27"/>
      <c r="D223" s="27"/>
      <c r="E223" s="27"/>
      <c r="F223" s="28"/>
      <c r="G223" s="27"/>
      <c r="H223" s="27"/>
      <c r="I223" s="27"/>
      <c r="J223" s="27"/>
      <c r="K223" s="27"/>
      <c r="L223" s="27"/>
      <c r="M223" s="27"/>
      <c r="N223" s="27"/>
      <c r="O223" s="27"/>
      <c r="P223" s="140"/>
    </row>
    <row r="224" spans="1:16" ht="21.75" customHeight="1">
      <c r="A224" s="22"/>
      <c r="B224" s="47" t="s">
        <v>35</v>
      </c>
      <c r="C224" s="23">
        <v>1</v>
      </c>
      <c r="D224" s="23">
        <v>219</v>
      </c>
      <c r="E224" s="27">
        <f>C224+D224</f>
        <v>220</v>
      </c>
      <c r="F224" s="25">
        <v>1</v>
      </c>
      <c r="G224" s="23">
        <f>IF(F224=1,C224,"0")</f>
        <v>1</v>
      </c>
      <c r="H224" s="23">
        <f>IF(F224=1,D224,"0")</f>
        <v>219</v>
      </c>
      <c r="I224" s="27">
        <f t="shared" ref="I224" si="421">G224+H224</f>
        <v>220</v>
      </c>
      <c r="J224" s="23" t="str">
        <f>IF(F224=2,C224,"0")</f>
        <v>0</v>
      </c>
      <c r="K224" s="23" t="str">
        <f>IF(F224=2,D224,"0")</f>
        <v>0</v>
      </c>
      <c r="L224" s="27">
        <f t="shared" ref="L224" si="422">J224+K224</f>
        <v>0</v>
      </c>
      <c r="M224" s="23" t="str">
        <f>IF(F224=3,C224,"0")</f>
        <v>0</v>
      </c>
      <c r="N224" s="23" t="str">
        <f>IF(F224=3,D224,"0")</f>
        <v>0</v>
      </c>
      <c r="O224" s="27" t="str">
        <f t="shared" ref="O224" si="423">IF(F224=3,E224,"0")</f>
        <v>0</v>
      </c>
      <c r="P224" s="63" t="s">
        <v>145</v>
      </c>
    </row>
    <row r="225" spans="1:16" ht="21.75" customHeight="1">
      <c r="A225" s="22"/>
      <c r="B225" s="48" t="s">
        <v>42</v>
      </c>
      <c r="C225" s="27">
        <f t="shared" ref="C225:F225" si="424">C224</f>
        <v>1</v>
      </c>
      <c r="D225" s="27">
        <f t="shared" si="424"/>
        <v>219</v>
      </c>
      <c r="E225" s="27">
        <f t="shared" si="424"/>
        <v>220</v>
      </c>
      <c r="F225" s="28">
        <f t="shared" si="424"/>
        <v>1</v>
      </c>
      <c r="G225" s="27">
        <f t="shared" ref="G225:O225" si="425">G224</f>
        <v>1</v>
      </c>
      <c r="H225" s="27">
        <f t="shared" si="425"/>
        <v>219</v>
      </c>
      <c r="I225" s="27">
        <f t="shared" si="425"/>
        <v>220</v>
      </c>
      <c r="J225" s="27" t="str">
        <f t="shared" si="425"/>
        <v>0</v>
      </c>
      <c r="K225" s="27" t="str">
        <f t="shared" si="425"/>
        <v>0</v>
      </c>
      <c r="L225" s="27">
        <f t="shared" si="425"/>
        <v>0</v>
      </c>
      <c r="M225" s="27" t="str">
        <f t="shared" si="425"/>
        <v>0</v>
      </c>
      <c r="N225" s="27" t="str">
        <f t="shared" si="425"/>
        <v>0</v>
      </c>
      <c r="O225" s="27" t="str">
        <f t="shared" si="425"/>
        <v>0</v>
      </c>
      <c r="P225" s="140"/>
    </row>
    <row r="226" spans="1:16" ht="21.75" hidden="1" customHeight="1">
      <c r="A226" s="22"/>
      <c r="B226" s="43" t="s">
        <v>111</v>
      </c>
      <c r="C226" s="66"/>
      <c r="D226" s="66"/>
      <c r="E226" s="67"/>
      <c r="F226" s="68"/>
      <c r="G226" s="69"/>
      <c r="H226" s="70"/>
      <c r="I226" s="105"/>
      <c r="J226" s="30"/>
      <c r="K226" s="30"/>
      <c r="L226" s="106"/>
      <c r="M226" s="30"/>
      <c r="N226" s="30"/>
      <c r="O226" s="106"/>
      <c r="P226" s="140"/>
    </row>
    <row r="227" spans="1:16" s="54" customFormat="1" ht="21.75" hidden="1" customHeight="1">
      <c r="A227" s="5"/>
      <c r="B227" s="47" t="s">
        <v>35</v>
      </c>
      <c r="C227" s="23"/>
      <c r="D227" s="23"/>
      <c r="E227" s="106">
        <f>C227+D227</f>
        <v>0</v>
      </c>
      <c r="F227" s="41">
        <v>1</v>
      </c>
      <c r="G227" s="24"/>
      <c r="H227" s="24"/>
      <c r="I227" s="106"/>
      <c r="J227" s="24"/>
      <c r="K227" s="24"/>
      <c r="L227" s="106"/>
      <c r="M227" s="24"/>
      <c r="N227" s="24"/>
      <c r="O227" s="106"/>
      <c r="P227" s="63" t="s">
        <v>145</v>
      </c>
    </row>
    <row r="228" spans="1:16" s="54" customFormat="1" ht="21.75" hidden="1" customHeight="1">
      <c r="A228" s="5"/>
      <c r="B228" s="48" t="s">
        <v>42</v>
      </c>
      <c r="C228" s="27">
        <f t="shared" ref="C228:F228" si="426">C227</f>
        <v>0</v>
      </c>
      <c r="D228" s="27">
        <f t="shared" si="426"/>
        <v>0</v>
      </c>
      <c r="E228" s="27">
        <f t="shared" si="426"/>
        <v>0</v>
      </c>
      <c r="F228" s="42">
        <f t="shared" si="426"/>
        <v>1</v>
      </c>
      <c r="G228" s="27">
        <f t="shared" ref="G228:O228" si="427">G227</f>
        <v>0</v>
      </c>
      <c r="H228" s="27">
        <f t="shared" si="427"/>
        <v>0</v>
      </c>
      <c r="I228" s="27">
        <f t="shared" si="427"/>
        <v>0</v>
      </c>
      <c r="J228" s="27">
        <f t="shared" si="427"/>
        <v>0</v>
      </c>
      <c r="K228" s="27">
        <f t="shared" si="427"/>
        <v>0</v>
      </c>
      <c r="L228" s="27">
        <f t="shared" si="427"/>
        <v>0</v>
      </c>
      <c r="M228" s="27">
        <f t="shared" si="427"/>
        <v>0</v>
      </c>
      <c r="N228" s="27">
        <f t="shared" si="427"/>
        <v>0</v>
      </c>
      <c r="O228" s="27">
        <f t="shared" si="427"/>
        <v>0</v>
      </c>
      <c r="P228" s="140"/>
    </row>
    <row r="229" spans="1:16" s="54" customFormat="1" ht="21.75" customHeight="1">
      <c r="A229" s="121"/>
      <c r="B229" s="122" t="s">
        <v>44</v>
      </c>
      <c r="C229" s="109">
        <f t="shared" ref="C229:E229" si="428">C228+C222+C217+C225</f>
        <v>337</v>
      </c>
      <c r="D229" s="109">
        <f t="shared" si="428"/>
        <v>1032</v>
      </c>
      <c r="E229" s="109">
        <f t="shared" si="428"/>
        <v>1369</v>
      </c>
      <c r="F229" s="110"/>
      <c r="G229" s="109">
        <f t="shared" ref="G229:O229" si="429">G228+G222+G217+G225</f>
        <v>1</v>
      </c>
      <c r="H229" s="109">
        <f t="shared" si="429"/>
        <v>219</v>
      </c>
      <c r="I229" s="109">
        <f t="shared" si="429"/>
        <v>220</v>
      </c>
      <c r="J229" s="109">
        <f t="shared" si="429"/>
        <v>336</v>
      </c>
      <c r="K229" s="109">
        <f t="shared" si="429"/>
        <v>813</v>
      </c>
      <c r="L229" s="109">
        <f t="shared" si="429"/>
        <v>1149</v>
      </c>
      <c r="M229" s="109">
        <f t="shared" si="429"/>
        <v>0</v>
      </c>
      <c r="N229" s="109">
        <f t="shared" si="429"/>
        <v>0</v>
      </c>
      <c r="O229" s="109">
        <f t="shared" si="429"/>
        <v>0</v>
      </c>
      <c r="P229" s="144"/>
    </row>
    <row r="230" spans="1:16" ht="21.75" customHeight="1">
      <c r="A230" s="111"/>
      <c r="B230" s="112" t="s">
        <v>31</v>
      </c>
      <c r="C230" s="113">
        <f>C229</f>
        <v>337</v>
      </c>
      <c r="D230" s="113">
        <f t="shared" ref="D230:E230" si="430">D229</f>
        <v>1032</v>
      </c>
      <c r="E230" s="113">
        <f t="shared" si="430"/>
        <v>1369</v>
      </c>
      <c r="F230" s="114"/>
      <c r="G230" s="113">
        <f t="shared" ref="G230:O230" si="431">G229</f>
        <v>1</v>
      </c>
      <c r="H230" s="113">
        <f t="shared" si="431"/>
        <v>219</v>
      </c>
      <c r="I230" s="113">
        <f t="shared" si="431"/>
        <v>220</v>
      </c>
      <c r="J230" s="113">
        <f t="shared" si="431"/>
        <v>336</v>
      </c>
      <c r="K230" s="113">
        <f t="shared" si="431"/>
        <v>813</v>
      </c>
      <c r="L230" s="113">
        <f t="shared" si="431"/>
        <v>1149</v>
      </c>
      <c r="M230" s="113">
        <f t="shared" si="431"/>
        <v>0</v>
      </c>
      <c r="N230" s="113">
        <f t="shared" si="431"/>
        <v>0</v>
      </c>
      <c r="O230" s="113">
        <f t="shared" si="431"/>
        <v>0</v>
      </c>
      <c r="P230" s="145"/>
    </row>
    <row r="231" spans="1:16" ht="21.75" customHeight="1">
      <c r="A231" s="22" t="s">
        <v>36</v>
      </c>
      <c r="B231" s="64"/>
      <c r="C231" s="8"/>
      <c r="D231" s="8"/>
      <c r="E231" s="37"/>
      <c r="F231" s="10"/>
      <c r="G231" s="38"/>
      <c r="H231" s="38"/>
      <c r="I231" s="37"/>
      <c r="J231" s="38"/>
      <c r="K231" s="38"/>
      <c r="L231" s="37"/>
      <c r="M231" s="38"/>
      <c r="N231" s="38"/>
      <c r="O231" s="37"/>
      <c r="P231" s="140"/>
    </row>
    <row r="232" spans="1:16" ht="21.75" customHeight="1">
      <c r="A232" s="22"/>
      <c r="B232" s="52" t="s">
        <v>43</v>
      </c>
      <c r="C232" s="8"/>
      <c r="D232" s="8"/>
      <c r="E232" s="37"/>
      <c r="F232" s="10"/>
      <c r="G232" s="38"/>
      <c r="H232" s="38"/>
      <c r="I232" s="37"/>
      <c r="J232" s="38"/>
      <c r="K232" s="38"/>
      <c r="L232" s="37"/>
      <c r="M232" s="38"/>
      <c r="N232" s="38"/>
      <c r="O232" s="37"/>
      <c r="P232" s="140"/>
    </row>
    <row r="233" spans="1:16" s="54" customFormat="1" ht="21.75" customHeight="1">
      <c r="A233" s="5"/>
      <c r="B233" s="6" t="s">
        <v>112</v>
      </c>
      <c r="C233" s="8"/>
      <c r="D233" s="8"/>
      <c r="E233" s="37"/>
      <c r="F233" s="71"/>
      <c r="G233" s="38"/>
      <c r="H233" s="38"/>
      <c r="I233" s="37"/>
      <c r="J233" s="38"/>
      <c r="K233" s="38"/>
      <c r="L233" s="37"/>
      <c r="M233" s="38"/>
      <c r="N233" s="38"/>
      <c r="O233" s="37"/>
      <c r="P233" s="140"/>
    </row>
    <row r="234" spans="1:16" ht="21.75" customHeight="1">
      <c r="A234" s="5"/>
      <c r="B234" s="13" t="s">
        <v>19</v>
      </c>
      <c r="C234" s="23">
        <v>35</v>
      </c>
      <c r="D234" s="23">
        <v>60</v>
      </c>
      <c r="E234" s="106">
        <f t="shared" ref="E234:E242" si="432">C234+D234</f>
        <v>95</v>
      </c>
      <c r="F234" s="41">
        <v>1</v>
      </c>
      <c r="G234" s="24">
        <f t="shared" ref="G234:G242" si="433">IF(F234=1,C234,"0")</f>
        <v>35</v>
      </c>
      <c r="H234" s="24">
        <f t="shared" ref="H234:H242" si="434">IF(F234=1,D234,"0")</f>
        <v>60</v>
      </c>
      <c r="I234" s="106">
        <f t="shared" ref="I234:I242" si="435">G234+H234</f>
        <v>95</v>
      </c>
      <c r="J234" s="24" t="str">
        <f t="shared" ref="J234:J242" si="436">IF(F234=2,C234,"0")</f>
        <v>0</v>
      </c>
      <c r="K234" s="24" t="str">
        <f t="shared" ref="K234:K242" si="437">IF(F234=2,D234,"0")</f>
        <v>0</v>
      </c>
      <c r="L234" s="106">
        <f t="shared" ref="L234:L242" si="438">J234+K234</f>
        <v>0</v>
      </c>
      <c r="M234" s="24" t="str">
        <f t="shared" ref="M234:M242" si="439">IF(F234=3,C234,"0")</f>
        <v>0</v>
      </c>
      <c r="N234" s="24" t="str">
        <f t="shared" ref="N234:N242" si="440">IF(F234=3,D234,"0")</f>
        <v>0</v>
      </c>
      <c r="O234" s="106" t="str">
        <f t="shared" ref="O234:O242" si="441">IF(F234=3,E234,"0")</f>
        <v>0</v>
      </c>
      <c r="P234" s="63" t="s">
        <v>154</v>
      </c>
    </row>
    <row r="235" spans="1:16" ht="21.75" customHeight="1">
      <c r="A235" s="22"/>
      <c r="B235" s="35" t="s">
        <v>124</v>
      </c>
      <c r="C235" s="23">
        <v>73</v>
      </c>
      <c r="D235" s="23">
        <v>92</v>
      </c>
      <c r="E235" s="106">
        <f t="shared" si="432"/>
        <v>165</v>
      </c>
      <c r="F235" s="41">
        <v>1</v>
      </c>
      <c r="G235" s="24">
        <f t="shared" si="433"/>
        <v>73</v>
      </c>
      <c r="H235" s="24">
        <f t="shared" si="434"/>
        <v>92</v>
      </c>
      <c r="I235" s="106">
        <f t="shared" ref="I235" si="442">G235+H235</f>
        <v>165</v>
      </c>
      <c r="J235" s="24" t="str">
        <f t="shared" si="436"/>
        <v>0</v>
      </c>
      <c r="K235" s="24" t="str">
        <f t="shared" si="437"/>
        <v>0</v>
      </c>
      <c r="L235" s="106">
        <f t="shared" ref="L235" si="443">J235+K235</f>
        <v>0</v>
      </c>
      <c r="M235" s="24" t="str">
        <f t="shared" si="439"/>
        <v>0</v>
      </c>
      <c r="N235" s="24" t="str">
        <f t="shared" si="440"/>
        <v>0</v>
      </c>
      <c r="O235" s="106" t="str">
        <f t="shared" si="441"/>
        <v>0</v>
      </c>
      <c r="P235" s="63" t="s">
        <v>154</v>
      </c>
    </row>
    <row r="236" spans="1:16" ht="21.75" customHeight="1">
      <c r="A236" s="22"/>
      <c r="B236" s="35" t="s">
        <v>83</v>
      </c>
      <c r="C236" s="23">
        <v>35</v>
      </c>
      <c r="D236" s="23">
        <v>39</v>
      </c>
      <c r="E236" s="106">
        <f t="shared" si="432"/>
        <v>74</v>
      </c>
      <c r="F236" s="41">
        <v>2</v>
      </c>
      <c r="G236" s="24" t="str">
        <f t="shared" si="433"/>
        <v>0</v>
      </c>
      <c r="H236" s="24" t="str">
        <f t="shared" si="434"/>
        <v>0</v>
      </c>
      <c r="I236" s="106">
        <f t="shared" si="435"/>
        <v>0</v>
      </c>
      <c r="J236" s="24">
        <f t="shared" si="436"/>
        <v>35</v>
      </c>
      <c r="K236" s="24">
        <f t="shared" si="437"/>
        <v>39</v>
      </c>
      <c r="L236" s="106">
        <f t="shared" si="438"/>
        <v>74</v>
      </c>
      <c r="M236" s="24" t="str">
        <f t="shared" si="439"/>
        <v>0</v>
      </c>
      <c r="N236" s="24" t="str">
        <f t="shared" si="440"/>
        <v>0</v>
      </c>
      <c r="O236" s="106" t="str">
        <f t="shared" si="441"/>
        <v>0</v>
      </c>
      <c r="P236" s="63" t="s">
        <v>154</v>
      </c>
    </row>
    <row r="237" spans="1:16" ht="21.75" customHeight="1">
      <c r="A237" s="22"/>
      <c r="B237" s="13" t="s">
        <v>193</v>
      </c>
      <c r="C237" s="23">
        <v>13</v>
      </c>
      <c r="D237" s="23">
        <v>26</v>
      </c>
      <c r="E237" s="106">
        <f t="shared" ref="E237" si="444">C237+D237</f>
        <v>39</v>
      </c>
      <c r="F237" s="41">
        <v>2</v>
      </c>
      <c r="G237" s="24" t="str">
        <f t="shared" ref="G237" si="445">IF(F237=1,C237,"0")</f>
        <v>0</v>
      </c>
      <c r="H237" s="24" t="str">
        <f t="shared" ref="H237" si="446">IF(F237=1,D237,"0")</f>
        <v>0</v>
      </c>
      <c r="I237" s="106">
        <f t="shared" ref="I237" si="447">G237+H237</f>
        <v>0</v>
      </c>
      <c r="J237" s="24">
        <f t="shared" ref="J237" si="448">IF(F237=2,C237,"0")</f>
        <v>13</v>
      </c>
      <c r="K237" s="24">
        <f t="shared" ref="K237" si="449">IF(F237=2,D237,"0")</f>
        <v>26</v>
      </c>
      <c r="L237" s="106">
        <f t="shared" ref="L237" si="450">J237+K237</f>
        <v>39</v>
      </c>
      <c r="M237" s="24" t="str">
        <f t="shared" ref="M237" si="451">IF(F237=3,C237,"0")</f>
        <v>0</v>
      </c>
      <c r="N237" s="24" t="str">
        <f t="shared" ref="N237" si="452">IF(F237=3,D237,"0")</f>
        <v>0</v>
      </c>
      <c r="O237" s="106" t="str">
        <f t="shared" ref="O237" si="453">IF(F237=3,E237,"0")</f>
        <v>0</v>
      </c>
      <c r="P237" s="63" t="s">
        <v>154</v>
      </c>
    </row>
    <row r="238" spans="1:16" ht="21.75" customHeight="1">
      <c r="A238" s="22"/>
      <c r="B238" s="35" t="s">
        <v>21</v>
      </c>
      <c r="C238" s="23">
        <v>12</v>
      </c>
      <c r="D238" s="23">
        <v>6</v>
      </c>
      <c r="E238" s="106">
        <f>C238+D238</f>
        <v>18</v>
      </c>
      <c r="F238" s="41">
        <v>1</v>
      </c>
      <c r="G238" s="24">
        <f>IF(F238=1,C238,"0")</f>
        <v>12</v>
      </c>
      <c r="H238" s="24">
        <f>IF(F238=1,D238,"0")</f>
        <v>6</v>
      </c>
      <c r="I238" s="106">
        <f>G238+H238</f>
        <v>18</v>
      </c>
      <c r="J238" s="24" t="str">
        <f>IF(F238=2,C238,"0")</f>
        <v>0</v>
      </c>
      <c r="K238" s="24" t="str">
        <f>IF(F238=2,D238,"0")</f>
        <v>0</v>
      </c>
      <c r="L238" s="106">
        <f>J238+K238</f>
        <v>0</v>
      </c>
      <c r="M238" s="24" t="str">
        <f>IF(F238=3,C238,"0")</f>
        <v>0</v>
      </c>
      <c r="N238" s="24" t="str">
        <f>IF(F238=3,D238,"0")</f>
        <v>0</v>
      </c>
      <c r="O238" s="106" t="str">
        <f>IF(F238=3,E238,"0")</f>
        <v>0</v>
      </c>
      <c r="P238" s="63" t="s">
        <v>154</v>
      </c>
    </row>
    <row r="239" spans="1:16" ht="21.75" customHeight="1">
      <c r="A239" s="22"/>
      <c r="B239" s="35" t="s">
        <v>20</v>
      </c>
      <c r="C239" s="23">
        <v>1</v>
      </c>
      <c r="D239" s="23"/>
      <c r="E239" s="106">
        <f t="shared" si="432"/>
        <v>1</v>
      </c>
      <c r="F239" s="41">
        <v>1</v>
      </c>
      <c r="G239" s="24">
        <f t="shared" si="433"/>
        <v>1</v>
      </c>
      <c r="H239" s="24">
        <f t="shared" si="434"/>
        <v>0</v>
      </c>
      <c r="I239" s="106">
        <f t="shared" si="435"/>
        <v>1</v>
      </c>
      <c r="J239" s="24" t="str">
        <f t="shared" si="436"/>
        <v>0</v>
      </c>
      <c r="K239" s="24" t="str">
        <f t="shared" si="437"/>
        <v>0</v>
      </c>
      <c r="L239" s="106">
        <f t="shared" si="438"/>
        <v>0</v>
      </c>
      <c r="M239" s="24" t="str">
        <f t="shared" si="439"/>
        <v>0</v>
      </c>
      <c r="N239" s="24" t="str">
        <f t="shared" si="440"/>
        <v>0</v>
      </c>
      <c r="O239" s="106" t="str">
        <f t="shared" si="441"/>
        <v>0</v>
      </c>
      <c r="P239" s="63" t="s">
        <v>154</v>
      </c>
    </row>
    <row r="240" spans="1:16" ht="21.75" customHeight="1">
      <c r="A240" s="22"/>
      <c r="B240" s="35" t="s">
        <v>24</v>
      </c>
      <c r="C240" s="23">
        <v>69</v>
      </c>
      <c r="D240" s="23">
        <v>164</v>
      </c>
      <c r="E240" s="106">
        <f t="shared" si="432"/>
        <v>233</v>
      </c>
      <c r="F240" s="41">
        <v>2</v>
      </c>
      <c r="G240" s="24" t="str">
        <f t="shared" si="433"/>
        <v>0</v>
      </c>
      <c r="H240" s="24" t="str">
        <f t="shared" si="434"/>
        <v>0</v>
      </c>
      <c r="I240" s="106">
        <f t="shared" si="435"/>
        <v>0</v>
      </c>
      <c r="J240" s="24">
        <f t="shared" si="436"/>
        <v>69</v>
      </c>
      <c r="K240" s="24">
        <f t="shared" si="437"/>
        <v>164</v>
      </c>
      <c r="L240" s="106">
        <f t="shared" si="438"/>
        <v>233</v>
      </c>
      <c r="M240" s="24" t="str">
        <f t="shared" si="439"/>
        <v>0</v>
      </c>
      <c r="N240" s="24" t="str">
        <f t="shared" si="440"/>
        <v>0</v>
      </c>
      <c r="O240" s="106" t="str">
        <f t="shared" si="441"/>
        <v>0</v>
      </c>
      <c r="P240" s="63" t="s">
        <v>154</v>
      </c>
    </row>
    <row r="241" spans="1:16" ht="21.75" customHeight="1">
      <c r="A241" s="22"/>
      <c r="B241" s="35" t="s">
        <v>23</v>
      </c>
      <c r="C241" s="23">
        <v>27</v>
      </c>
      <c r="D241" s="23">
        <v>55</v>
      </c>
      <c r="E241" s="106">
        <f t="shared" si="432"/>
        <v>82</v>
      </c>
      <c r="F241" s="41">
        <v>2</v>
      </c>
      <c r="G241" s="24" t="str">
        <f t="shared" si="433"/>
        <v>0</v>
      </c>
      <c r="H241" s="24" t="str">
        <f t="shared" si="434"/>
        <v>0</v>
      </c>
      <c r="I241" s="106">
        <f t="shared" si="435"/>
        <v>0</v>
      </c>
      <c r="J241" s="24">
        <f t="shared" si="436"/>
        <v>27</v>
      </c>
      <c r="K241" s="24">
        <f t="shared" si="437"/>
        <v>55</v>
      </c>
      <c r="L241" s="106">
        <f t="shared" si="438"/>
        <v>82</v>
      </c>
      <c r="M241" s="24" t="str">
        <f t="shared" si="439"/>
        <v>0</v>
      </c>
      <c r="N241" s="24" t="str">
        <f t="shared" si="440"/>
        <v>0</v>
      </c>
      <c r="O241" s="106" t="str">
        <f t="shared" si="441"/>
        <v>0</v>
      </c>
      <c r="P241" s="63" t="s">
        <v>154</v>
      </c>
    </row>
    <row r="242" spans="1:16" ht="21.75" customHeight="1">
      <c r="A242" s="22"/>
      <c r="B242" s="35" t="s">
        <v>22</v>
      </c>
      <c r="C242" s="23">
        <v>44</v>
      </c>
      <c r="D242" s="23">
        <v>74</v>
      </c>
      <c r="E242" s="106">
        <f t="shared" si="432"/>
        <v>118</v>
      </c>
      <c r="F242" s="41">
        <v>2</v>
      </c>
      <c r="G242" s="24" t="str">
        <f t="shared" si="433"/>
        <v>0</v>
      </c>
      <c r="H242" s="24" t="str">
        <f t="shared" si="434"/>
        <v>0</v>
      </c>
      <c r="I242" s="106">
        <f t="shared" si="435"/>
        <v>0</v>
      </c>
      <c r="J242" s="24">
        <f t="shared" si="436"/>
        <v>44</v>
      </c>
      <c r="K242" s="24">
        <f t="shared" si="437"/>
        <v>74</v>
      </c>
      <c r="L242" s="106">
        <f t="shared" si="438"/>
        <v>118</v>
      </c>
      <c r="M242" s="24" t="str">
        <f t="shared" si="439"/>
        <v>0</v>
      </c>
      <c r="N242" s="24" t="str">
        <f t="shared" si="440"/>
        <v>0</v>
      </c>
      <c r="O242" s="106" t="str">
        <f t="shared" si="441"/>
        <v>0</v>
      </c>
      <c r="P242" s="63" t="s">
        <v>154</v>
      </c>
    </row>
    <row r="243" spans="1:16" ht="21.75" customHeight="1">
      <c r="A243" s="72"/>
      <c r="B243" s="73" t="s">
        <v>42</v>
      </c>
      <c r="C243" s="74">
        <f>SUM(C234:C242)</f>
        <v>309</v>
      </c>
      <c r="D243" s="74">
        <f>SUM(D234:D242)</f>
        <v>516</v>
      </c>
      <c r="E243" s="74">
        <f>SUM(E234:E242)</f>
        <v>825</v>
      </c>
      <c r="F243" s="75"/>
      <c r="G243" s="74">
        <f t="shared" ref="G243:O243" si="454">SUM(G234:G242)</f>
        <v>121</v>
      </c>
      <c r="H243" s="74">
        <f t="shared" si="454"/>
        <v>158</v>
      </c>
      <c r="I243" s="74">
        <f t="shared" si="454"/>
        <v>279</v>
      </c>
      <c r="J243" s="74">
        <f t="shared" si="454"/>
        <v>188</v>
      </c>
      <c r="K243" s="74">
        <f t="shared" si="454"/>
        <v>358</v>
      </c>
      <c r="L243" s="74">
        <f t="shared" si="454"/>
        <v>546</v>
      </c>
      <c r="M243" s="74">
        <f t="shared" si="454"/>
        <v>0</v>
      </c>
      <c r="N243" s="74">
        <f t="shared" si="454"/>
        <v>0</v>
      </c>
      <c r="O243" s="74">
        <f t="shared" si="454"/>
        <v>0</v>
      </c>
      <c r="P243" s="140"/>
    </row>
    <row r="244" spans="1:16" ht="21.75" customHeight="1">
      <c r="A244" s="22"/>
      <c r="B244" s="43" t="s">
        <v>113</v>
      </c>
      <c r="C244" s="27"/>
      <c r="D244" s="27"/>
      <c r="E244" s="27"/>
      <c r="F244" s="28"/>
      <c r="G244" s="27"/>
      <c r="H244" s="27"/>
      <c r="I244" s="27"/>
      <c r="J244" s="27"/>
      <c r="K244" s="27"/>
      <c r="L244" s="27"/>
      <c r="M244" s="27"/>
      <c r="N244" s="27"/>
      <c r="O244" s="27"/>
      <c r="P244" s="140"/>
    </row>
    <row r="245" spans="1:16" ht="21.75" customHeight="1">
      <c r="A245" s="18"/>
      <c r="B245" s="35" t="s">
        <v>62</v>
      </c>
      <c r="C245" s="23">
        <v>3</v>
      </c>
      <c r="D245" s="23">
        <v>0</v>
      </c>
      <c r="E245" s="27">
        <f t="shared" ref="E245:E251" si="455">C245+D245</f>
        <v>3</v>
      </c>
      <c r="F245" s="25">
        <v>1</v>
      </c>
      <c r="G245" s="23">
        <f t="shared" ref="G245:G251" si="456">IF(F245=1,C245,"0")</f>
        <v>3</v>
      </c>
      <c r="H245" s="19">
        <f t="shared" ref="H245:H251" si="457">IF(F245=1,D245,"0")</f>
        <v>0</v>
      </c>
      <c r="I245" s="137">
        <f t="shared" ref="I245:I251" si="458">G245+H245</f>
        <v>3</v>
      </c>
      <c r="J245" s="19" t="str">
        <f t="shared" ref="J245:J251" si="459">IF(F245=2,C245,"0")</f>
        <v>0</v>
      </c>
      <c r="K245" s="19" t="str">
        <f t="shared" ref="K245:K251" si="460">IF(F245=2,D245,"0")</f>
        <v>0</v>
      </c>
      <c r="L245" s="137">
        <f t="shared" ref="L245:L251" si="461">J245+K245</f>
        <v>0</v>
      </c>
      <c r="M245" s="19" t="str">
        <f t="shared" ref="M245:M251" si="462">IF(F245=3,C245,"0")</f>
        <v>0</v>
      </c>
      <c r="N245" s="19" t="str">
        <f t="shared" ref="N245:N251" si="463">IF(F245=3,D245,"0")</f>
        <v>0</v>
      </c>
      <c r="O245" s="137" t="str">
        <f t="shared" ref="O245:O251" si="464">IF(F245=3,E245,"0")</f>
        <v>0</v>
      </c>
      <c r="P245" s="63" t="s">
        <v>145</v>
      </c>
    </row>
    <row r="246" spans="1:16" ht="21.75" customHeight="1">
      <c r="A246" s="22"/>
      <c r="B246" s="35" t="s">
        <v>63</v>
      </c>
      <c r="C246" s="23">
        <v>53</v>
      </c>
      <c r="D246" s="23">
        <v>14</v>
      </c>
      <c r="E246" s="27">
        <f t="shared" si="455"/>
        <v>67</v>
      </c>
      <c r="F246" s="25">
        <v>1</v>
      </c>
      <c r="G246" s="23">
        <f t="shared" si="456"/>
        <v>53</v>
      </c>
      <c r="H246" s="23">
        <f t="shared" si="457"/>
        <v>14</v>
      </c>
      <c r="I246" s="27">
        <f t="shared" si="458"/>
        <v>67</v>
      </c>
      <c r="J246" s="23" t="str">
        <f t="shared" si="459"/>
        <v>0</v>
      </c>
      <c r="K246" s="23" t="str">
        <f t="shared" si="460"/>
        <v>0</v>
      </c>
      <c r="L246" s="27">
        <f t="shared" si="461"/>
        <v>0</v>
      </c>
      <c r="M246" s="23" t="str">
        <f t="shared" si="462"/>
        <v>0</v>
      </c>
      <c r="N246" s="23" t="str">
        <f t="shared" si="463"/>
        <v>0</v>
      </c>
      <c r="O246" s="27" t="str">
        <f t="shared" si="464"/>
        <v>0</v>
      </c>
      <c r="P246" s="63" t="s">
        <v>145</v>
      </c>
    </row>
    <row r="247" spans="1:16" ht="21.75" customHeight="1">
      <c r="A247" s="22"/>
      <c r="B247" s="97" t="s">
        <v>164</v>
      </c>
      <c r="C247" s="23">
        <v>18</v>
      </c>
      <c r="D247" s="23">
        <v>15</v>
      </c>
      <c r="E247" s="27">
        <f t="shared" si="455"/>
        <v>33</v>
      </c>
      <c r="F247" s="25">
        <v>1</v>
      </c>
      <c r="G247" s="23">
        <f t="shared" si="456"/>
        <v>18</v>
      </c>
      <c r="H247" s="23">
        <f t="shared" si="457"/>
        <v>15</v>
      </c>
      <c r="I247" s="27">
        <f t="shared" ref="I247:I250" si="465">G247+H247</f>
        <v>33</v>
      </c>
      <c r="J247" s="23" t="str">
        <f t="shared" si="459"/>
        <v>0</v>
      </c>
      <c r="K247" s="23" t="str">
        <f t="shared" si="460"/>
        <v>0</v>
      </c>
      <c r="L247" s="27">
        <f t="shared" ref="L247:L250" si="466">J247+K247</f>
        <v>0</v>
      </c>
      <c r="M247" s="23" t="str">
        <f t="shared" si="462"/>
        <v>0</v>
      </c>
      <c r="N247" s="23" t="str">
        <f t="shared" si="463"/>
        <v>0</v>
      </c>
      <c r="O247" s="27" t="str">
        <f t="shared" ref="O247:O250" si="467">IF(F247=3,E247,"0")</f>
        <v>0</v>
      </c>
      <c r="P247" s="63" t="s">
        <v>145</v>
      </c>
    </row>
    <row r="248" spans="1:16" ht="21.75" customHeight="1">
      <c r="A248" s="22"/>
      <c r="B248" s="97" t="s">
        <v>165</v>
      </c>
      <c r="C248" s="23">
        <v>166</v>
      </c>
      <c r="D248" s="23">
        <v>48</v>
      </c>
      <c r="E248" s="27">
        <f t="shared" si="455"/>
        <v>214</v>
      </c>
      <c r="F248" s="25">
        <v>1</v>
      </c>
      <c r="G248" s="23">
        <f t="shared" si="456"/>
        <v>166</v>
      </c>
      <c r="H248" s="23">
        <f t="shared" si="457"/>
        <v>48</v>
      </c>
      <c r="I248" s="27">
        <f t="shared" si="465"/>
        <v>214</v>
      </c>
      <c r="J248" s="23" t="str">
        <f t="shared" si="459"/>
        <v>0</v>
      </c>
      <c r="K248" s="23" t="str">
        <f t="shared" si="460"/>
        <v>0</v>
      </c>
      <c r="L248" s="27">
        <f t="shared" si="466"/>
        <v>0</v>
      </c>
      <c r="M248" s="23" t="str">
        <f t="shared" si="462"/>
        <v>0</v>
      </c>
      <c r="N248" s="23" t="str">
        <f t="shared" si="463"/>
        <v>0</v>
      </c>
      <c r="O248" s="27" t="str">
        <f t="shared" si="467"/>
        <v>0</v>
      </c>
      <c r="P248" s="63" t="s">
        <v>145</v>
      </c>
    </row>
    <row r="249" spans="1:16" ht="21.75" customHeight="1">
      <c r="A249" s="22"/>
      <c r="B249" s="97" t="s">
        <v>75</v>
      </c>
      <c r="C249" s="23">
        <v>19</v>
      </c>
      <c r="D249" s="23">
        <v>63</v>
      </c>
      <c r="E249" s="27">
        <f t="shared" si="455"/>
        <v>82</v>
      </c>
      <c r="F249" s="25">
        <v>1</v>
      </c>
      <c r="G249" s="23">
        <f t="shared" si="456"/>
        <v>19</v>
      </c>
      <c r="H249" s="23">
        <f t="shared" si="457"/>
        <v>63</v>
      </c>
      <c r="I249" s="27">
        <f t="shared" si="465"/>
        <v>82</v>
      </c>
      <c r="J249" s="23" t="str">
        <f t="shared" si="459"/>
        <v>0</v>
      </c>
      <c r="K249" s="23" t="str">
        <f t="shared" si="460"/>
        <v>0</v>
      </c>
      <c r="L249" s="27">
        <f t="shared" si="466"/>
        <v>0</v>
      </c>
      <c r="M249" s="23" t="str">
        <f t="shared" si="462"/>
        <v>0</v>
      </c>
      <c r="N249" s="23" t="str">
        <f t="shared" si="463"/>
        <v>0</v>
      </c>
      <c r="O249" s="27" t="str">
        <f t="shared" si="467"/>
        <v>0</v>
      </c>
      <c r="P249" s="63" t="s">
        <v>145</v>
      </c>
    </row>
    <row r="250" spans="1:16" ht="21.75" customHeight="1">
      <c r="A250" s="22"/>
      <c r="B250" s="97" t="s">
        <v>166</v>
      </c>
      <c r="C250" s="23">
        <v>60</v>
      </c>
      <c r="D250" s="23">
        <v>196</v>
      </c>
      <c r="E250" s="27">
        <f t="shared" si="455"/>
        <v>256</v>
      </c>
      <c r="F250" s="25">
        <v>1</v>
      </c>
      <c r="G250" s="23">
        <f t="shared" si="456"/>
        <v>60</v>
      </c>
      <c r="H250" s="23">
        <f t="shared" si="457"/>
        <v>196</v>
      </c>
      <c r="I250" s="27">
        <f t="shared" si="465"/>
        <v>256</v>
      </c>
      <c r="J250" s="23" t="str">
        <f t="shared" si="459"/>
        <v>0</v>
      </c>
      <c r="K250" s="23" t="str">
        <f t="shared" si="460"/>
        <v>0</v>
      </c>
      <c r="L250" s="27">
        <f t="shared" si="466"/>
        <v>0</v>
      </c>
      <c r="M250" s="23" t="str">
        <f t="shared" si="462"/>
        <v>0</v>
      </c>
      <c r="N250" s="23" t="str">
        <f t="shared" si="463"/>
        <v>0</v>
      </c>
      <c r="O250" s="27" t="str">
        <f t="shared" si="467"/>
        <v>0</v>
      </c>
      <c r="P250" s="63" t="s">
        <v>145</v>
      </c>
    </row>
    <row r="251" spans="1:16" ht="21.75" customHeight="1">
      <c r="A251" s="22"/>
      <c r="B251" s="60" t="s">
        <v>125</v>
      </c>
      <c r="C251" s="23">
        <v>40</v>
      </c>
      <c r="D251" s="23">
        <v>70</v>
      </c>
      <c r="E251" s="27">
        <f t="shared" si="455"/>
        <v>110</v>
      </c>
      <c r="F251" s="25">
        <v>1</v>
      </c>
      <c r="G251" s="23">
        <f t="shared" si="456"/>
        <v>40</v>
      </c>
      <c r="H251" s="23">
        <f t="shared" si="457"/>
        <v>70</v>
      </c>
      <c r="I251" s="27">
        <f t="shared" si="458"/>
        <v>110</v>
      </c>
      <c r="J251" s="23" t="str">
        <f t="shared" si="459"/>
        <v>0</v>
      </c>
      <c r="K251" s="23" t="str">
        <f t="shared" si="460"/>
        <v>0</v>
      </c>
      <c r="L251" s="27">
        <f t="shared" si="461"/>
        <v>0</v>
      </c>
      <c r="M251" s="23" t="str">
        <f t="shared" si="462"/>
        <v>0</v>
      </c>
      <c r="N251" s="23" t="str">
        <f t="shared" si="463"/>
        <v>0</v>
      </c>
      <c r="O251" s="27" t="str">
        <f t="shared" si="464"/>
        <v>0</v>
      </c>
      <c r="P251" s="63" t="s">
        <v>145</v>
      </c>
    </row>
    <row r="252" spans="1:16" ht="21.75" customHeight="1">
      <c r="A252" s="22"/>
      <c r="B252" s="98" t="s">
        <v>42</v>
      </c>
      <c r="C252" s="27">
        <f t="shared" ref="C252:O252" si="468">SUM(C245:C251)</f>
        <v>359</v>
      </c>
      <c r="D252" s="27">
        <f t="shared" si="468"/>
        <v>406</v>
      </c>
      <c r="E252" s="27">
        <f t="shared" si="468"/>
        <v>765</v>
      </c>
      <c r="F252" s="28"/>
      <c r="G252" s="27">
        <f t="shared" si="468"/>
        <v>359</v>
      </c>
      <c r="H252" s="27">
        <f t="shared" si="468"/>
        <v>406</v>
      </c>
      <c r="I252" s="27">
        <f t="shared" si="468"/>
        <v>765</v>
      </c>
      <c r="J252" s="27">
        <f t="shared" si="468"/>
        <v>0</v>
      </c>
      <c r="K252" s="27">
        <f t="shared" si="468"/>
        <v>0</v>
      </c>
      <c r="L252" s="27">
        <f t="shared" si="468"/>
        <v>0</v>
      </c>
      <c r="M252" s="27">
        <f t="shared" si="468"/>
        <v>0</v>
      </c>
      <c r="N252" s="27">
        <f t="shared" si="468"/>
        <v>0</v>
      </c>
      <c r="O252" s="27">
        <f t="shared" si="468"/>
        <v>0</v>
      </c>
      <c r="P252" s="140"/>
    </row>
    <row r="253" spans="1:16" ht="21.75" customHeight="1">
      <c r="A253" s="22"/>
      <c r="B253" s="43" t="s">
        <v>106</v>
      </c>
      <c r="C253" s="7"/>
      <c r="D253" s="8"/>
      <c r="E253" s="37"/>
      <c r="F253" s="44"/>
      <c r="G253" s="38"/>
      <c r="H253" s="30"/>
      <c r="I253" s="106"/>
      <c r="J253" s="30"/>
      <c r="K253" s="30"/>
      <c r="L253" s="106"/>
      <c r="M253" s="30"/>
      <c r="N253" s="30"/>
      <c r="O253" s="106"/>
      <c r="P253" s="140"/>
    </row>
    <row r="254" spans="1:16" ht="21.75" customHeight="1">
      <c r="A254" s="22"/>
      <c r="B254" s="35" t="s">
        <v>63</v>
      </c>
      <c r="C254" s="23">
        <v>1</v>
      </c>
      <c r="D254" s="23">
        <v>0</v>
      </c>
      <c r="E254" s="106">
        <f>C254+D254</f>
        <v>1</v>
      </c>
      <c r="F254" s="41">
        <v>1</v>
      </c>
      <c r="G254" s="24">
        <f>IF(F254=1,C254,"0")</f>
        <v>1</v>
      </c>
      <c r="H254" s="24">
        <f>IF(F254=1,D254,"0")</f>
        <v>0</v>
      </c>
      <c r="I254" s="106">
        <f t="shared" ref="I254" si="469">G254+H254</f>
        <v>1</v>
      </c>
      <c r="J254" s="24" t="str">
        <f>IF(F254=2,C254,"0")</f>
        <v>0</v>
      </c>
      <c r="K254" s="24" t="str">
        <f>IF(F254=2,D254,"0")</f>
        <v>0</v>
      </c>
      <c r="L254" s="106">
        <f t="shared" ref="L254" si="470">J254+K254</f>
        <v>0</v>
      </c>
      <c r="M254" s="24" t="str">
        <f>IF(F254=3,C254,"0")</f>
        <v>0</v>
      </c>
      <c r="N254" s="24" t="str">
        <f>IF(F254=3,D254,"0")</f>
        <v>0</v>
      </c>
      <c r="O254" s="106" t="str">
        <f t="shared" ref="O254" si="471">IF(F254=3,E254,"0")</f>
        <v>0</v>
      </c>
      <c r="P254" s="63" t="s">
        <v>145</v>
      </c>
    </row>
    <row r="255" spans="1:16" ht="21.75" customHeight="1">
      <c r="A255" s="22"/>
      <c r="B255" s="26" t="s">
        <v>42</v>
      </c>
      <c r="C255" s="27">
        <f>SUM(C254:C254)</f>
        <v>1</v>
      </c>
      <c r="D255" s="27">
        <f>SUM(D254:D254)</f>
        <v>0</v>
      </c>
      <c r="E255" s="27">
        <f>SUM(E254:E254)</f>
        <v>1</v>
      </c>
      <c r="F255" s="42"/>
      <c r="G255" s="27">
        <f t="shared" ref="G255:O255" si="472">SUM(G254:G254)</f>
        <v>1</v>
      </c>
      <c r="H255" s="27">
        <f t="shared" si="472"/>
        <v>0</v>
      </c>
      <c r="I255" s="27">
        <f t="shared" si="472"/>
        <v>1</v>
      </c>
      <c r="J255" s="27">
        <f t="shared" si="472"/>
        <v>0</v>
      </c>
      <c r="K255" s="27">
        <f t="shared" si="472"/>
        <v>0</v>
      </c>
      <c r="L255" s="27">
        <f t="shared" si="472"/>
        <v>0</v>
      </c>
      <c r="M255" s="27">
        <f t="shared" si="472"/>
        <v>0</v>
      </c>
      <c r="N255" s="27">
        <f t="shared" si="472"/>
        <v>0</v>
      </c>
      <c r="O255" s="27">
        <f t="shared" si="472"/>
        <v>0</v>
      </c>
      <c r="P255" s="140"/>
    </row>
    <row r="256" spans="1:16" ht="21.75" customHeight="1">
      <c r="A256" s="107"/>
      <c r="B256" s="118" t="s">
        <v>44</v>
      </c>
      <c r="C256" s="109">
        <f>C243+C255+C252</f>
        <v>669</v>
      </c>
      <c r="D256" s="109">
        <f>D243+D255+D252</f>
        <v>922</v>
      </c>
      <c r="E256" s="109">
        <f>E243+E255+E252</f>
        <v>1591</v>
      </c>
      <c r="F256" s="110"/>
      <c r="G256" s="109">
        <f t="shared" ref="G256:O256" si="473">G243+G255+G252</f>
        <v>481</v>
      </c>
      <c r="H256" s="109">
        <f t="shared" si="473"/>
        <v>564</v>
      </c>
      <c r="I256" s="109">
        <f t="shared" si="473"/>
        <v>1045</v>
      </c>
      <c r="J256" s="109">
        <f t="shared" si="473"/>
        <v>188</v>
      </c>
      <c r="K256" s="109">
        <f t="shared" si="473"/>
        <v>358</v>
      </c>
      <c r="L256" s="109">
        <f t="shared" si="473"/>
        <v>546</v>
      </c>
      <c r="M256" s="109">
        <f t="shared" si="473"/>
        <v>0</v>
      </c>
      <c r="N256" s="109">
        <f t="shared" si="473"/>
        <v>0</v>
      </c>
      <c r="O256" s="109">
        <f t="shared" si="473"/>
        <v>0</v>
      </c>
      <c r="P256" s="144"/>
    </row>
    <row r="257" spans="1:16" ht="21.75" customHeight="1">
      <c r="A257" s="111"/>
      <c r="B257" s="112" t="s">
        <v>31</v>
      </c>
      <c r="C257" s="113">
        <f>C256</f>
        <v>669</v>
      </c>
      <c r="D257" s="113">
        <f t="shared" ref="D257:L257" si="474">D256</f>
        <v>922</v>
      </c>
      <c r="E257" s="113">
        <f t="shared" si="474"/>
        <v>1591</v>
      </c>
      <c r="F257" s="114"/>
      <c r="G257" s="113">
        <f t="shared" si="474"/>
        <v>481</v>
      </c>
      <c r="H257" s="113">
        <f t="shared" si="474"/>
        <v>564</v>
      </c>
      <c r="I257" s="113">
        <f t="shared" si="474"/>
        <v>1045</v>
      </c>
      <c r="J257" s="113">
        <f t="shared" si="474"/>
        <v>188</v>
      </c>
      <c r="K257" s="113">
        <f t="shared" si="474"/>
        <v>358</v>
      </c>
      <c r="L257" s="113">
        <f t="shared" si="474"/>
        <v>546</v>
      </c>
      <c r="M257" s="113">
        <f t="shared" ref="M257:O257" si="475">M256</f>
        <v>0</v>
      </c>
      <c r="N257" s="113">
        <f t="shared" si="475"/>
        <v>0</v>
      </c>
      <c r="O257" s="113">
        <f t="shared" si="475"/>
        <v>0</v>
      </c>
      <c r="P257" s="145"/>
    </row>
    <row r="258" spans="1:16" ht="21.75" customHeight="1">
      <c r="A258" s="5" t="s">
        <v>37</v>
      </c>
      <c r="B258" s="6"/>
      <c r="C258" s="8"/>
      <c r="D258" s="8"/>
      <c r="E258" s="37"/>
      <c r="F258" s="10"/>
      <c r="G258" s="38"/>
      <c r="H258" s="38"/>
      <c r="I258" s="37"/>
      <c r="J258" s="38"/>
      <c r="K258" s="38"/>
      <c r="L258" s="37"/>
      <c r="M258" s="38"/>
      <c r="N258" s="38"/>
      <c r="O258" s="37"/>
      <c r="P258" s="140"/>
    </row>
    <row r="259" spans="1:16" ht="21.75" customHeight="1">
      <c r="A259" s="5"/>
      <c r="B259" s="11" t="s">
        <v>43</v>
      </c>
      <c r="C259" s="8"/>
      <c r="D259" s="8"/>
      <c r="E259" s="37"/>
      <c r="F259" s="10"/>
      <c r="G259" s="38"/>
      <c r="H259" s="38"/>
      <c r="I259" s="37"/>
      <c r="J259" s="38"/>
      <c r="K259" s="38"/>
      <c r="L259" s="37"/>
      <c r="M259" s="38"/>
      <c r="N259" s="38"/>
      <c r="O259" s="37"/>
      <c r="P259" s="140"/>
    </row>
    <row r="260" spans="1:16" ht="21.75" customHeight="1">
      <c r="A260" s="12"/>
      <c r="B260" s="6" t="s">
        <v>49</v>
      </c>
      <c r="C260" s="8"/>
      <c r="D260" s="8"/>
      <c r="E260" s="37"/>
      <c r="F260" s="44"/>
      <c r="G260" s="38"/>
      <c r="H260" s="38"/>
      <c r="I260" s="37"/>
      <c r="J260" s="38"/>
      <c r="K260" s="38"/>
      <c r="L260" s="37"/>
      <c r="M260" s="38"/>
      <c r="N260" s="38"/>
      <c r="O260" s="37"/>
      <c r="P260" s="140"/>
    </row>
    <row r="261" spans="1:16" ht="21.75" customHeight="1">
      <c r="A261" s="99"/>
      <c r="B261" s="97" t="s">
        <v>167</v>
      </c>
      <c r="C261" s="19">
        <v>102</v>
      </c>
      <c r="D261" s="19">
        <v>54</v>
      </c>
      <c r="E261" s="105">
        <f t="shared" ref="E261" si="476">C261+D261</f>
        <v>156</v>
      </c>
      <c r="F261" s="40">
        <v>2</v>
      </c>
      <c r="G261" s="20" t="str">
        <f t="shared" ref="G261" si="477">IF(F261=1,C261,"0")</f>
        <v>0</v>
      </c>
      <c r="H261" s="20" t="str">
        <f t="shared" ref="H261" si="478">IF(F261=1,D261,"0")</f>
        <v>0</v>
      </c>
      <c r="I261" s="105">
        <f t="shared" ref="I261" si="479">G261+H261</f>
        <v>0</v>
      </c>
      <c r="J261" s="20">
        <f t="shared" ref="J261" si="480">IF(F261=2,C261,"0")</f>
        <v>102</v>
      </c>
      <c r="K261" s="20">
        <f t="shared" ref="K261" si="481">IF(F261=2,D261,"0")</f>
        <v>54</v>
      </c>
      <c r="L261" s="105">
        <f t="shared" ref="L261" si="482">J261+K261</f>
        <v>156</v>
      </c>
      <c r="M261" s="20" t="str">
        <f t="shared" ref="M261" si="483">IF(F261=3,C261,"0")</f>
        <v>0</v>
      </c>
      <c r="N261" s="20" t="str">
        <f t="shared" ref="N261" si="484">IF(F261=3,D261,"0")</f>
        <v>0</v>
      </c>
      <c r="O261" s="105" t="str">
        <f t="shared" ref="O261" si="485">IF(F261=3,E261,"0")</f>
        <v>0</v>
      </c>
      <c r="P261" s="63" t="s">
        <v>155</v>
      </c>
    </row>
    <row r="262" spans="1:16" ht="21.75" customHeight="1">
      <c r="A262" s="99"/>
      <c r="B262" s="97" t="s">
        <v>168</v>
      </c>
      <c r="C262" s="19">
        <v>81</v>
      </c>
      <c r="D262" s="19">
        <v>24</v>
      </c>
      <c r="E262" s="105">
        <f t="shared" ref="E262" si="486">C262+D262</f>
        <v>105</v>
      </c>
      <c r="F262" s="40">
        <v>2</v>
      </c>
      <c r="G262" s="20" t="str">
        <f t="shared" ref="G262" si="487">IF(F262=1,C262,"0")</f>
        <v>0</v>
      </c>
      <c r="H262" s="20" t="str">
        <f t="shared" ref="H262" si="488">IF(F262=1,D262,"0")</f>
        <v>0</v>
      </c>
      <c r="I262" s="105">
        <f t="shared" ref="I262" si="489">G262+H262</f>
        <v>0</v>
      </c>
      <c r="J262" s="20">
        <f t="shared" ref="J262" si="490">IF(F262=2,C262,"0")</f>
        <v>81</v>
      </c>
      <c r="K262" s="20">
        <f t="shared" ref="K262" si="491">IF(F262=2,D262,"0")</f>
        <v>24</v>
      </c>
      <c r="L262" s="105">
        <f t="shared" ref="L262" si="492">J262+K262</f>
        <v>105</v>
      </c>
      <c r="M262" s="20" t="str">
        <f t="shared" ref="M262" si="493">IF(F262=3,C262,"0")</f>
        <v>0</v>
      </c>
      <c r="N262" s="20" t="str">
        <f t="shared" ref="N262" si="494">IF(F262=3,D262,"0")</f>
        <v>0</v>
      </c>
      <c r="O262" s="105" t="str">
        <f t="shared" ref="O262" si="495">IF(F262=3,E262,"0")</f>
        <v>0</v>
      </c>
      <c r="P262" s="63" t="s">
        <v>155</v>
      </c>
    </row>
    <row r="263" spans="1:16" ht="21.75" customHeight="1">
      <c r="A263" s="76"/>
      <c r="B263" s="100" t="s">
        <v>76</v>
      </c>
      <c r="C263" s="19">
        <v>89</v>
      </c>
      <c r="D263" s="19">
        <v>164</v>
      </c>
      <c r="E263" s="105">
        <f t="shared" ref="E263:E269" si="496">C263+D263</f>
        <v>253</v>
      </c>
      <c r="F263" s="40">
        <v>2</v>
      </c>
      <c r="G263" s="20" t="str">
        <f t="shared" ref="G263:G269" si="497">IF(F263=1,C263,"0")</f>
        <v>0</v>
      </c>
      <c r="H263" s="20" t="str">
        <f t="shared" ref="H263:H269" si="498">IF(F263=1,D263,"0")</f>
        <v>0</v>
      </c>
      <c r="I263" s="105">
        <f t="shared" ref="I263:I269" si="499">G263+H263</f>
        <v>0</v>
      </c>
      <c r="J263" s="20">
        <f t="shared" ref="J263:J269" si="500">IF(F263=2,C263,"0")</f>
        <v>89</v>
      </c>
      <c r="K263" s="20">
        <f t="shared" ref="K263:K269" si="501">IF(F263=2,D263,"0")</f>
        <v>164</v>
      </c>
      <c r="L263" s="105">
        <f t="shared" ref="L263:L269" si="502">J263+K263</f>
        <v>253</v>
      </c>
      <c r="M263" s="20" t="str">
        <f t="shared" ref="M263:M269" si="503">IF(F263=3,C263,"0")</f>
        <v>0</v>
      </c>
      <c r="N263" s="20" t="str">
        <f t="shared" ref="N263:N269" si="504">IF(F263=3,D263,"0")</f>
        <v>0</v>
      </c>
      <c r="O263" s="105" t="str">
        <f t="shared" ref="O263:O269" si="505">IF(F263=3,E263,"0")</f>
        <v>0</v>
      </c>
      <c r="P263" s="63" t="s">
        <v>155</v>
      </c>
    </row>
    <row r="264" spans="1:16" ht="21.75" customHeight="1">
      <c r="A264" s="22"/>
      <c r="B264" s="60" t="s">
        <v>53</v>
      </c>
      <c r="C264" s="23">
        <v>44</v>
      </c>
      <c r="D264" s="23">
        <v>35</v>
      </c>
      <c r="E264" s="106">
        <f t="shared" si="496"/>
        <v>79</v>
      </c>
      <c r="F264" s="41">
        <v>2</v>
      </c>
      <c r="G264" s="24" t="str">
        <f t="shared" si="497"/>
        <v>0</v>
      </c>
      <c r="H264" s="24" t="str">
        <f t="shared" si="498"/>
        <v>0</v>
      </c>
      <c r="I264" s="106">
        <f t="shared" si="499"/>
        <v>0</v>
      </c>
      <c r="J264" s="24">
        <f t="shared" si="500"/>
        <v>44</v>
      </c>
      <c r="K264" s="24">
        <f t="shared" si="501"/>
        <v>35</v>
      </c>
      <c r="L264" s="106">
        <f t="shared" si="502"/>
        <v>79</v>
      </c>
      <c r="M264" s="24" t="str">
        <f t="shared" si="503"/>
        <v>0</v>
      </c>
      <c r="N264" s="24" t="str">
        <f t="shared" si="504"/>
        <v>0</v>
      </c>
      <c r="O264" s="106" t="str">
        <f t="shared" si="505"/>
        <v>0</v>
      </c>
      <c r="P264" s="63" t="s">
        <v>155</v>
      </c>
    </row>
    <row r="265" spans="1:16" ht="21.75" customHeight="1">
      <c r="A265" s="22"/>
      <c r="B265" s="60" t="s">
        <v>25</v>
      </c>
      <c r="C265" s="23">
        <v>29</v>
      </c>
      <c r="D265" s="23">
        <v>35</v>
      </c>
      <c r="E265" s="106">
        <f t="shared" si="496"/>
        <v>64</v>
      </c>
      <c r="F265" s="41">
        <v>2</v>
      </c>
      <c r="G265" s="24" t="str">
        <f t="shared" si="497"/>
        <v>0</v>
      </c>
      <c r="H265" s="24" t="str">
        <f t="shared" si="498"/>
        <v>0</v>
      </c>
      <c r="I265" s="106">
        <f t="shared" si="499"/>
        <v>0</v>
      </c>
      <c r="J265" s="24">
        <f t="shared" si="500"/>
        <v>29</v>
      </c>
      <c r="K265" s="24">
        <f t="shared" si="501"/>
        <v>35</v>
      </c>
      <c r="L265" s="106">
        <f t="shared" si="502"/>
        <v>64</v>
      </c>
      <c r="M265" s="24" t="str">
        <f t="shared" si="503"/>
        <v>0</v>
      </c>
      <c r="N265" s="24" t="str">
        <f t="shared" si="504"/>
        <v>0</v>
      </c>
      <c r="O265" s="106" t="str">
        <f t="shared" si="505"/>
        <v>0</v>
      </c>
      <c r="P265" s="63" t="s">
        <v>155</v>
      </c>
    </row>
    <row r="266" spans="1:16" ht="21.75" customHeight="1">
      <c r="A266" s="22"/>
      <c r="B266" s="29" t="s">
        <v>169</v>
      </c>
      <c r="C266" s="23">
        <v>127</v>
      </c>
      <c r="D266" s="23">
        <v>136</v>
      </c>
      <c r="E266" s="106">
        <f t="shared" ref="E266" si="506">C266+D266</f>
        <v>263</v>
      </c>
      <c r="F266" s="41">
        <v>2</v>
      </c>
      <c r="G266" s="24" t="str">
        <f t="shared" ref="G266" si="507">IF(F266=1,C266,"0")</f>
        <v>0</v>
      </c>
      <c r="H266" s="24" t="str">
        <f t="shared" ref="H266" si="508">IF(F266=1,D266,"0")</f>
        <v>0</v>
      </c>
      <c r="I266" s="106">
        <f t="shared" ref="I266" si="509">G266+H266</f>
        <v>0</v>
      </c>
      <c r="J266" s="24">
        <f t="shared" ref="J266" si="510">IF(F266=2,C266,"0")</f>
        <v>127</v>
      </c>
      <c r="K266" s="24">
        <f t="shared" ref="K266" si="511">IF(F266=2,D266,"0")</f>
        <v>136</v>
      </c>
      <c r="L266" s="106">
        <f t="shared" ref="L266" si="512">J266+K266</f>
        <v>263</v>
      </c>
      <c r="M266" s="24" t="str">
        <f t="shared" ref="M266" si="513">IF(F266=3,C266,"0")</f>
        <v>0</v>
      </c>
      <c r="N266" s="24" t="str">
        <f t="shared" ref="N266" si="514">IF(F266=3,D266,"0")</f>
        <v>0</v>
      </c>
      <c r="O266" s="106" t="str">
        <f t="shared" ref="O266" si="515">IF(F266=3,E266,"0")</f>
        <v>0</v>
      </c>
      <c r="P266" s="63" t="s">
        <v>155</v>
      </c>
    </row>
    <row r="267" spans="1:16" s="54" customFormat="1" ht="21.75" customHeight="1">
      <c r="A267" s="22"/>
      <c r="B267" s="60" t="s">
        <v>85</v>
      </c>
      <c r="C267" s="23">
        <v>89</v>
      </c>
      <c r="D267" s="23">
        <v>71</v>
      </c>
      <c r="E267" s="106">
        <f t="shared" si="496"/>
        <v>160</v>
      </c>
      <c r="F267" s="41">
        <v>2</v>
      </c>
      <c r="G267" s="24" t="str">
        <f t="shared" si="497"/>
        <v>0</v>
      </c>
      <c r="H267" s="24" t="str">
        <f t="shared" si="498"/>
        <v>0</v>
      </c>
      <c r="I267" s="106">
        <f t="shared" si="499"/>
        <v>0</v>
      </c>
      <c r="J267" s="24">
        <f t="shared" si="500"/>
        <v>89</v>
      </c>
      <c r="K267" s="24">
        <f t="shared" si="501"/>
        <v>71</v>
      </c>
      <c r="L267" s="106">
        <f t="shared" si="502"/>
        <v>160</v>
      </c>
      <c r="M267" s="24" t="str">
        <f t="shared" si="503"/>
        <v>0</v>
      </c>
      <c r="N267" s="24" t="str">
        <f t="shared" si="504"/>
        <v>0</v>
      </c>
      <c r="O267" s="106" t="str">
        <f t="shared" si="505"/>
        <v>0</v>
      </c>
      <c r="P267" s="63" t="s">
        <v>155</v>
      </c>
    </row>
    <row r="268" spans="1:16" s="54" customFormat="1" ht="21.75" customHeight="1">
      <c r="A268" s="22"/>
      <c r="B268" s="60" t="s">
        <v>26</v>
      </c>
      <c r="C268" s="23">
        <v>24</v>
      </c>
      <c r="D268" s="23">
        <v>23</v>
      </c>
      <c r="E268" s="106">
        <f t="shared" si="496"/>
        <v>47</v>
      </c>
      <c r="F268" s="41">
        <v>2</v>
      </c>
      <c r="G268" s="24" t="str">
        <f t="shared" si="497"/>
        <v>0</v>
      </c>
      <c r="H268" s="24" t="str">
        <f t="shared" si="498"/>
        <v>0</v>
      </c>
      <c r="I268" s="106">
        <f t="shared" si="499"/>
        <v>0</v>
      </c>
      <c r="J268" s="24">
        <f t="shared" si="500"/>
        <v>24</v>
      </c>
      <c r="K268" s="24">
        <f t="shared" si="501"/>
        <v>23</v>
      </c>
      <c r="L268" s="106">
        <f t="shared" si="502"/>
        <v>47</v>
      </c>
      <c r="M268" s="24" t="str">
        <f t="shared" si="503"/>
        <v>0</v>
      </c>
      <c r="N268" s="24" t="str">
        <f t="shared" si="504"/>
        <v>0</v>
      </c>
      <c r="O268" s="106" t="str">
        <f t="shared" si="505"/>
        <v>0</v>
      </c>
      <c r="P268" s="63" t="s">
        <v>155</v>
      </c>
    </row>
    <row r="269" spans="1:16" ht="21.75" customHeight="1">
      <c r="A269" s="22"/>
      <c r="B269" s="35" t="s">
        <v>84</v>
      </c>
      <c r="C269" s="23">
        <v>33</v>
      </c>
      <c r="D269" s="23">
        <v>15</v>
      </c>
      <c r="E269" s="106">
        <f t="shared" si="496"/>
        <v>48</v>
      </c>
      <c r="F269" s="41">
        <v>2</v>
      </c>
      <c r="G269" s="24" t="str">
        <f t="shared" si="497"/>
        <v>0</v>
      </c>
      <c r="H269" s="24" t="str">
        <f t="shared" si="498"/>
        <v>0</v>
      </c>
      <c r="I269" s="106">
        <f t="shared" si="499"/>
        <v>0</v>
      </c>
      <c r="J269" s="24">
        <f t="shared" si="500"/>
        <v>33</v>
      </c>
      <c r="K269" s="24">
        <f t="shared" si="501"/>
        <v>15</v>
      </c>
      <c r="L269" s="106">
        <f t="shared" si="502"/>
        <v>48</v>
      </c>
      <c r="M269" s="24" t="str">
        <f t="shared" si="503"/>
        <v>0</v>
      </c>
      <c r="N269" s="24" t="str">
        <f t="shared" si="504"/>
        <v>0</v>
      </c>
      <c r="O269" s="106" t="str">
        <f t="shared" si="505"/>
        <v>0</v>
      </c>
      <c r="P269" s="63" t="s">
        <v>155</v>
      </c>
    </row>
    <row r="270" spans="1:16" ht="21.75" customHeight="1">
      <c r="A270" s="22"/>
      <c r="B270" s="26" t="s">
        <v>42</v>
      </c>
      <c r="C270" s="27">
        <f>SUM(C261:C269)</f>
        <v>618</v>
      </c>
      <c r="D270" s="27">
        <f t="shared" ref="D270:E270" si="516">SUM(D261:D269)</f>
        <v>557</v>
      </c>
      <c r="E270" s="27">
        <f t="shared" si="516"/>
        <v>1175</v>
      </c>
      <c r="F270" s="42"/>
      <c r="G270" s="27">
        <f>SUM(G261:G269)</f>
        <v>0</v>
      </c>
      <c r="H270" s="27">
        <f t="shared" ref="H270:O270" si="517">SUM(H261:H269)</f>
        <v>0</v>
      </c>
      <c r="I270" s="27">
        <f t="shared" si="517"/>
        <v>0</v>
      </c>
      <c r="J270" s="27">
        <f t="shared" si="517"/>
        <v>618</v>
      </c>
      <c r="K270" s="27">
        <f t="shared" si="517"/>
        <v>557</v>
      </c>
      <c r="L270" s="27">
        <f t="shared" si="517"/>
        <v>1175</v>
      </c>
      <c r="M270" s="27">
        <f t="shared" si="517"/>
        <v>0</v>
      </c>
      <c r="N270" s="27">
        <f t="shared" si="517"/>
        <v>0</v>
      </c>
      <c r="O270" s="27">
        <f t="shared" si="517"/>
        <v>0</v>
      </c>
      <c r="P270" s="140"/>
    </row>
    <row r="271" spans="1:16" ht="21.75" customHeight="1">
      <c r="A271" s="22"/>
      <c r="B271" s="43" t="s">
        <v>126</v>
      </c>
      <c r="C271" s="27"/>
      <c r="D271" s="27"/>
      <c r="E271" s="106"/>
      <c r="F271" s="59"/>
      <c r="G271" s="30"/>
      <c r="H271" s="30"/>
      <c r="I271" s="106"/>
      <c r="J271" s="30"/>
      <c r="K271" s="30"/>
      <c r="L271" s="106"/>
      <c r="M271" s="30"/>
      <c r="N271" s="30"/>
      <c r="O271" s="106"/>
      <c r="P271" s="140"/>
    </row>
    <row r="272" spans="1:16" ht="21.75" customHeight="1">
      <c r="A272" s="5"/>
      <c r="B272" s="35" t="s">
        <v>85</v>
      </c>
      <c r="C272" s="23">
        <v>77</v>
      </c>
      <c r="D272" s="23">
        <v>65</v>
      </c>
      <c r="E272" s="106">
        <f>C272+D272</f>
        <v>142</v>
      </c>
      <c r="F272" s="41">
        <v>2</v>
      </c>
      <c r="G272" s="24" t="str">
        <f>IF(F272=1,C272,"0")</f>
        <v>0</v>
      </c>
      <c r="H272" s="24" t="str">
        <f>IF(F272=1,D272,"0")</f>
        <v>0</v>
      </c>
      <c r="I272" s="106">
        <f t="shared" ref="I272:I273" si="518">G272+H272</f>
        <v>0</v>
      </c>
      <c r="J272" s="24">
        <f>IF(F272=2,C272,"0")</f>
        <v>77</v>
      </c>
      <c r="K272" s="24">
        <f>IF(F272=2,D272,"0")</f>
        <v>65</v>
      </c>
      <c r="L272" s="106">
        <f t="shared" ref="L272:L273" si="519">J272+K272</f>
        <v>142</v>
      </c>
      <c r="M272" s="24" t="str">
        <f>IF(F272=3,C272,"0")</f>
        <v>0</v>
      </c>
      <c r="N272" s="24" t="str">
        <f>IF(F272=3,D272,"0")</f>
        <v>0</v>
      </c>
      <c r="O272" s="78" t="str">
        <f t="shared" ref="O272:O273" si="520">IF(F272=3,E272,"0")</f>
        <v>0</v>
      </c>
      <c r="P272" s="63" t="s">
        <v>155</v>
      </c>
    </row>
    <row r="273" spans="1:16" ht="21.75" customHeight="1">
      <c r="A273" s="12"/>
      <c r="B273" s="35" t="s">
        <v>26</v>
      </c>
      <c r="C273" s="23">
        <v>3</v>
      </c>
      <c r="D273" s="23">
        <v>6</v>
      </c>
      <c r="E273" s="106">
        <f>C273+D273</f>
        <v>9</v>
      </c>
      <c r="F273" s="41">
        <v>2</v>
      </c>
      <c r="G273" s="24" t="str">
        <f>IF(F273=1,C273,"0")</f>
        <v>0</v>
      </c>
      <c r="H273" s="24" t="str">
        <f>IF(F273=1,D273,"0")</f>
        <v>0</v>
      </c>
      <c r="I273" s="106">
        <f t="shared" si="518"/>
        <v>0</v>
      </c>
      <c r="J273" s="24">
        <f>IF(F273=2,C273,"0")</f>
        <v>3</v>
      </c>
      <c r="K273" s="24">
        <f>IF(F273=2,D273,"0")</f>
        <v>6</v>
      </c>
      <c r="L273" s="106">
        <f t="shared" si="519"/>
        <v>9</v>
      </c>
      <c r="M273" s="24" t="str">
        <f>IF(F273=3,C273,"0")</f>
        <v>0</v>
      </c>
      <c r="N273" s="24" t="str">
        <f>IF(F273=3,D273,"0")</f>
        <v>0</v>
      </c>
      <c r="O273" s="78" t="str">
        <f t="shared" si="520"/>
        <v>0</v>
      </c>
      <c r="P273" s="63" t="s">
        <v>155</v>
      </c>
    </row>
    <row r="274" spans="1:16" ht="21.75" customHeight="1">
      <c r="A274" s="12"/>
      <c r="B274" s="26" t="s">
        <v>42</v>
      </c>
      <c r="C274" s="27">
        <f t="shared" ref="C274:O274" si="521">SUM(C272:C273)</f>
        <v>80</v>
      </c>
      <c r="D274" s="27">
        <f t="shared" si="521"/>
        <v>71</v>
      </c>
      <c r="E274" s="27">
        <f t="shared" si="521"/>
        <v>151</v>
      </c>
      <c r="F274" s="42"/>
      <c r="G274" s="27">
        <f t="shared" si="521"/>
        <v>0</v>
      </c>
      <c r="H274" s="27">
        <f t="shared" si="521"/>
        <v>0</v>
      </c>
      <c r="I274" s="27">
        <f t="shared" si="521"/>
        <v>0</v>
      </c>
      <c r="J274" s="27">
        <f t="shared" si="521"/>
        <v>80</v>
      </c>
      <c r="K274" s="27">
        <f t="shared" si="521"/>
        <v>71</v>
      </c>
      <c r="L274" s="27">
        <f t="shared" si="521"/>
        <v>151</v>
      </c>
      <c r="M274" s="27">
        <f t="shared" si="521"/>
        <v>0</v>
      </c>
      <c r="N274" s="27">
        <f t="shared" si="521"/>
        <v>0</v>
      </c>
      <c r="O274" s="7">
        <f t="shared" si="521"/>
        <v>0</v>
      </c>
      <c r="P274" s="140"/>
    </row>
    <row r="275" spans="1:16" ht="21.75" customHeight="1">
      <c r="A275" s="129"/>
      <c r="B275" s="118" t="s">
        <v>44</v>
      </c>
      <c r="C275" s="109">
        <f t="shared" ref="C275:O275" si="522">C270+C274</f>
        <v>698</v>
      </c>
      <c r="D275" s="109">
        <f t="shared" si="522"/>
        <v>628</v>
      </c>
      <c r="E275" s="109">
        <f t="shared" si="522"/>
        <v>1326</v>
      </c>
      <c r="F275" s="110"/>
      <c r="G275" s="109">
        <f t="shared" si="522"/>
        <v>0</v>
      </c>
      <c r="H275" s="109">
        <f t="shared" si="522"/>
        <v>0</v>
      </c>
      <c r="I275" s="109">
        <f t="shared" si="522"/>
        <v>0</v>
      </c>
      <c r="J275" s="109">
        <f t="shared" si="522"/>
        <v>698</v>
      </c>
      <c r="K275" s="109">
        <f t="shared" si="522"/>
        <v>628</v>
      </c>
      <c r="L275" s="109">
        <f t="shared" si="522"/>
        <v>1326</v>
      </c>
      <c r="M275" s="109">
        <f t="shared" si="522"/>
        <v>0</v>
      </c>
      <c r="N275" s="109">
        <f t="shared" si="522"/>
        <v>0</v>
      </c>
      <c r="O275" s="130">
        <f t="shared" si="522"/>
        <v>0</v>
      </c>
      <c r="P275" s="144"/>
    </row>
    <row r="276" spans="1:16" ht="21.75" customHeight="1">
      <c r="A276" s="22"/>
      <c r="B276" s="52" t="s">
        <v>58</v>
      </c>
      <c r="C276" s="27"/>
      <c r="D276" s="27"/>
      <c r="E276" s="106"/>
      <c r="F276" s="28"/>
      <c r="G276" s="30"/>
      <c r="H276" s="30"/>
      <c r="I276" s="106"/>
      <c r="J276" s="30"/>
      <c r="K276" s="30"/>
      <c r="L276" s="106"/>
      <c r="M276" s="30"/>
      <c r="N276" s="30"/>
      <c r="O276" s="78"/>
      <c r="P276" s="140"/>
    </row>
    <row r="277" spans="1:16" ht="21.75" customHeight="1">
      <c r="A277" s="12"/>
      <c r="B277" s="6" t="s">
        <v>49</v>
      </c>
      <c r="C277" s="27"/>
      <c r="D277" s="27"/>
      <c r="E277" s="106"/>
      <c r="F277" s="45"/>
      <c r="G277" s="30"/>
      <c r="H277" s="30"/>
      <c r="I277" s="106"/>
      <c r="J277" s="30"/>
      <c r="K277" s="30"/>
      <c r="L277" s="106"/>
      <c r="M277" s="30"/>
      <c r="N277" s="30"/>
      <c r="O277" s="78"/>
      <c r="P277" s="140"/>
    </row>
    <row r="278" spans="1:16" ht="21.75" customHeight="1">
      <c r="A278" s="22"/>
      <c r="B278" s="29" t="s">
        <v>167</v>
      </c>
      <c r="C278" s="23">
        <v>35</v>
      </c>
      <c r="D278" s="23">
        <v>16</v>
      </c>
      <c r="E278" s="106">
        <f>C278+D278</f>
        <v>51</v>
      </c>
      <c r="F278" s="41">
        <v>2</v>
      </c>
      <c r="G278" s="24" t="str">
        <f>IF(F278=1,C278,"0")</f>
        <v>0</v>
      </c>
      <c r="H278" s="24" t="str">
        <f>IF(F278=1,D278,"0")</f>
        <v>0</v>
      </c>
      <c r="I278" s="106">
        <f>G278+H278</f>
        <v>0</v>
      </c>
      <c r="J278" s="24">
        <f>IF(F278=2,C278,"0")</f>
        <v>35</v>
      </c>
      <c r="K278" s="24">
        <f>IF(F278=2,D278,"0")</f>
        <v>16</v>
      </c>
      <c r="L278" s="106">
        <f>J278+K278</f>
        <v>51</v>
      </c>
      <c r="M278" s="24" t="str">
        <f>IF(F278=3,C278,"0")</f>
        <v>0</v>
      </c>
      <c r="N278" s="24" t="str">
        <f>IF(F278=3,D278,"0")</f>
        <v>0</v>
      </c>
      <c r="O278" s="78" t="str">
        <f t="shared" ref="O278:O281" si="523">IF(F278=3,E278,"0")</f>
        <v>0</v>
      </c>
      <c r="P278" s="63" t="s">
        <v>155</v>
      </c>
    </row>
    <row r="279" spans="1:16" ht="21.75" customHeight="1">
      <c r="A279" s="22"/>
      <c r="B279" s="35" t="s">
        <v>53</v>
      </c>
      <c r="C279" s="23">
        <v>22</v>
      </c>
      <c r="D279" s="23">
        <v>18</v>
      </c>
      <c r="E279" s="106">
        <f>C279+D279</f>
        <v>40</v>
      </c>
      <c r="F279" s="41">
        <v>2</v>
      </c>
      <c r="G279" s="24" t="str">
        <f>IF(F279=1,C279,"0")</f>
        <v>0</v>
      </c>
      <c r="H279" s="24" t="str">
        <f>IF(F279=1,D279,"0")</f>
        <v>0</v>
      </c>
      <c r="I279" s="106">
        <f>G279+H279</f>
        <v>0</v>
      </c>
      <c r="J279" s="24">
        <f>IF(F279=2,C279,"0")</f>
        <v>22</v>
      </c>
      <c r="K279" s="24">
        <f>IF(F279=2,D279,"0")</f>
        <v>18</v>
      </c>
      <c r="L279" s="106">
        <f>J279+K279</f>
        <v>40</v>
      </c>
      <c r="M279" s="24" t="str">
        <f>IF(F279=3,C279,"0")</f>
        <v>0</v>
      </c>
      <c r="N279" s="24" t="str">
        <f>IF(F279=3,D279,"0")</f>
        <v>0</v>
      </c>
      <c r="O279" s="78" t="str">
        <f t="shared" si="523"/>
        <v>0</v>
      </c>
      <c r="P279" s="63" t="s">
        <v>155</v>
      </c>
    </row>
    <row r="280" spans="1:16" ht="21.75" customHeight="1">
      <c r="A280" s="22"/>
      <c r="B280" s="104" t="s">
        <v>169</v>
      </c>
      <c r="C280" s="23">
        <v>42</v>
      </c>
      <c r="D280" s="23">
        <v>28</v>
      </c>
      <c r="E280" s="106">
        <f>C280+D280</f>
        <v>70</v>
      </c>
      <c r="F280" s="41">
        <v>2</v>
      </c>
      <c r="G280" s="24" t="str">
        <f>IF(F280=1,C280,"0")</f>
        <v>0</v>
      </c>
      <c r="H280" s="24" t="str">
        <f>IF(F280=1,D280,"0")</f>
        <v>0</v>
      </c>
      <c r="I280" s="106">
        <f>G280+H280</f>
        <v>0</v>
      </c>
      <c r="J280" s="24">
        <f>IF(F280=2,C280,"0")</f>
        <v>42</v>
      </c>
      <c r="K280" s="24">
        <f>IF(F280=2,D280,"0")</f>
        <v>28</v>
      </c>
      <c r="L280" s="106">
        <f>J280+K280</f>
        <v>70</v>
      </c>
      <c r="M280" s="24" t="str">
        <f>IF(F280=3,C280,"0")</f>
        <v>0</v>
      </c>
      <c r="N280" s="24" t="str">
        <f>IF(F280=3,D280,"0")</f>
        <v>0</v>
      </c>
      <c r="O280" s="78" t="str">
        <f t="shared" si="523"/>
        <v>0</v>
      </c>
      <c r="P280" s="63" t="s">
        <v>155</v>
      </c>
    </row>
    <row r="281" spans="1:16" ht="21.75" customHeight="1">
      <c r="A281" s="22"/>
      <c r="B281" s="35" t="s">
        <v>26</v>
      </c>
      <c r="C281" s="23">
        <v>13</v>
      </c>
      <c r="D281" s="23">
        <v>12</v>
      </c>
      <c r="E281" s="106">
        <f>C281+D281</f>
        <v>25</v>
      </c>
      <c r="F281" s="41">
        <v>2</v>
      </c>
      <c r="G281" s="24" t="str">
        <f>IF(F281=1,C281,"0")</f>
        <v>0</v>
      </c>
      <c r="H281" s="24" t="str">
        <f>IF(F281=1,D281,"0")</f>
        <v>0</v>
      </c>
      <c r="I281" s="106">
        <f>G281+H281</f>
        <v>0</v>
      </c>
      <c r="J281" s="24">
        <f>IF(F281=2,C281,"0")</f>
        <v>13</v>
      </c>
      <c r="K281" s="24">
        <f>IF(F281=2,D281,"0")</f>
        <v>12</v>
      </c>
      <c r="L281" s="106">
        <f>J281+K281</f>
        <v>25</v>
      </c>
      <c r="M281" s="24" t="str">
        <f>IF(F281=3,C281,"0")</f>
        <v>0</v>
      </c>
      <c r="N281" s="24" t="str">
        <f>IF(F281=3,D281,"0")</f>
        <v>0</v>
      </c>
      <c r="O281" s="78" t="str">
        <f t="shared" si="523"/>
        <v>0</v>
      </c>
      <c r="P281" s="63" t="s">
        <v>155</v>
      </c>
    </row>
    <row r="282" spans="1:16" ht="21.75" customHeight="1">
      <c r="A282" s="22"/>
      <c r="B282" s="26" t="s">
        <v>42</v>
      </c>
      <c r="C282" s="27">
        <f>SUM(C278:C281)</f>
        <v>112</v>
      </c>
      <c r="D282" s="27">
        <f>SUM(D278:D281)</f>
        <v>74</v>
      </c>
      <c r="E282" s="27">
        <f>SUM(E278:E281)</f>
        <v>186</v>
      </c>
      <c r="F282" s="42"/>
      <c r="G282" s="27">
        <f t="shared" ref="G282:O282" si="524">SUM(G278:G281)</f>
        <v>0</v>
      </c>
      <c r="H282" s="27">
        <f t="shared" si="524"/>
        <v>0</v>
      </c>
      <c r="I282" s="27">
        <f t="shared" si="524"/>
        <v>0</v>
      </c>
      <c r="J282" s="27">
        <f t="shared" si="524"/>
        <v>112</v>
      </c>
      <c r="K282" s="27">
        <f t="shared" si="524"/>
        <v>74</v>
      </c>
      <c r="L282" s="27">
        <f t="shared" si="524"/>
        <v>186</v>
      </c>
      <c r="M282" s="27">
        <f t="shared" si="524"/>
        <v>0</v>
      </c>
      <c r="N282" s="27">
        <f t="shared" si="524"/>
        <v>0</v>
      </c>
      <c r="O282" s="7">
        <f t="shared" si="524"/>
        <v>0</v>
      </c>
      <c r="P282" s="140"/>
    </row>
    <row r="283" spans="1:16" ht="21.75" customHeight="1">
      <c r="A283" s="107"/>
      <c r="B283" s="118" t="s">
        <v>59</v>
      </c>
      <c r="C283" s="109">
        <f>C282</f>
        <v>112</v>
      </c>
      <c r="D283" s="109">
        <f t="shared" ref="D283:L283" si="525">D282</f>
        <v>74</v>
      </c>
      <c r="E283" s="109">
        <f t="shared" si="525"/>
        <v>186</v>
      </c>
      <c r="F283" s="119"/>
      <c r="G283" s="109">
        <f t="shared" si="525"/>
        <v>0</v>
      </c>
      <c r="H283" s="109">
        <f t="shared" si="525"/>
        <v>0</v>
      </c>
      <c r="I283" s="109">
        <f t="shared" si="525"/>
        <v>0</v>
      </c>
      <c r="J283" s="109">
        <f t="shared" si="525"/>
        <v>112</v>
      </c>
      <c r="K283" s="109">
        <f t="shared" si="525"/>
        <v>74</v>
      </c>
      <c r="L283" s="109">
        <f t="shared" si="525"/>
        <v>186</v>
      </c>
      <c r="M283" s="109">
        <f t="shared" ref="M283:O283" si="526">M282</f>
        <v>0</v>
      </c>
      <c r="N283" s="109">
        <f t="shared" si="526"/>
        <v>0</v>
      </c>
      <c r="O283" s="130">
        <f t="shared" si="526"/>
        <v>0</v>
      </c>
      <c r="P283" s="144"/>
    </row>
    <row r="284" spans="1:16" ht="21.75" customHeight="1">
      <c r="A284" s="111"/>
      <c r="B284" s="115" t="s">
        <v>31</v>
      </c>
      <c r="C284" s="116">
        <f>C275+C283</f>
        <v>810</v>
      </c>
      <c r="D284" s="116">
        <f>D275+D283</f>
        <v>702</v>
      </c>
      <c r="E284" s="116">
        <f>E275+E283</f>
        <v>1512</v>
      </c>
      <c r="F284" s="117"/>
      <c r="G284" s="116">
        <f t="shared" ref="G284:O284" si="527">G275+G283</f>
        <v>0</v>
      </c>
      <c r="H284" s="116">
        <f t="shared" si="527"/>
        <v>0</v>
      </c>
      <c r="I284" s="116">
        <f t="shared" si="527"/>
        <v>0</v>
      </c>
      <c r="J284" s="116">
        <f t="shared" si="527"/>
        <v>810</v>
      </c>
      <c r="K284" s="116">
        <f t="shared" si="527"/>
        <v>702</v>
      </c>
      <c r="L284" s="116">
        <f t="shared" si="527"/>
        <v>1512</v>
      </c>
      <c r="M284" s="116">
        <f t="shared" si="527"/>
        <v>0</v>
      </c>
      <c r="N284" s="116">
        <f t="shared" si="527"/>
        <v>0</v>
      </c>
      <c r="O284" s="116">
        <f t="shared" si="527"/>
        <v>0</v>
      </c>
      <c r="P284" s="145"/>
    </row>
    <row r="285" spans="1:16" ht="21.75" customHeight="1">
      <c r="A285" s="79" t="s">
        <v>38</v>
      </c>
      <c r="B285" s="79"/>
      <c r="C285" s="66"/>
      <c r="D285" s="66"/>
      <c r="E285" s="67"/>
      <c r="F285" s="80"/>
      <c r="G285" s="69"/>
      <c r="H285" s="69"/>
      <c r="I285" s="67"/>
      <c r="J285" s="69"/>
      <c r="K285" s="69"/>
      <c r="L285" s="81"/>
      <c r="M285" s="69"/>
      <c r="N285" s="69"/>
      <c r="O285" s="69"/>
      <c r="P285" s="140"/>
    </row>
    <row r="286" spans="1:16" ht="21.75" customHeight="1">
      <c r="A286" s="22"/>
      <c r="B286" s="55" t="s">
        <v>43</v>
      </c>
      <c r="C286" s="8"/>
      <c r="D286" s="8"/>
      <c r="E286" s="37"/>
      <c r="F286" s="10"/>
      <c r="G286" s="38"/>
      <c r="H286" s="38"/>
      <c r="I286" s="37"/>
      <c r="J286" s="38"/>
      <c r="K286" s="38"/>
      <c r="L286" s="37"/>
      <c r="M286" s="38"/>
      <c r="N286" s="38"/>
      <c r="O286" s="38"/>
      <c r="P286" s="140"/>
    </row>
    <row r="287" spans="1:16" ht="21.75" customHeight="1">
      <c r="A287" s="22"/>
      <c r="B287" s="6" t="s">
        <v>64</v>
      </c>
      <c r="C287" s="8"/>
      <c r="D287" s="8"/>
      <c r="E287" s="37"/>
      <c r="F287" s="44"/>
      <c r="G287" s="38"/>
      <c r="H287" s="38"/>
      <c r="I287" s="37"/>
      <c r="J287" s="38"/>
      <c r="K287" s="38"/>
      <c r="L287" s="37"/>
      <c r="M287" s="38"/>
      <c r="N287" s="38"/>
      <c r="O287" s="38"/>
      <c r="P287" s="140"/>
    </row>
    <row r="288" spans="1:16" ht="21.75" customHeight="1">
      <c r="A288" s="18"/>
      <c r="B288" s="77" t="s">
        <v>127</v>
      </c>
      <c r="C288" s="19">
        <v>109</v>
      </c>
      <c r="D288" s="19">
        <v>39</v>
      </c>
      <c r="E288" s="105">
        <f t="shared" ref="E288:E302" si="528">C288+D288</f>
        <v>148</v>
      </c>
      <c r="F288" s="40">
        <v>2</v>
      </c>
      <c r="G288" s="20" t="str">
        <f t="shared" ref="G288:G301" si="529">IF(F288=1,C288,"0")</f>
        <v>0</v>
      </c>
      <c r="H288" s="20" t="str">
        <f t="shared" ref="H288:H301" si="530">IF(F288=1,D288,"0")</f>
        <v>0</v>
      </c>
      <c r="I288" s="105">
        <f>G288+H288</f>
        <v>0</v>
      </c>
      <c r="J288" s="20">
        <f t="shared" ref="J288:J301" si="531">IF(F288=2,C288,"0")</f>
        <v>109</v>
      </c>
      <c r="K288" s="20">
        <f t="shared" ref="K288:K301" si="532">IF(F288=2,D288,"0")</f>
        <v>39</v>
      </c>
      <c r="L288" s="105">
        <f t="shared" ref="L288:L293" si="533">J288+K288</f>
        <v>148</v>
      </c>
      <c r="M288" s="20" t="str">
        <f t="shared" ref="M288:M301" si="534">IF(F288=3,C288,"0")</f>
        <v>0</v>
      </c>
      <c r="N288" s="20" t="str">
        <f t="shared" ref="N288:N301" si="535">IF(F288=3,D288,"0")</f>
        <v>0</v>
      </c>
      <c r="O288" s="105" t="str">
        <f t="shared" ref="O288:O301" si="536">IF(F288=3,E288,"0")</f>
        <v>0</v>
      </c>
      <c r="P288" s="63" t="s">
        <v>155</v>
      </c>
    </row>
    <row r="289" spans="1:16" ht="21.75" customHeight="1">
      <c r="A289" s="18"/>
      <c r="B289" s="77" t="s">
        <v>133</v>
      </c>
      <c r="C289" s="19">
        <v>22</v>
      </c>
      <c r="D289" s="19">
        <v>24</v>
      </c>
      <c r="E289" s="105">
        <f t="shared" si="528"/>
        <v>46</v>
      </c>
      <c r="F289" s="40">
        <v>2</v>
      </c>
      <c r="G289" s="20" t="str">
        <f t="shared" si="529"/>
        <v>0</v>
      </c>
      <c r="H289" s="20" t="str">
        <f t="shared" si="530"/>
        <v>0</v>
      </c>
      <c r="I289" s="105">
        <f>G289+H289</f>
        <v>0</v>
      </c>
      <c r="J289" s="20">
        <f t="shared" si="531"/>
        <v>22</v>
      </c>
      <c r="K289" s="20">
        <f t="shared" si="532"/>
        <v>24</v>
      </c>
      <c r="L289" s="105">
        <f t="shared" si="533"/>
        <v>46</v>
      </c>
      <c r="M289" s="20" t="str">
        <f t="shared" si="534"/>
        <v>0</v>
      </c>
      <c r="N289" s="20" t="str">
        <f t="shared" si="535"/>
        <v>0</v>
      </c>
      <c r="O289" s="105" t="str">
        <f t="shared" si="536"/>
        <v>0</v>
      </c>
      <c r="P289" s="63" t="s">
        <v>155</v>
      </c>
    </row>
    <row r="290" spans="1:16" ht="21.75" customHeight="1">
      <c r="A290" s="18"/>
      <c r="B290" s="77" t="s">
        <v>134</v>
      </c>
      <c r="C290" s="19">
        <v>20</v>
      </c>
      <c r="D290" s="19">
        <v>90</v>
      </c>
      <c r="E290" s="105">
        <f t="shared" si="528"/>
        <v>110</v>
      </c>
      <c r="F290" s="40">
        <v>2</v>
      </c>
      <c r="G290" s="20" t="str">
        <f t="shared" si="529"/>
        <v>0</v>
      </c>
      <c r="H290" s="20" t="str">
        <f t="shared" si="530"/>
        <v>0</v>
      </c>
      <c r="I290" s="105">
        <f>G290+H290</f>
        <v>0</v>
      </c>
      <c r="J290" s="20">
        <f t="shared" si="531"/>
        <v>20</v>
      </c>
      <c r="K290" s="20">
        <f t="shared" si="532"/>
        <v>90</v>
      </c>
      <c r="L290" s="105">
        <f t="shared" si="533"/>
        <v>110</v>
      </c>
      <c r="M290" s="20" t="str">
        <f t="shared" si="534"/>
        <v>0</v>
      </c>
      <c r="N290" s="20" t="str">
        <f t="shared" si="535"/>
        <v>0</v>
      </c>
      <c r="O290" s="105" t="str">
        <f t="shared" si="536"/>
        <v>0</v>
      </c>
      <c r="P290" s="63" t="s">
        <v>153</v>
      </c>
    </row>
    <row r="291" spans="1:16" ht="21.75" customHeight="1">
      <c r="A291" s="22"/>
      <c r="B291" s="53" t="s">
        <v>89</v>
      </c>
      <c r="C291" s="23">
        <v>20</v>
      </c>
      <c r="D291" s="23">
        <v>115</v>
      </c>
      <c r="E291" s="106">
        <f t="shared" si="528"/>
        <v>135</v>
      </c>
      <c r="F291" s="41">
        <v>2</v>
      </c>
      <c r="G291" s="24" t="str">
        <f t="shared" si="529"/>
        <v>0</v>
      </c>
      <c r="H291" s="24" t="str">
        <f t="shared" si="530"/>
        <v>0</v>
      </c>
      <c r="I291" s="106">
        <f t="shared" ref="I291:I301" si="537">G291+H291</f>
        <v>0</v>
      </c>
      <c r="J291" s="24">
        <f t="shared" si="531"/>
        <v>20</v>
      </c>
      <c r="K291" s="24">
        <f t="shared" si="532"/>
        <v>115</v>
      </c>
      <c r="L291" s="106">
        <f t="shared" si="533"/>
        <v>135</v>
      </c>
      <c r="M291" s="24" t="str">
        <f t="shared" si="534"/>
        <v>0</v>
      </c>
      <c r="N291" s="24" t="str">
        <f t="shared" si="535"/>
        <v>0</v>
      </c>
      <c r="O291" s="106" t="str">
        <f t="shared" si="536"/>
        <v>0</v>
      </c>
      <c r="P291" s="63" t="s">
        <v>151</v>
      </c>
    </row>
    <row r="292" spans="1:16" ht="21.75" customHeight="1">
      <c r="A292" s="22"/>
      <c r="B292" s="53" t="s">
        <v>208</v>
      </c>
      <c r="C292" s="23">
        <v>16</v>
      </c>
      <c r="D292" s="23">
        <v>20</v>
      </c>
      <c r="E292" s="106">
        <f t="shared" ref="E292" si="538">C292+D292</f>
        <v>36</v>
      </c>
      <c r="F292" s="41">
        <v>2</v>
      </c>
      <c r="G292" s="24" t="str">
        <f t="shared" ref="G292" si="539">IF(F292=1,C292,"0")</f>
        <v>0</v>
      </c>
      <c r="H292" s="24" t="str">
        <f t="shared" ref="H292" si="540">IF(F292=1,D292,"0")</f>
        <v>0</v>
      </c>
      <c r="I292" s="106">
        <f t="shared" ref="I292" si="541">G292+H292</f>
        <v>0</v>
      </c>
      <c r="J292" s="24">
        <f t="shared" ref="J292" si="542">IF(F292=2,C292,"0")</f>
        <v>16</v>
      </c>
      <c r="K292" s="24">
        <f t="shared" ref="K292" si="543">IF(F292=2,D292,"0")</f>
        <v>20</v>
      </c>
      <c r="L292" s="106">
        <f t="shared" ref="L292" si="544">J292+K292</f>
        <v>36</v>
      </c>
      <c r="M292" s="24" t="str">
        <f t="shared" ref="M292" si="545">IF(F292=3,C292,"0")</f>
        <v>0</v>
      </c>
      <c r="N292" s="24" t="str">
        <f t="shared" ref="N292" si="546">IF(F292=3,D292,"0")</f>
        <v>0</v>
      </c>
      <c r="O292" s="106" t="str">
        <f t="shared" ref="O292" si="547">IF(F292=3,E292,"0")</f>
        <v>0</v>
      </c>
      <c r="P292" s="63"/>
    </row>
    <row r="293" spans="1:16" s="54" customFormat="1" ht="21.75" customHeight="1">
      <c r="A293" s="22"/>
      <c r="B293" s="47" t="s">
        <v>54</v>
      </c>
      <c r="C293" s="23">
        <v>3</v>
      </c>
      <c r="D293" s="23">
        <v>0</v>
      </c>
      <c r="E293" s="106">
        <f t="shared" si="528"/>
        <v>3</v>
      </c>
      <c r="F293" s="41">
        <v>2</v>
      </c>
      <c r="G293" s="24" t="str">
        <f t="shared" si="529"/>
        <v>0</v>
      </c>
      <c r="H293" s="24" t="str">
        <f t="shared" si="530"/>
        <v>0</v>
      </c>
      <c r="I293" s="106">
        <f t="shared" si="537"/>
        <v>0</v>
      </c>
      <c r="J293" s="24">
        <f t="shared" si="531"/>
        <v>3</v>
      </c>
      <c r="K293" s="24">
        <f t="shared" si="532"/>
        <v>0</v>
      </c>
      <c r="L293" s="106">
        <f t="shared" si="533"/>
        <v>3</v>
      </c>
      <c r="M293" s="24" t="str">
        <f t="shared" si="534"/>
        <v>0</v>
      </c>
      <c r="N293" s="24" t="str">
        <f t="shared" si="535"/>
        <v>0</v>
      </c>
      <c r="O293" s="106" t="str">
        <f t="shared" si="536"/>
        <v>0</v>
      </c>
      <c r="P293" s="63" t="s">
        <v>155</v>
      </c>
    </row>
    <row r="294" spans="1:16" s="54" customFormat="1" ht="21.75" customHeight="1">
      <c r="A294" s="22"/>
      <c r="B294" s="47" t="s">
        <v>135</v>
      </c>
      <c r="C294" s="23">
        <v>158</v>
      </c>
      <c r="D294" s="23">
        <v>80</v>
      </c>
      <c r="E294" s="106">
        <f t="shared" si="528"/>
        <v>238</v>
      </c>
      <c r="F294" s="41">
        <v>2</v>
      </c>
      <c r="G294" s="24" t="str">
        <f t="shared" si="529"/>
        <v>0</v>
      </c>
      <c r="H294" s="24" t="str">
        <f t="shared" si="530"/>
        <v>0</v>
      </c>
      <c r="I294" s="106">
        <f t="shared" ref="I294" si="548">G294+H294</f>
        <v>0</v>
      </c>
      <c r="J294" s="24">
        <f t="shared" si="531"/>
        <v>158</v>
      </c>
      <c r="K294" s="24">
        <f t="shared" si="532"/>
        <v>80</v>
      </c>
      <c r="L294" s="106">
        <f t="shared" ref="L294" si="549">J294+K294</f>
        <v>238</v>
      </c>
      <c r="M294" s="24" t="str">
        <f t="shared" si="534"/>
        <v>0</v>
      </c>
      <c r="N294" s="24" t="str">
        <f t="shared" si="535"/>
        <v>0</v>
      </c>
      <c r="O294" s="106" t="str">
        <f t="shared" si="536"/>
        <v>0</v>
      </c>
      <c r="P294" s="63" t="s">
        <v>155</v>
      </c>
    </row>
    <row r="295" spans="1:16" ht="21.75" customHeight="1">
      <c r="A295" s="22"/>
      <c r="B295" s="47" t="s">
        <v>27</v>
      </c>
      <c r="C295" s="23">
        <v>1</v>
      </c>
      <c r="D295" s="23">
        <v>0</v>
      </c>
      <c r="E295" s="106">
        <f t="shared" si="528"/>
        <v>1</v>
      </c>
      <c r="F295" s="41">
        <v>2</v>
      </c>
      <c r="G295" s="24" t="str">
        <f t="shared" si="529"/>
        <v>0</v>
      </c>
      <c r="H295" s="24" t="str">
        <f t="shared" si="530"/>
        <v>0</v>
      </c>
      <c r="I295" s="106">
        <f t="shared" si="537"/>
        <v>0</v>
      </c>
      <c r="J295" s="24">
        <f t="shared" si="531"/>
        <v>1</v>
      </c>
      <c r="K295" s="24">
        <f t="shared" si="532"/>
        <v>0</v>
      </c>
      <c r="L295" s="106">
        <f t="shared" ref="L295:L301" si="550">J295+K295</f>
        <v>1</v>
      </c>
      <c r="M295" s="24" t="str">
        <f t="shared" si="534"/>
        <v>0</v>
      </c>
      <c r="N295" s="24" t="str">
        <f t="shared" si="535"/>
        <v>0</v>
      </c>
      <c r="O295" s="106" t="str">
        <f t="shared" si="536"/>
        <v>0</v>
      </c>
      <c r="P295" s="63" t="s">
        <v>153</v>
      </c>
    </row>
    <row r="296" spans="1:16" ht="21.75" customHeight="1">
      <c r="A296" s="22"/>
      <c r="B296" s="47" t="s">
        <v>177</v>
      </c>
      <c r="C296" s="23">
        <v>15</v>
      </c>
      <c r="D296" s="23">
        <v>8</v>
      </c>
      <c r="E296" s="106">
        <f t="shared" si="528"/>
        <v>23</v>
      </c>
      <c r="F296" s="41">
        <v>2</v>
      </c>
      <c r="G296" s="24" t="str">
        <f t="shared" si="529"/>
        <v>0</v>
      </c>
      <c r="H296" s="24" t="str">
        <f t="shared" si="530"/>
        <v>0</v>
      </c>
      <c r="I296" s="106">
        <f t="shared" si="537"/>
        <v>0</v>
      </c>
      <c r="J296" s="24">
        <f t="shared" si="531"/>
        <v>15</v>
      </c>
      <c r="K296" s="24">
        <f t="shared" si="532"/>
        <v>8</v>
      </c>
      <c r="L296" s="106">
        <f t="shared" si="550"/>
        <v>23</v>
      </c>
      <c r="M296" s="24" t="str">
        <f t="shared" si="534"/>
        <v>0</v>
      </c>
      <c r="N296" s="24" t="str">
        <f t="shared" si="535"/>
        <v>0</v>
      </c>
      <c r="O296" s="106" t="str">
        <f t="shared" si="536"/>
        <v>0</v>
      </c>
      <c r="P296" s="63" t="s">
        <v>153</v>
      </c>
    </row>
    <row r="297" spans="1:16" ht="21.75" customHeight="1">
      <c r="A297" s="22"/>
      <c r="B297" s="47" t="s">
        <v>178</v>
      </c>
      <c r="C297" s="23">
        <v>16</v>
      </c>
      <c r="D297" s="23">
        <v>14</v>
      </c>
      <c r="E297" s="106">
        <f t="shared" si="528"/>
        <v>30</v>
      </c>
      <c r="F297" s="41">
        <v>2</v>
      </c>
      <c r="G297" s="24" t="str">
        <f t="shared" si="529"/>
        <v>0</v>
      </c>
      <c r="H297" s="24" t="str">
        <f t="shared" si="530"/>
        <v>0</v>
      </c>
      <c r="I297" s="106">
        <f t="shared" si="537"/>
        <v>0</v>
      </c>
      <c r="J297" s="24">
        <f t="shared" si="531"/>
        <v>16</v>
      </c>
      <c r="K297" s="24">
        <f t="shared" si="532"/>
        <v>14</v>
      </c>
      <c r="L297" s="106">
        <f t="shared" si="550"/>
        <v>30</v>
      </c>
      <c r="M297" s="24" t="str">
        <f t="shared" si="534"/>
        <v>0</v>
      </c>
      <c r="N297" s="24" t="str">
        <f t="shared" si="535"/>
        <v>0</v>
      </c>
      <c r="O297" s="106" t="str">
        <f t="shared" si="536"/>
        <v>0</v>
      </c>
      <c r="P297" s="63" t="s">
        <v>153</v>
      </c>
    </row>
    <row r="298" spans="1:16" ht="21.75" customHeight="1">
      <c r="A298" s="22"/>
      <c r="B298" s="53" t="s">
        <v>39</v>
      </c>
      <c r="C298" s="23">
        <v>273</v>
      </c>
      <c r="D298" s="23">
        <v>79</v>
      </c>
      <c r="E298" s="106">
        <f t="shared" si="528"/>
        <v>352</v>
      </c>
      <c r="F298" s="41">
        <v>2</v>
      </c>
      <c r="G298" s="24" t="str">
        <f t="shared" si="529"/>
        <v>0</v>
      </c>
      <c r="H298" s="24" t="str">
        <f t="shared" si="530"/>
        <v>0</v>
      </c>
      <c r="I298" s="106">
        <f t="shared" si="537"/>
        <v>0</v>
      </c>
      <c r="J298" s="24">
        <f t="shared" si="531"/>
        <v>273</v>
      </c>
      <c r="K298" s="24">
        <f t="shared" si="532"/>
        <v>79</v>
      </c>
      <c r="L298" s="106">
        <f t="shared" si="550"/>
        <v>352</v>
      </c>
      <c r="M298" s="24" t="str">
        <f t="shared" si="534"/>
        <v>0</v>
      </c>
      <c r="N298" s="24" t="str">
        <f t="shared" si="535"/>
        <v>0</v>
      </c>
      <c r="O298" s="106" t="str">
        <f t="shared" si="536"/>
        <v>0</v>
      </c>
      <c r="P298" s="63" t="s">
        <v>155</v>
      </c>
    </row>
    <row r="299" spans="1:16" ht="21.75" customHeight="1">
      <c r="A299" s="22"/>
      <c r="B299" s="53" t="s">
        <v>128</v>
      </c>
      <c r="C299" s="23">
        <v>11</v>
      </c>
      <c r="D299" s="23">
        <v>47</v>
      </c>
      <c r="E299" s="106">
        <f t="shared" si="528"/>
        <v>58</v>
      </c>
      <c r="F299" s="41">
        <v>2</v>
      </c>
      <c r="G299" s="24" t="str">
        <f t="shared" si="529"/>
        <v>0</v>
      </c>
      <c r="H299" s="24" t="str">
        <f t="shared" si="530"/>
        <v>0</v>
      </c>
      <c r="I299" s="106">
        <f t="shared" ref="I299:I300" si="551">G299+H299</f>
        <v>0</v>
      </c>
      <c r="J299" s="24">
        <f t="shared" si="531"/>
        <v>11</v>
      </c>
      <c r="K299" s="24">
        <f t="shared" si="532"/>
        <v>47</v>
      </c>
      <c r="L299" s="106">
        <f t="shared" ref="L299:L300" si="552">J299+K299</f>
        <v>58</v>
      </c>
      <c r="M299" s="24" t="str">
        <f t="shared" si="534"/>
        <v>0</v>
      </c>
      <c r="N299" s="24" t="str">
        <f t="shared" si="535"/>
        <v>0</v>
      </c>
      <c r="O299" s="106" t="str">
        <f t="shared" si="536"/>
        <v>0</v>
      </c>
      <c r="P299" s="63" t="s">
        <v>152</v>
      </c>
    </row>
    <row r="300" spans="1:16" ht="21.75" customHeight="1">
      <c r="A300" s="22"/>
      <c r="B300" s="53" t="s">
        <v>194</v>
      </c>
      <c r="C300" s="23">
        <v>14</v>
      </c>
      <c r="D300" s="23">
        <v>69</v>
      </c>
      <c r="E300" s="106">
        <f t="shared" ref="E300" si="553">C300+D300</f>
        <v>83</v>
      </c>
      <c r="F300" s="41">
        <v>2</v>
      </c>
      <c r="G300" s="24" t="str">
        <f t="shared" ref="G300" si="554">IF(F300=1,C300,"0")</f>
        <v>0</v>
      </c>
      <c r="H300" s="24" t="str">
        <f t="shared" ref="H300" si="555">IF(F300=1,D300,"0")</f>
        <v>0</v>
      </c>
      <c r="I300" s="106">
        <f t="shared" si="551"/>
        <v>0</v>
      </c>
      <c r="J300" s="24">
        <f t="shared" ref="J300" si="556">IF(F300=2,C300,"0")</f>
        <v>14</v>
      </c>
      <c r="K300" s="24">
        <f t="shared" ref="K300" si="557">IF(F300=2,D300,"0")</f>
        <v>69</v>
      </c>
      <c r="L300" s="106">
        <f t="shared" si="552"/>
        <v>83</v>
      </c>
      <c r="M300" s="24" t="str">
        <f t="shared" ref="M300" si="558">IF(F300=3,C300,"0")</f>
        <v>0</v>
      </c>
      <c r="N300" s="24" t="str">
        <f t="shared" ref="N300" si="559">IF(F300=3,D300,"0")</f>
        <v>0</v>
      </c>
      <c r="O300" s="106" t="str">
        <f t="shared" ref="O300" si="560">IF(F300=3,E300,"0")</f>
        <v>0</v>
      </c>
      <c r="P300" s="63" t="s">
        <v>152</v>
      </c>
    </row>
    <row r="301" spans="1:16" ht="21.75" customHeight="1">
      <c r="A301" s="22"/>
      <c r="B301" s="47" t="s">
        <v>90</v>
      </c>
      <c r="C301" s="23">
        <v>26</v>
      </c>
      <c r="D301" s="23">
        <v>15</v>
      </c>
      <c r="E301" s="106">
        <f t="shared" si="528"/>
        <v>41</v>
      </c>
      <c r="F301" s="41">
        <v>2</v>
      </c>
      <c r="G301" s="24" t="str">
        <f t="shared" si="529"/>
        <v>0</v>
      </c>
      <c r="H301" s="24" t="str">
        <f t="shared" si="530"/>
        <v>0</v>
      </c>
      <c r="I301" s="106">
        <f t="shared" si="537"/>
        <v>0</v>
      </c>
      <c r="J301" s="24">
        <f t="shared" si="531"/>
        <v>26</v>
      </c>
      <c r="K301" s="24">
        <f t="shared" si="532"/>
        <v>15</v>
      </c>
      <c r="L301" s="106">
        <f t="shared" si="550"/>
        <v>41</v>
      </c>
      <c r="M301" s="24" t="str">
        <f t="shared" si="534"/>
        <v>0</v>
      </c>
      <c r="N301" s="24" t="str">
        <f t="shared" si="535"/>
        <v>0</v>
      </c>
      <c r="O301" s="106" t="str">
        <f t="shared" si="536"/>
        <v>0</v>
      </c>
      <c r="P301" s="63" t="s">
        <v>155</v>
      </c>
    </row>
    <row r="302" spans="1:16" ht="21.75" customHeight="1">
      <c r="A302" s="22"/>
      <c r="B302" s="47" t="s">
        <v>195</v>
      </c>
      <c r="C302" s="23">
        <v>42</v>
      </c>
      <c r="D302" s="23">
        <v>33</v>
      </c>
      <c r="E302" s="106">
        <f t="shared" si="528"/>
        <v>75</v>
      </c>
      <c r="F302" s="41">
        <v>2</v>
      </c>
      <c r="G302" s="24" t="str">
        <f t="shared" ref="G302" si="561">IF(F302=1,C302,"0")</f>
        <v>0</v>
      </c>
      <c r="H302" s="24" t="str">
        <f t="shared" ref="H302" si="562">IF(F302=1,D302,"0")</f>
        <v>0</v>
      </c>
      <c r="I302" s="106">
        <f t="shared" ref="I302" si="563">G302+H302</f>
        <v>0</v>
      </c>
      <c r="J302" s="24">
        <f t="shared" ref="J302" si="564">IF(F302=2,C302,"0")</f>
        <v>42</v>
      </c>
      <c r="K302" s="24">
        <f t="shared" ref="K302" si="565">IF(F302=2,D302,"0")</f>
        <v>33</v>
      </c>
      <c r="L302" s="106">
        <f t="shared" ref="L302" si="566">J302+K302</f>
        <v>75</v>
      </c>
      <c r="M302" s="24" t="str">
        <f t="shared" ref="M302" si="567">IF(F302=3,C302,"0")</f>
        <v>0</v>
      </c>
      <c r="N302" s="24" t="str">
        <f t="shared" ref="N302" si="568">IF(F302=3,D302,"0")</f>
        <v>0</v>
      </c>
      <c r="O302" s="106" t="str">
        <f t="shared" ref="O302" si="569">IF(F302=3,E302,"0")</f>
        <v>0</v>
      </c>
      <c r="P302" s="63" t="s">
        <v>155</v>
      </c>
    </row>
    <row r="303" spans="1:16" ht="21.75" customHeight="1">
      <c r="A303" s="22"/>
      <c r="B303" s="48" t="s">
        <v>42</v>
      </c>
      <c r="C303" s="27">
        <f>SUM(C288:C302)</f>
        <v>746</v>
      </c>
      <c r="D303" s="27">
        <f>SUM(D288:D302)</f>
        <v>633</v>
      </c>
      <c r="E303" s="27">
        <f>SUM(E288:E302)</f>
        <v>1379</v>
      </c>
      <c r="F303" s="42"/>
      <c r="G303" s="27">
        <f>SUM(G288:G301)</f>
        <v>0</v>
      </c>
      <c r="H303" s="27">
        <f>SUM(H288:H301)</f>
        <v>0</v>
      </c>
      <c r="I303" s="27">
        <f>SUM(I288:I301)</f>
        <v>0</v>
      </c>
      <c r="J303" s="27">
        <f>SUM(J288:J302)</f>
        <v>746</v>
      </c>
      <c r="K303" s="27">
        <f>SUM(K288:K302)</f>
        <v>633</v>
      </c>
      <c r="L303" s="27">
        <f>SUM(L288:L302)</f>
        <v>1379</v>
      </c>
      <c r="M303" s="27">
        <f>SUM(M288:M301)</f>
        <v>0</v>
      </c>
      <c r="N303" s="27">
        <f>SUM(N288:N301)</f>
        <v>0</v>
      </c>
      <c r="O303" s="27">
        <f>SUM(O288:O301)</f>
        <v>0</v>
      </c>
      <c r="P303" s="63"/>
    </row>
    <row r="304" spans="1:16" ht="21.75" customHeight="1">
      <c r="A304" s="22"/>
      <c r="B304" s="43" t="s">
        <v>196</v>
      </c>
      <c r="C304" s="27"/>
      <c r="D304" s="27"/>
      <c r="E304" s="27"/>
      <c r="F304" s="42"/>
      <c r="G304" s="27"/>
      <c r="H304" s="27"/>
      <c r="I304" s="27"/>
      <c r="J304" s="27"/>
      <c r="K304" s="27"/>
      <c r="L304" s="27"/>
      <c r="M304" s="27"/>
      <c r="N304" s="27"/>
      <c r="O304" s="27"/>
      <c r="P304" s="140"/>
    </row>
    <row r="305" spans="1:16" ht="21.75" customHeight="1">
      <c r="A305" s="22"/>
      <c r="B305" s="47" t="s">
        <v>197</v>
      </c>
      <c r="C305" s="23">
        <v>9</v>
      </c>
      <c r="D305" s="23">
        <v>0</v>
      </c>
      <c r="E305" s="27">
        <f>SUM(C305:D305)</f>
        <v>9</v>
      </c>
      <c r="F305" s="41">
        <v>2</v>
      </c>
      <c r="G305" s="23">
        <v>0</v>
      </c>
      <c r="H305" s="23" t="str">
        <f>IF(F305=1,D305,"0")</f>
        <v>0</v>
      </c>
      <c r="I305" s="27">
        <f>G305+H305</f>
        <v>0</v>
      </c>
      <c r="J305" s="23">
        <f>IF(F305=2,C305,"0")</f>
        <v>9</v>
      </c>
      <c r="K305" s="23">
        <f>IF(F305=2,D305,"0")</f>
        <v>0</v>
      </c>
      <c r="L305" s="27">
        <f>J305+K305</f>
        <v>9</v>
      </c>
      <c r="M305" s="23" t="str">
        <f>IF(F305=3,C305,"0")</f>
        <v>0</v>
      </c>
      <c r="N305" s="23" t="str">
        <f>IF(F305=3,D305,"0")</f>
        <v>0</v>
      </c>
      <c r="O305" s="27" t="str">
        <f t="shared" ref="O305" si="570">IF(F305=3,E305,"0")</f>
        <v>0</v>
      </c>
      <c r="P305" s="63" t="s">
        <v>199</v>
      </c>
    </row>
    <row r="306" spans="1:16" ht="21.75" customHeight="1">
      <c r="A306" s="22"/>
      <c r="B306" s="48" t="s">
        <v>42</v>
      </c>
      <c r="C306" s="27">
        <f>SUM(C305)</f>
        <v>9</v>
      </c>
      <c r="D306" s="27">
        <f t="shared" ref="D306:E306" si="571">SUM(D305)</f>
        <v>0</v>
      </c>
      <c r="E306" s="27">
        <f t="shared" si="571"/>
        <v>9</v>
      </c>
      <c r="F306" s="42"/>
      <c r="G306" s="27">
        <f>SUM(G305)</f>
        <v>0</v>
      </c>
      <c r="H306" s="27">
        <f t="shared" ref="H306:O306" si="572">SUM(H305)</f>
        <v>0</v>
      </c>
      <c r="I306" s="27">
        <f t="shared" si="572"/>
        <v>0</v>
      </c>
      <c r="J306" s="27">
        <f t="shared" si="572"/>
        <v>9</v>
      </c>
      <c r="K306" s="27">
        <f t="shared" si="572"/>
        <v>0</v>
      </c>
      <c r="L306" s="27">
        <f t="shared" si="572"/>
        <v>9</v>
      </c>
      <c r="M306" s="27">
        <f t="shared" si="572"/>
        <v>0</v>
      </c>
      <c r="N306" s="27">
        <f t="shared" si="572"/>
        <v>0</v>
      </c>
      <c r="O306" s="27">
        <f t="shared" si="572"/>
        <v>0</v>
      </c>
      <c r="P306" s="140"/>
    </row>
    <row r="307" spans="1:16" ht="21.75" customHeight="1">
      <c r="A307" s="121"/>
      <c r="B307" s="122" t="s">
        <v>44</v>
      </c>
      <c r="C307" s="131">
        <f>C306+C303</f>
        <v>755</v>
      </c>
      <c r="D307" s="131">
        <f t="shared" ref="D307:E307" si="573">D306+D303</f>
        <v>633</v>
      </c>
      <c r="E307" s="131">
        <f t="shared" si="573"/>
        <v>1388</v>
      </c>
      <c r="F307" s="132"/>
      <c r="G307" s="131">
        <f t="shared" ref="G307:I307" si="574">G303</f>
        <v>0</v>
      </c>
      <c r="H307" s="131">
        <f t="shared" si="574"/>
        <v>0</v>
      </c>
      <c r="I307" s="131">
        <f t="shared" si="574"/>
        <v>0</v>
      </c>
      <c r="J307" s="131">
        <f>J306+J303</f>
        <v>755</v>
      </c>
      <c r="K307" s="131">
        <f t="shared" ref="K307:L307" si="575">K306+K303</f>
        <v>633</v>
      </c>
      <c r="L307" s="131">
        <f t="shared" si="575"/>
        <v>1388</v>
      </c>
      <c r="M307" s="131">
        <f t="shared" ref="M307:O307" si="576">M303</f>
        <v>0</v>
      </c>
      <c r="N307" s="131">
        <f t="shared" si="576"/>
        <v>0</v>
      </c>
      <c r="O307" s="131">
        <f t="shared" si="576"/>
        <v>0</v>
      </c>
      <c r="P307" s="144"/>
    </row>
    <row r="308" spans="1:16" s="3" customFormat="1" ht="21.75" customHeight="1">
      <c r="A308" s="133"/>
      <c r="B308" s="112" t="s">
        <v>31</v>
      </c>
      <c r="C308" s="113">
        <f>C307</f>
        <v>755</v>
      </c>
      <c r="D308" s="113">
        <f t="shared" ref="D308:O308" si="577">D307</f>
        <v>633</v>
      </c>
      <c r="E308" s="113">
        <f t="shared" si="577"/>
        <v>1388</v>
      </c>
      <c r="F308" s="134"/>
      <c r="G308" s="113">
        <f t="shared" si="577"/>
        <v>0</v>
      </c>
      <c r="H308" s="113">
        <f t="shared" si="577"/>
        <v>0</v>
      </c>
      <c r="I308" s="113">
        <f t="shared" si="577"/>
        <v>0</v>
      </c>
      <c r="J308" s="113">
        <f t="shared" si="577"/>
        <v>755</v>
      </c>
      <c r="K308" s="113">
        <f t="shared" si="577"/>
        <v>633</v>
      </c>
      <c r="L308" s="113">
        <f t="shared" si="577"/>
        <v>1388</v>
      </c>
      <c r="M308" s="113">
        <f t="shared" si="577"/>
        <v>0</v>
      </c>
      <c r="N308" s="113">
        <f t="shared" si="577"/>
        <v>0</v>
      </c>
      <c r="O308" s="113">
        <f t="shared" si="577"/>
        <v>0</v>
      </c>
      <c r="P308" s="145"/>
    </row>
    <row r="309" spans="1:16" ht="21.75" customHeight="1">
      <c r="A309" s="22" t="s">
        <v>40</v>
      </c>
      <c r="B309" s="43"/>
      <c r="C309" s="8"/>
      <c r="D309" s="8"/>
      <c r="E309" s="37"/>
      <c r="F309" s="10"/>
      <c r="G309" s="38"/>
      <c r="H309" s="38"/>
      <c r="I309" s="37"/>
      <c r="J309" s="38"/>
      <c r="K309" s="38"/>
      <c r="L309" s="37"/>
      <c r="M309" s="38"/>
      <c r="N309" s="38"/>
      <c r="O309" s="37"/>
      <c r="P309" s="140"/>
    </row>
    <row r="310" spans="1:16" ht="21.75" customHeight="1">
      <c r="A310" s="22"/>
      <c r="B310" s="55" t="s">
        <v>43</v>
      </c>
      <c r="C310" s="82"/>
      <c r="D310" s="82"/>
      <c r="E310" s="37"/>
      <c r="F310" s="83"/>
      <c r="G310" s="84"/>
      <c r="H310" s="84"/>
      <c r="I310" s="37"/>
      <c r="J310" s="84"/>
      <c r="K310" s="84"/>
      <c r="L310" s="37"/>
      <c r="M310" s="84"/>
      <c r="N310" s="84"/>
      <c r="O310" s="37"/>
      <c r="P310" s="141"/>
    </row>
    <row r="311" spans="1:16" ht="21.75" customHeight="1">
      <c r="A311" s="22"/>
      <c r="B311" s="43" t="s">
        <v>77</v>
      </c>
      <c r="C311" s="82"/>
      <c r="D311" s="82"/>
      <c r="E311" s="37"/>
      <c r="F311" s="85"/>
      <c r="G311" s="84"/>
      <c r="H311" s="84"/>
      <c r="I311" s="37"/>
      <c r="J311" s="84"/>
      <c r="K311" s="84"/>
      <c r="L311" s="37"/>
      <c r="M311" s="84"/>
      <c r="N311" s="84"/>
      <c r="O311" s="37"/>
      <c r="P311" s="141"/>
    </row>
    <row r="312" spans="1:16" s="54" customFormat="1" ht="21.75" customHeight="1">
      <c r="A312" s="5"/>
      <c r="B312" s="47" t="s">
        <v>65</v>
      </c>
      <c r="C312" s="23">
        <v>204</v>
      </c>
      <c r="D312" s="23">
        <v>244</v>
      </c>
      <c r="E312" s="106">
        <f>C312+D312</f>
        <v>448</v>
      </c>
      <c r="F312" s="41">
        <v>2</v>
      </c>
      <c r="G312" s="24" t="str">
        <f>IF(F312=1,C312,"0")</f>
        <v>0</v>
      </c>
      <c r="H312" s="24" t="str">
        <f>IF(F312=1,D312,"0")</f>
        <v>0</v>
      </c>
      <c r="I312" s="106">
        <f>G312+H312</f>
        <v>0</v>
      </c>
      <c r="J312" s="24">
        <f>IF(F312=2,C312,"0")</f>
        <v>204</v>
      </c>
      <c r="K312" s="24">
        <f>IF(F312=2,D312,"0")</f>
        <v>244</v>
      </c>
      <c r="L312" s="106">
        <f>J312+K312</f>
        <v>448</v>
      </c>
      <c r="M312" s="24" t="str">
        <f>IF(F312=3,C312,"0")</f>
        <v>0</v>
      </c>
      <c r="N312" s="24" t="str">
        <f>IF(F312=3,D312,"0")</f>
        <v>0</v>
      </c>
      <c r="O312" s="106" t="str">
        <f t="shared" ref="O312:O313" si="578">IF(F312=3,E312,"0")</f>
        <v>0</v>
      </c>
      <c r="P312" s="63" t="s">
        <v>154</v>
      </c>
    </row>
    <row r="313" spans="1:16" ht="21.75" customHeight="1">
      <c r="A313" s="22"/>
      <c r="B313" s="47" t="s">
        <v>28</v>
      </c>
      <c r="C313" s="23">
        <v>128</v>
      </c>
      <c r="D313" s="23">
        <v>248</v>
      </c>
      <c r="E313" s="106">
        <f>C313+D313</f>
        <v>376</v>
      </c>
      <c r="F313" s="41">
        <v>2</v>
      </c>
      <c r="G313" s="24" t="str">
        <f>IF(F313=1,C313,"0")</f>
        <v>0</v>
      </c>
      <c r="H313" s="24" t="str">
        <f>IF(F313=1,D313,"0")</f>
        <v>0</v>
      </c>
      <c r="I313" s="106">
        <f>G313+H313</f>
        <v>0</v>
      </c>
      <c r="J313" s="24">
        <f>IF(F313=2,C313,"0")</f>
        <v>128</v>
      </c>
      <c r="K313" s="24">
        <f>IF(F313=2,D313,"0")</f>
        <v>248</v>
      </c>
      <c r="L313" s="106">
        <f>J313+K313</f>
        <v>376</v>
      </c>
      <c r="M313" s="24" t="str">
        <f>IF(F313=3,C313,"0")</f>
        <v>0</v>
      </c>
      <c r="N313" s="24" t="str">
        <f>IF(F313=3,D313,"0")</f>
        <v>0</v>
      </c>
      <c r="O313" s="106" t="str">
        <f t="shared" si="578"/>
        <v>0</v>
      </c>
      <c r="P313" s="63" t="s">
        <v>154</v>
      </c>
    </row>
    <row r="314" spans="1:16" ht="21.75" customHeight="1">
      <c r="A314" s="22"/>
      <c r="B314" s="48" t="s">
        <v>42</v>
      </c>
      <c r="C314" s="27">
        <f t="shared" ref="C314:L314" si="579">SUM(C312:C313)</f>
        <v>332</v>
      </c>
      <c r="D314" s="27">
        <f t="shared" si="579"/>
        <v>492</v>
      </c>
      <c r="E314" s="27">
        <f t="shared" si="579"/>
        <v>824</v>
      </c>
      <c r="F314" s="42"/>
      <c r="G314" s="27">
        <f t="shared" si="579"/>
        <v>0</v>
      </c>
      <c r="H314" s="27">
        <f t="shared" si="579"/>
        <v>0</v>
      </c>
      <c r="I314" s="27">
        <f t="shared" si="579"/>
        <v>0</v>
      </c>
      <c r="J314" s="27">
        <f t="shared" si="579"/>
        <v>332</v>
      </c>
      <c r="K314" s="27">
        <f t="shared" si="579"/>
        <v>492</v>
      </c>
      <c r="L314" s="27">
        <f t="shared" si="579"/>
        <v>824</v>
      </c>
      <c r="M314" s="27">
        <f t="shared" ref="M314:O314" si="580">SUM(M312:M313)</f>
        <v>0</v>
      </c>
      <c r="N314" s="27">
        <f t="shared" si="580"/>
        <v>0</v>
      </c>
      <c r="O314" s="27">
        <f t="shared" si="580"/>
        <v>0</v>
      </c>
      <c r="P314" s="140"/>
    </row>
    <row r="315" spans="1:16" ht="21.75" customHeight="1">
      <c r="A315" s="107"/>
      <c r="B315" s="122" t="s">
        <v>44</v>
      </c>
      <c r="C315" s="109">
        <f>C314</f>
        <v>332</v>
      </c>
      <c r="D315" s="109">
        <f t="shared" ref="D315:L316" si="581">D314</f>
        <v>492</v>
      </c>
      <c r="E315" s="109">
        <f t="shared" si="581"/>
        <v>824</v>
      </c>
      <c r="F315" s="119"/>
      <c r="G315" s="109">
        <f t="shared" si="581"/>
        <v>0</v>
      </c>
      <c r="H315" s="109">
        <f t="shared" si="581"/>
        <v>0</v>
      </c>
      <c r="I315" s="109">
        <f t="shared" si="581"/>
        <v>0</v>
      </c>
      <c r="J315" s="109">
        <f t="shared" si="581"/>
        <v>332</v>
      </c>
      <c r="K315" s="109">
        <f t="shared" si="581"/>
        <v>492</v>
      </c>
      <c r="L315" s="109">
        <f t="shared" si="581"/>
        <v>824</v>
      </c>
      <c r="M315" s="109">
        <f t="shared" ref="M315:O315" si="582">M314</f>
        <v>0</v>
      </c>
      <c r="N315" s="109">
        <f t="shared" si="582"/>
        <v>0</v>
      </c>
      <c r="O315" s="109">
        <f t="shared" si="582"/>
        <v>0</v>
      </c>
      <c r="P315" s="144"/>
    </row>
    <row r="316" spans="1:16" ht="21.75" customHeight="1">
      <c r="A316" s="111"/>
      <c r="B316" s="126" t="s">
        <v>31</v>
      </c>
      <c r="C316" s="113">
        <f>C315</f>
        <v>332</v>
      </c>
      <c r="D316" s="113">
        <f t="shared" si="581"/>
        <v>492</v>
      </c>
      <c r="E316" s="113">
        <f t="shared" si="581"/>
        <v>824</v>
      </c>
      <c r="F316" s="114"/>
      <c r="G316" s="113">
        <f t="shared" si="581"/>
        <v>0</v>
      </c>
      <c r="H316" s="113">
        <f t="shared" si="581"/>
        <v>0</v>
      </c>
      <c r="I316" s="113">
        <f t="shared" si="581"/>
        <v>0</v>
      </c>
      <c r="J316" s="113">
        <f t="shared" si="581"/>
        <v>332</v>
      </c>
      <c r="K316" s="113">
        <f t="shared" si="581"/>
        <v>492</v>
      </c>
      <c r="L316" s="113">
        <f t="shared" si="581"/>
        <v>824</v>
      </c>
      <c r="M316" s="113">
        <f t="shared" ref="M316:O316" si="583">M315</f>
        <v>0</v>
      </c>
      <c r="N316" s="113">
        <f t="shared" si="583"/>
        <v>0</v>
      </c>
      <c r="O316" s="113">
        <f t="shared" si="583"/>
        <v>0</v>
      </c>
      <c r="P316" s="145"/>
    </row>
    <row r="317" spans="1:16" ht="21.75" customHeight="1">
      <c r="A317" s="5" t="s">
        <v>129</v>
      </c>
      <c r="B317" s="48"/>
      <c r="C317" s="8"/>
      <c r="D317" s="8"/>
      <c r="E317" s="37"/>
      <c r="F317" s="10"/>
      <c r="G317" s="38"/>
      <c r="H317" s="38"/>
      <c r="I317" s="37"/>
      <c r="J317" s="38"/>
      <c r="K317" s="38"/>
      <c r="L317" s="37"/>
      <c r="M317" s="38"/>
      <c r="N317" s="38"/>
      <c r="O317" s="37"/>
      <c r="P317" s="140"/>
    </row>
    <row r="318" spans="1:16" ht="21.75" customHeight="1">
      <c r="A318" s="5"/>
      <c r="B318" s="86" t="s">
        <v>43</v>
      </c>
      <c r="C318" s="8"/>
      <c r="D318" s="8"/>
      <c r="E318" s="37"/>
      <c r="F318" s="10"/>
      <c r="G318" s="38"/>
      <c r="H318" s="38"/>
      <c r="I318" s="37"/>
      <c r="J318" s="38"/>
      <c r="K318" s="38"/>
      <c r="L318" s="37"/>
      <c r="M318" s="38"/>
      <c r="N318" s="38"/>
      <c r="O318" s="37"/>
      <c r="P318" s="140"/>
    </row>
    <row r="319" spans="1:16" ht="21.75" customHeight="1">
      <c r="A319" s="12"/>
      <c r="B319" s="87" t="s">
        <v>50</v>
      </c>
      <c r="C319" s="8"/>
      <c r="D319" s="8"/>
      <c r="E319" s="37"/>
      <c r="F319" s="10"/>
      <c r="G319" s="38"/>
      <c r="H319" s="38"/>
      <c r="I319" s="37"/>
      <c r="J319" s="38"/>
      <c r="K319" s="38"/>
      <c r="L319" s="37"/>
      <c r="M319" s="38"/>
      <c r="N319" s="38"/>
      <c r="O319" s="37"/>
      <c r="P319" s="140"/>
    </row>
    <row r="320" spans="1:16" ht="21.75" customHeight="1">
      <c r="A320" s="12"/>
      <c r="B320" s="47" t="s">
        <v>102</v>
      </c>
      <c r="C320" s="23">
        <v>30</v>
      </c>
      <c r="D320" s="23">
        <v>146</v>
      </c>
      <c r="E320" s="106">
        <f>C320+D320</f>
        <v>176</v>
      </c>
      <c r="F320" s="41">
        <v>3</v>
      </c>
      <c r="G320" s="24" t="str">
        <f>IF(F320=1,C320,"0")</f>
        <v>0</v>
      </c>
      <c r="H320" s="24" t="str">
        <f>IF(F320=1,D320,"0")</f>
        <v>0</v>
      </c>
      <c r="I320" s="106">
        <f t="shared" ref="I320" si="584">G320+H320</f>
        <v>0</v>
      </c>
      <c r="J320" s="24" t="str">
        <f>IF(F320=2,C320,"0")</f>
        <v>0</v>
      </c>
      <c r="K320" s="24" t="str">
        <f>IF(F320=2,D320,"0")</f>
        <v>0</v>
      </c>
      <c r="L320" s="106">
        <f t="shared" ref="L320" si="585">J320+K320</f>
        <v>0</v>
      </c>
      <c r="M320" s="24">
        <f>IF(F320=3,C320,"0")</f>
        <v>30</v>
      </c>
      <c r="N320" s="24">
        <f>IF(F320=3,D320,"0")</f>
        <v>146</v>
      </c>
      <c r="O320" s="106">
        <f t="shared" ref="O320" si="586">IF(F320=3,E320,"0")</f>
        <v>176</v>
      </c>
      <c r="P320" s="63" t="s">
        <v>143</v>
      </c>
    </row>
    <row r="321" spans="1:16" ht="21.75" customHeight="1">
      <c r="A321" s="12"/>
      <c r="B321" s="48" t="s">
        <v>42</v>
      </c>
      <c r="C321" s="27">
        <f>SUM(C320:C320)</f>
        <v>30</v>
      </c>
      <c r="D321" s="27">
        <f>SUM(D320:D320)</f>
        <v>146</v>
      </c>
      <c r="E321" s="27">
        <f>SUM(E320:E320)</f>
        <v>176</v>
      </c>
      <c r="F321" s="42">
        <f>SUM(F320:F320)</f>
        <v>3</v>
      </c>
      <c r="G321" s="27" t="str">
        <f>G320</f>
        <v>0</v>
      </c>
      <c r="H321" s="27" t="str">
        <f t="shared" ref="H321:I321" si="587">H320</f>
        <v>0</v>
      </c>
      <c r="I321" s="27">
        <f t="shared" si="587"/>
        <v>0</v>
      </c>
      <c r="J321" s="27">
        <f t="shared" ref="J321:O321" si="588">SUM(J320:J320)</f>
        <v>0</v>
      </c>
      <c r="K321" s="27">
        <f t="shared" si="588"/>
        <v>0</v>
      </c>
      <c r="L321" s="27">
        <f t="shared" si="588"/>
        <v>0</v>
      </c>
      <c r="M321" s="27">
        <f t="shared" si="588"/>
        <v>30</v>
      </c>
      <c r="N321" s="27">
        <f t="shared" si="588"/>
        <v>146</v>
      </c>
      <c r="O321" s="27">
        <f t="shared" si="588"/>
        <v>176</v>
      </c>
      <c r="P321" s="140"/>
    </row>
    <row r="322" spans="1:16" ht="21.75" customHeight="1">
      <c r="A322" s="22"/>
      <c r="B322" s="43" t="s">
        <v>51</v>
      </c>
      <c r="C322" s="27"/>
      <c r="D322" s="27"/>
      <c r="E322" s="106"/>
      <c r="F322" s="59"/>
      <c r="G322" s="30"/>
      <c r="H322" s="30"/>
      <c r="I322" s="106"/>
      <c r="J322" s="30"/>
      <c r="K322" s="30"/>
      <c r="L322" s="106"/>
      <c r="M322" s="30"/>
      <c r="N322" s="30"/>
      <c r="O322" s="106"/>
      <c r="P322" s="140"/>
    </row>
    <row r="323" spans="1:16" ht="21.75" customHeight="1">
      <c r="A323" s="22"/>
      <c r="B323" s="35" t="s">
        <v>104</v>
      </c>
      <c r="C323" s="23">
        <v>9</v>
      </c>
      <c r="D323" s="23">
        <v>122</v>
      </c>
      <c r="E323" s="106">
        <f>C323+D323</f>
        <v>131</v>
      </c>
      <c r="F323" s="65">
        <v>2</v>
      </c>
      <c r="G323" s="24" t="str">
        <f>IF(F323=1,C323,"0")</f>
        <v>0</v>
      </c>
      <c r="H323" s="24" t="str">
        <f>IF(F323=1,D323,"0")</f>
        <v>0</v>
      </c>
      <c r="I323" s="106">
        <f t="shared" ref="I323" si="589">G323+H323</f>
        <v>0</v>
      </c>
      <c r="J323" s="24">
        <f>IF(F323=2,C323,"0")</f>
        <v>9</v>
      </c>
      <c r="K323" s="24">
        <f>IF(F323=2,D323,"0")</f>
        <v>122</v>
      </c>
      <c r="L323" s="106">
        <f t="shared" ref="L323" si="590">J323+K323</f>
        <v>131</v>
      </c>
      <c r="M323" s="24" t="str">
        <f>IF(F323=3,C323,"0")</f>
        <v>0</v>
      </c>
      <c r="N323" s="24" t="str">
        <f>IF(F323=3,D323,"0")</f>
        <v>0</v>
      </c>
      <c r="O323" s="106" t="str">
        <f t="shared" ref="O323:O324" si="591">IF(F323=3,E323,"0")</f>
        <v>0</v>
      </c>
      <c r="P323" s="63" t="s">
        <v>143</v>
      </c>
    </row>
    <row r="324" spans="1:16" ht="21.75" customHeight="1">
      <c r="A324" s="22"/>
      <c r="B324" s="35" t="s">
        <v>91</v>
      </c>
      <c r="C324" s="23">
        <v>7</v>
      </c>
      <c r="D324" s="23">
        <v>165</v>
      </c>
      <c r="E324" s="106">
        <f>C324+D324</f>
        <v>172</v>
      </c>
      <c r="F324" s="41">
        <v>2</v>
      </c>
      <c r="G324" s="24" t="str">
        <f>IF(F324=1,C324,"0")</f>
        <v>0</v>
      </c>
      <c r="H324" s="24" t="str">
        <f>IF(F324=1,D324,"0")</f>
        <v>0</v>
      </c>
      <c r="I324" s="106">
        <f t="shared" ref="I324" si="592">G324+H324</f>
        <v>0</v>
      </c>
      <c r="J324" s="24">
        <f>IF(F324=2,C324,"0")</f>
        <v>7</v>
      </c>
      <c r="K324" s="24">
        <f>IF(F324=2,D324,"0")</f>
        <v>165</v>
      </c>
      <c r="L324" s="106">
        <f t="shared" ref="L324" si="593">J324+K324</f>
        <v>172</v>
      </c>
      <c r="M324" s="24" t="str">
        <f>IF(F324=3,C324,"0")</f>
        <v>0</v>
      </c>
      <c r="N324" s="24" t="str">
        <f>IF(F324=3,D324,"0")</f>
        <v>0</v>
      </c>
      <c r="O324" s="106" t="str">
        <f t="shared" si="591"/>
        <v>0</v>
      </c>
      <c r="P324" s="63" t="s">
        <v>143</v>
      </c>
    </row>
    <row r="325" spans="1:16" ht="21.75" customHeight="1">
      <c r="A325" s="22"/>
      <c r="B325" s="26" t="s">
        <v>42</v>
      </c>
      <c r="C325" s="27">
        <f>SUM(C323:C324)</f>
        <v>16</v>
      </c>
      <c r="D325" s="27">
        <f>SUM(D323:D324)</f>
        <v>287</v>
      </c>
      <c r="E325" s="27">
        <f>SUM(E323:E324)</f>
        <v>303</v>
      </c>
      <c r="F325" s="28"/>
      <c r="G325" s="27">
        <f t="shared" ref="G325:O325" si="594">SUM(G323:G324)</f>
        <v>0</v>
      </c>
      <c r="H325" s="27">
        <f t="shared" si="594"/>
        <v>0</v>
      </c>
      <c r="I325" s="27">
        <f t="shared" si="594"/>
        <v>0</v>
      </c>
      <c r="J325" s="27">
        <f t="shared" si="594"/>
        <v>16</v>
      </c>
      <c r="K325" s="27">
        <f t="shared" si="594"/>
        <v>287</v>
      </c>
      <c r="L325" s="27">
        <f t="shared" si="594"/>
        <v>303</v>
      </c>
      <c r="M325" s="27">
        <f t="shared" si="594"/>
        <v>0</v>
      </c>
      <c r="N325" s="27">
        <f t="shared" si="594"/>
        <v>0</v>
      </c>
      <c r="O325" s="27">
        <f t="shared" si="594"/>
        <v>0</v>
      </c>
      <c r="P325" s="140"/>
    </row>
    <row r="326" spans="1:16" ht="21.75" customHeight="1">
      <c r="A326" s="107"/>
      <c r="B326" s="118" t="s">
        <v>44</v>
      </c>
      <c r="C326" s="109">
        <f>C325+C321</f>
        <v>46</v>
      </c>
      <c r="D326" s="109">
        <f>D325+D321</f>
        <v>433</v>
      </c>
      <c r="E326" s="109">
        <f>E325+E321</f>
        <v>479</v>
      </c>
      <c r="F326" s="119"/>
      <c r="G326" s="109">
        <f t="shared" ref="G326:O326" si="595">G325+G321</f>
        <v>0</v>
      </c>
      <c r="H326" s="109">
        <f t="shared" si="595"/>
        <v>0</v>
      </c>
      <c r="I326" s="109">
        <f t="shared" si="595"/>
        <v>0</v>
      </c>
      <c r="J326" s="109">
        <f t="shared" si="595"/>
        <v>16</v>
      </c>
      <c r="K326" s="109">
        <f t="shared" si="595"/>
        <v>287</v>
      </c>
      <c r="L326" s="109">
        <f t="shared" si="595"/>
        <v>303</v>
      </c>
      <c r="M326" s="109">
        <f t="shared" si="595"/>
        <v>30</v>
      </c>
      <c r="N326" s="109">
        <f t="shared" si="595"/>
        <v>146</v>
      </c>
      <c r="O326" s="109">
        <f t="shared" si="595"/>
        <v>176</v>
      </c>
      <c r="P326" s="144"/>
    </row>
    <row r="327" spans="1:16" ht="21.75" customHeight="1">
      <c r="A327" s="120"/>
      <c r="B327" s="115" t="s">
        <v>31</v>
      </c>
      <c r="C327" s="116">
        <f>C326</f>
        <v>46</v>
      </c>
      <c r="D327" s="116">
        <f t="shared" ref="D327:E327" si="596">D326</f>
        <v>433</v>
      </c>
      <c r="E327" s="116">
        <f t="shared" si="596"/>
        <v>479</v>
      </c>
      <c r="F327" s="117"/>
      <c r="G327" s="116">
        <f t="shared" ref="G327:O327" si="597">G326</f>
        <v>0</v>
      </c>
      <c r="H327" s="116">
        <f t="shared" si="597"/>
        <v>0</v>
      </c>
      <c r="I327" s="116">
        <f t="shared" si="597"/>
        <v>0</v>
      </c>
      <c r="J327" s="116">
        <f t="shared" si="597"/>
        <v>16</v>
      </c>
      <c r="K327" s="116">
        <f t="shared" si="597"/>
        <v>287</v>
      </c>
      <c r="L327" s="116">
        <f t="shared" si="597"/>
        <v>303</v>
      </c>
      <c r="M327" s="116">
        <f t="shared" si="597"/>
        <v>30</v>
      </c>
      <c r="N327" s="116">
        <f t="shared" si="597"/>
        <v>146</v>
      </c>
      <c r="O327" s="116">
        <f t="shared" si="597"/>
        <v>176</v>
      </c>
      <c r="P327" s="145"/>
    </row>
    <row r="328" spans="1:16" ht="21.75" customHeight="1">
      <c r="A328" s="72" t="s">
        <v>99</v>
      </c>
      <c r="B328" s="88"/>
      <c r="C328" s="89"/>
      <c r="D328" s="89"/>
      <c r="E328" s="90"/>
      <c r="F328" s="91"/>
      <c r="G328" s="89"/>
      <c r="H328" s="89"/>
      <c r="I328" s="90"/>
      <c r="J328" s="89"/>
      <c r="K328" s="89"/>
      <c r="L328" s="90"/>
      <c r="M328" s="89"/>
      <c r="N328" s="89"/>
      <c r="O328" s="90"/>
      <c r="P328" s="140"/>
    </row>
    <row r="329" spans="1:16" ht="21.75" customHeight="1">
      <c r="A329" s="72"/>
      <c r="B329" s="55" t="s">
        <v>43</v>
      </c>
      <c r="C329" s="89"/>
      <c r="D329" s="89"/>
      <c r="E329" s="90"/>
      <c r="F329" s="91"/>
      <c r="G329" s="89"/>
      <c r="H329" s="89"/>
      <c r="I329" s="90"/>
      <c r="J329" s="89"/>
      <c r="K329" s="89"/>
      <c r="L329" s="90"/>
      <c r="M329" s="89"/>
      <c r="N329" s="89"/>
      <c r="O329" s="90"/>
      <c r="P329" s="140"/>
    </row>
    <row r="330" spans="1:16" ht="21.75" customHeight="1">
      <c r="A330" s="72"/>
      <c r="B330" s="43" t="s">
        <v>100</v>
      </c>
      <c r="C330" s="89"/>
      <c r="D330" s="89"/>
      <c r="E330" s="9"/>
      <c r="F330" s="91"/>
      <c r="G330" s="89"/>
      <c r="H330" s="89"/>
      <c r="I330" s="9"/>
      <c r="J330" s="89"/>
      <c r="K330" s="89"/>
      <c r="L330" s="90"/>
      <c r="M330" s="89"/>
      <c r="N330" s="89"/>
      <c r="O330" s="90"/>
      <c r="P330" s="140"/>
    </row>
    <row r="331" spans="1:16" ht="21.75" customHeight="1">
      <c r="A331" s="72"/>
      <c r="B331" s="92" t="s">
        <v>101</v>
      </c>
      <c r="C331" s="23">
        <v>32</v>
      </c>
      <c r="D331" s="23">
        <v>441</v>
      </c>
      <c r="E331" s="106">
        <f>C331+D331</f>
        <v>473</v>
      </c>
      <c r="F331" s="25">
        <v>3</v>
      </c>
      <c r="G331" s="24" t="str">
        <f>IF(F331=1,C331,"0")</f>
        <v>0</v>
      </c>
      <c r="H331" s="24" t="str">
        <f>IF(F331=1,D331,"0")</f>
        <v>0</v>
      </c>
      <c r="I331" s="106">
        <f>G331+H331</f>
        <v>0</v>
      </c>
      <c r="J331" s="24" t="str">
        <f>IF(F331=2,C331,"0")</f>
        <v>0</v>
      </c>
      <c r="K331" s="24" t="str">
        <f>IF(F331=2,D331,"0")</f>
        <v>0</v>
      </c>
      <c r="L331" s="106">
        <f>J331+K331</f>
        <v>0</v>
      </c>
      <c r="M331" s="24">
        <f>IF(F331=3,C331,"0")</f>
        <v>32</v>
      </c>
      <c r="N331" s="24">
        <f>IF(F331=3,D331,"0")</f>
        <v>441</v>
      </c>
      <c r="O331" s="106">
        <f t="shared" ref="O331" si="598">IF(F331=3,E331,"0")</f>
        <v>473</v>
      </c>
      <c r="P331" s="63" t="s">
        <v>143</v>
      </c>
    </row>
    <row r="332" spans="1:16" ht="21.75" customHeight="1">
      <c r="A332" s="72"/>
      <c r="B332" s="48" t="s">
        <v>42</v>
      </c>
      <c r="C332" s="27">
        <f>C331</f>
        <v>32</v>
      </c>
      <c r="D332" s="27">
        <f t="shared" ref="D332:O334" si="599">D331</f>
        <v>441</v>
      </c>
      <c r="E332" s="27">
        <f t="shared" si="599"/>
        <v>473</v>
      </c>
      <c r="F332" s="28">
        <f t="shared" si="599"/>
        <v>3</v>
      </c>
      <c r="G332" s="27" t="str">
        <f t="shared" si="599"/>
        <v>0</v>
      </c>
      <c r="H332" s="27" t="str">
        <f t="shared" si="599"/>
        <v>0</v>
      </c>
      <c r="I332" s="27">
        <f t="shared" si="599"/>
        <v>0</v>
      </c>
      <c r="J332" s="27" t="str">
        <f t="shared" si="599"/>
        <v>0</v>
      </c>
      <c r="K332" s="27" t="str">
        <f t="shared" si="599"/>
        <v>0</v>
      </c>
      <c r="L332" s="27">
        <f t="shared" si="599"/>
        <v>0</v>
      </c>
      <c r="M332" s="27">
        <f t="shared" si="599"/>
        <v>32</v>
      </c>
      <c r="N332" s="27">
        <f t="shared" si="599"/>
        <v>441</v>
      </c>
      <c r="O332" s="27">
        <f t="shared" si="599"/>
        <v>473</v>
      </c>
      <c r="P332" s="140"/>
    </row>
    <row r="333" spans="1:16" ht="21.75" customHeight="1">
      <c r="A333" s="128"/>
      <c r="B333" s="122" t="s">
        <v>44</v>
      </c>
      <c r="C333" s="109">
        <f>C332</f>
        <v>32</v>
      </c>
      <c r="D333" s="109">
        <f t="shared" si="599"/>
        <v>441</v>
      </c>
      <c r="E333" s="109">
        <f t="shared" si="599"/>
        <v>473</v>
      </c>
      <c r="F333" s="110">
        <f t="shared" si="599"/>
        <v>3</v>
      </c>
      <c r="G333" s="109" t="str">
        <f t="shared" si="599"/>
        <v>0</v>
      </c>
      <c r="H333" s="109" t="str">
        <f t="shared" si="599"/>
        <v>0</v>
      </c>
      <c r="I333" s="109">
        <f t="shared" si="599"/>
        <v>0</v>
      </c>
      <c r="J333" s="109" t="str">
        <f t="shared" si="599"/>
        <v>0</v>
      </c>
      <c r="K333" s="109" t="str">
        <f t="shared" si="599"/>
        <v>0</v>
      </c>
      <c r="L333" s="109">
        <f t="shared" si="599"/>
        <v>0</v>
      </c>
      <c r="M333" s="109">
        <f t="shared" si="599"/>
        <v>32</v>
      </c>
      <c r="N333" s="109">
        <f t="shared" si="599"/>
        <v>441</v>
      </c>
      <c r="O333" s="109">
        <f t="shared" si="599"/>
        <v>473</v>
      </c>
      <c r="P333" s="144"/>
    </row>
    <row r="334" spans="1:16" ht="21.75" customHeight="1">
      <c r="A334" s="111"/>
      <c r="B334" s="126" t="s">
        <v>31</v>
      </c>
      <c r="C334" s="116">
        <f>C333</f>
        <v>32</v>
      </c>
      <c r="D334" s="116">
        <f t="shared" si="599"/>
        <v>441</v>
      </c>
      <c r="E334" s="116">
        <f t="shared" si="599"/>
        <v>473</v>
      </c>
      <c r="F334" s="127">
        <f t="shared" si="599"/>
        <v>3</v>
      </c>
      <c r="G334" s="116" t="str">
        <f t="shared" si="599"/>
        <v>0</v>
      </c>
      <c r="H334" s="116" t="str">
        <f t="shared" si="599"/>
        <v>0</v>
      </c>
      <c r="I334" s="116">
        <f t="shared" si="599"/>
        <v>0</v>
      </c>
      <c r="J334" s="116" t="str">
        <f t="shared" si="599"/>
        <v>0</v>
      </c>
      <c r="K334" s="116" t="str">
        <f t="shared" si="599"/>
        <v>0</v>
      </c>
      <c r="L334" s="116">
        <f t="shared" si="599"/>
        <v>0</v>
      </c>
      <c r="M334" s="116">
        <f t="shared" si="599"/>
        <v>32</v>
      </c>
      <c r="N334" s="116">
        <f t="shared" si="599"/>
        <v>441</v>
      </c>
      <c r="O334" s="116">
        <f t="shared" si="599"/>
        <v>473</v>
      </c>
      <c r="P334" s="145"/>
    </row>
    <row r="335" spans="1:16" s="155" customFormat="1" ht="33.75" customHeight="1">
      <c r="A335" s="149"/>
      <c r="B335" s="150" t="s">
        <v>0</v>
      </c>
      <c r="C335" s="151">
        <f>C33+C79+C95+C163+C210+C230+C257+C284+C308+C316+C327+C334</f>
        <v>11853</v>
      </c>
      <c r="D335" s="151">
        <f t="shared" ref="D335:O335" si="600">D33+D79+D95+D163+D210+D230+D257+D284+D308+D316+D327+D334</f>
        <v>12894</v>
      </c>
      <c r="E335" s="151">
        <f t="shared" si="600"/>
        <v>24747</v>
      </c>
      <c r="F335" s="152">
        <f t="shared" si="600"/>
        <v>4</v>
      </c>
      <c r="G335" s="151">
        <f t="shared" si="600"/>
        <v>2006</v>
      </c>
      <c r="H335" s="151">
        <f t="shared" si="600"/>
        <v>4224</v>
      </c>
      <c r="I335" s="153">
        <f t="shared" si="600"/>
        <v>6230</v>
      </c>
      <c r="J335" s="153">
        <f t="shared" si="600"/>
        <v>9785</v>
      </c>
      <c r="K335" s="153">
        <f t="shared" si="600"/>
        <v>8083</v>
      </c>
      <c r="L335" s="153">
        <f t="shared" si="600"/>
        <v>17868</v>
      </c>
      <c r="M335" s="151">
        <f t="shared" si="600"/>
        <v>62</v>
      </c>
      <c r="N335" s="151">
        <f t="shared" si="600"/>
        <v>587</v>
      </c>
      <c r="O335" s="153">
        <f t="shared" si="600"/>
        <v>649</v>
      </c>
      <c r="P335" s="154"/>
    </row>
    <row r="336" spans="1:16" ht="21.75" customHeight="1">
      <c r="B336" s="94" t="s">
        <v>207</v>
      </c>
      <c r="O336" s="93"/>
    </row>
    <row r="337" spans="15:15" ht="21.75" customHeight="1">
      <c r="O337" s="93"/>
    </row>
  </sheetData>
  <mergeCells count="11">
    <mergeCell ref="A1:P1"/>
    <mergeCell ref="A2:P2"/>
    <mergeCell ref="M5:O5"/>
    <mergeCell ref="G4:O4"/>
    <mergeCell ref="A3:B6"/>
    <mergeCell ref="C4:E5"/>
    <mergeCell ref="F4:F5"/>
    <mergeCell ref="G5:I5"/>
    <mergeCell ref="J5:L5"/>
    <mergeCell ref="C3:P3"/>
    <mergeCell ref="P4:P6"/>
  </mergeCells>
  <pageMargins left="0.39370078740157483" right="0.19685039370078741" top="0.39370078740157483" bottom="0.39370078740157483" header="0.31496062992125984" footer="0.31496062992125984"/>
  <pageSetup paperSize="9" scale="75" orientation="landscape" r:id="rId1"/>
  <headerFooter>
    <oddFooter>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="90" zoomScaleNormal="90" workbookViewId="0">
      <selection activeCell="R21" sqref="R21"/>
    </sheetView>
  </sheetViews>
  <sheetFormatPr defaultColWidth="9" defaultRowHeight="26.25" customHeight="1"/>
  <cols>
    <col min="1" max="1" width="26.42578125" style="1" customWidth="1"/>
    <col min="2" max="16384" width="9" style="1"/>
  </cols>
  <sheetData>
    <row r="1" spans="1:2" ht="26.25" customHeight="1">
      <c r="A1" s="1" t="s">
        <v>212</v>
      </c>
      <c r="B1" s="2">
        <f>นักศึกษาทั้งหมด!E33</f>
        <v>2504</v>
      </c>
    </row>
    <row r="2" spans="1:2" ht="26.25" customHeight="1">
      <c r="A2" s="1" t="s">
        <v>213</v>
      </c>
      <c r="B2" s="2">
        <f>นักศึกษาทั้งหมด!E79</f>
        <v>2287</v>
      </c>
    </row>
    <row r="3" spans="1:2" ht="26.25" customHeight="1">
      <c r="A3" s="1" t="s">
        <v>214</v>
      </c>
      <c r="B3" s="2">
        <f>นักศึกษาทั้งหมด!E95</f>
        <v>996</v>
      </c>
    </row>
    <row r="4" spans="1:2" ht="26.25" customHeight="1">
      <c r="A4" s="1" t="s">
        <v>215</v>
      </c>
      <c r="B4" s="2">
        <f>นักศึกษาทั้งหมด!E163</f>
        <v>5238</v>
      </c>
    </row>
    <row r="5" spans="1:2" ht="26.25" customHeight="1">
      <c r="A5" s="1" t="s">
        <v>216</v>
      </c>
      <c r="B5" s="2">
        <f>นักศึกษาทั้งหมด!E210</f>
        <v>6086</v>
      </c>
    </row>
    <row r="6" spans="1:2" ht="26.25" customHeight="1">
      <c r="A6" s="1" t="s">
        <v>217</v>
      </c>
      <c r="B6" s="2">
        <f>นักศึกษาทั้งหมด!E230</f>
        <v>1369</v>
      </c>
    </row>
    <row r="7" spans="1:2" ht="26.25" customHeight="1">
      <c r="A7" s="1" t="s">
        <v>218</v>
      </c>
      <c r="B7" s="2">
        <f>นักศึกษาทั้งหมด!E257</f>
        <v>1591</v>
      </c>
    </row>
    <row r="8" spans="1:2" ht="26.25" customHeight="1">
      <c r="A8" s="1" t="s">
        <v>219</v>
      </c>
      <c r="B8" s="2">
        <f>นักศึกษาทั้งหมด!E284</f>
        <v>1512</v>
      </c>
    </row>
    <row r="9" spans="1:2" ht="26.25" customHeight="1">
      <c r="A9" s="1" t="s">
        <v>220</v>
      </c>
      <c r="B9" s="2">
        <f>นักศึกษาทั้งหมด!E308</f>
        <v>1388</v>
      </c>
    </row>
    <row r="10" spans="1:2" ht="26.25" customHeight="1">
      <c r="A10" s="1" t="s">
        <v>221</v>
      </c>
      <c r="B10" s="2">
        <f>นักศึกษาทั้งหมด!E316</f>
        <v>824</v>
      </c>
    </row>
    <row r="11" spans="1:2" ht="26.25" customHeight="1">
      <c r="A11" s="1" t="s">
        <v>222</v>
      </c>
      <c r="B11" s="2">
        <f>นักศึกษาทั้งหมด!E327</f>
        <v>479</v>
      </c>
    </row>
    <row r="12" spans="1:2" ht="26.25" customHeight="1">
      <c r="A12" s="1" t="s">
        <v>223</v>
      </c>
      <c r="B12" s="2">
        <f>นักศึกษาทั้งหมด!E334</f>
        <v>473</v>
      </c>
    </row>
    <row r="13" spans="1:2" ht="26.25" customHeight="1">
      <c r="B13" s="2">
        <f>SUM(B1:B12)</f>
        <v>24747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นักศึกษาทั้งหมด</vt:lpstr>
      <vt:lpstr>กราฟ</vt:lpstr>
      <vt:lpstr>นักศึกษาทั้งหมด!Print_Titles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osyo</dc:creator>
  <cp:lastModifiedBy>Helpdesk</cp:lastModifiedBy>
  <cp:lastPrinted>2025-09-25T04:49:14Z</cp:lastPrinted>
  <dcterms:created xsi:type="dcterms:W3CDTF">2010-08-08T07:13:07Z</dcterms:created>
  <dcterms:modified xsi:type="dcterms:W3CDTF">2026-09-23T15:36:29Z</dcterms:modified>
</cp:coreProperties>
</file>