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"/>
    </mc:Choice>
  </mc:AlternateContent>
  <xr:revisionPtr revIDLastSave="0" documentId="13_ncr:1_{C1E452A3-5273-4B28-A663-85F816E71FAD}" xr6:coauthVersionLast="36" xr6:coauthVersionMax="36" xr10:uidLastSave="{00000000-0000-0000-0000-000000000000}"/>
  <bookViews>
    <workbookView xWindow="0" yWindow="0" windowWidth="18735" windowHeight="9840" tabRatio="561" activeTab="1" xr2:uid="{00000000-000D-0000-FFFF-FFFF00000000}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91029"/>
</workbook>
</file>

<file path=xl/calcChain.xml><?xml version="1.0" encoding="utf-8"?>
<calcChain xmlns="http://schemas.openxmlformats.org/spreadsheetml/2006/main">
  <c r="E268" i="9" l="1"/>
  <c r="G268" i="9"/>
  <c r="H268" i="9"/>
  <c r="J268" i="9"/>
  <c r="K268" i="9"/>
  <c r="L268" i="9" s="1"/>
  <c r="M268" i="9"/>
  <c r="N268" i="9"/>
  <c r="O268" i="9"/>
  <c r="D272" i="9"/>
  <c r="C272" i="9"/>
  <c r="E263" i="9"/>
  <c r="G263" i="9"/>
  <c r="H263" i="9"/>
  <c r="J263" i="9"/>
  <c r="K263" i="9"/>
  <c r="M263" i="9"/>
  <c r="N263" i="9"/>
  <c r="O263" i="9"/>
  <c r="E264" i="9"/>
  <c r="G264" i="9"/>
  <c r="H264" i="9"/>
  <c r="I264" i="9" s="1"/>
  <c r="J264" i="9"/>
  <c r="K264" i="9"/>
  <c r="M264" i="9"/>
  <c r="N264" i="9"/>
  <c r="O264" i="9"/>
  <c r="E250" i="9"/>
  <c r="G250" i="9"/>
  <c r="H250" i="9"/>
  <c r="J250" i="9"/>
  <c r="K250" i="9"/>
  <c r="M250" i="9"/>
  <c r="N250" i="9"/>
  <c r="O250" i="9"/>
  <c r="E249" i="9"/>
  <c r="G249" i="9"/>
  <c r="H249" i="9"/>
  <c r="J249" i="9"/>
  <c r="K249" i="9"/>
  <c r="M249" i="9"/>
  <c r="N249" i="9"/>
  <c r="O249" i="9"/>
  <c r="E248" i="9"/>
  <c r="G248" i="9"/>
  <c r="H248" i="9"/>
  <c r="J248" i="9"/>
  <c r="K248" i="9"/>
  <c r="M248" i="9"/>
  <c r="N248" i="9"/>
  <c r="O248" i="9"/>
  <c r="E247" i="9"/>
  <c r="G247" i="9"/>
  <c r="H247" i="9"/>
  <c r="J247" i="9"/>
  <c r="K247" i="9"/>
  <c r="M247" i="9"/>
  <c r="N247" i="9"/>
  <c r="O247" i="9"/>
  <c r="K205" i="9"/>
  <c r="M205" i="9"/>
  <c r="D205" i="9"/>
  <c r="C205" i="9"/>
  <c r="O204" i="9"/>
  <c r="O205" i="9" s="1"/>
  <c r="N204" i="9"/>
  <c r="N205" i="9" s="1"/>
  <c r="M204" i="9"/>
  <c r="K204" i="9"/>
  <c r="J204" i="9"/>
  <c r="L204" i="9" s="1"/>
  <c r="L205" i="9" s="1"/>
  <c r="H204" i="9"/>
  <c r="H205" i="9" s="1"/>
  <c r="G204" i="9"/>
  <c r="I204" i="9" s="1"/>
  <c r="I205" i="9" s="1"/>
  <c r="E204" i="9"/>
  <c r="E205" i="9" s="1"/>
  <c r="E184" i="9"/>
  <c r="G184" i="9"/>
  <c r="H184" i="9"/>
  <c r="J184" i="9"/>
  <c r="K184" i="9"/>
  <c r="M184" i="9"/>
  <c r="N184" i="9"/>
  <c r="O184" i="9"/>
  <c r="E183" i="9"/>
  <c r="G183" i="9"/>
  <c r="H183" i="9"/>
  <c r="J183" i="9"/>
  <c r="K183" i="9"/>
  <c r="L183" i="9" s="1"/>
  <c r="M183" i="9"/>
  <c r="N183" i="9"/>
  <c r="O183" i="9"/>
  <c r="E170" i="9"/>
  <c r="G170" i="9"/>
  <c r="H170" i="9"/>
  <c r="J170" i="9"/>
  <c r="K170" i="9"/>
  <c r="M170" i="9"/>
  <c r="N170" i="9"/>
  <c r="O170" i="9"/>
  <c r="E182" i="9"/>
  <c r="G182" i="9"/>
  <c r="H182" i="9"/>
  <c r="J182" i="9"/>
  <c r="K182" i="9"/>
  <c r="M182" i="9"/>
  <c r="N182" i="9"/>
  <c r="O182" i="9"/>
  <c r="E164" i="9"/>
  <c r="G164" i="9"/>
  <c r="H164" i="9"/>
  <c r="J164" i="9"/>
  <c r="K164" i="9"/>
  <c r="M164" i="9"/>
  <c r="N164" i="9"/>
  <c r="O164" i="9"/>
  <c r="I249" i="9" l="1"/>
  <c r="I268" i="9"/>
  <c r="L263" i="9"/>
  <c r="L264" i="9"/>
  <c r="I263" i="9"/>
  <c r="I250" i="9"/>
  <c r="L250" i="9"/>
  <c r="L249" i="9"/>
  <c r="L248" i="9"/>
  <c r="I248" i="9"/>
  <c r="L247" i="9"/>
  <c r="I247" i="9"/>
  <c r="J205" i="9"/>
  <c r="G205" i="9"/>
  <c r="I184" i="9"/>
  <c r="L184" i="9"/>
  <c r="I183" i="9"/>
  <c r="L170" i="9"/>
  <c r="I170" i="9"/>
  <c r="L182" i="9"/>
  <c r="I182" i="9"/>
  <c r="L164" i="9"/>
  <c r="I164" i="9"/>
  <c r="E56" i="9"/>
  <c r="G56" i="9"/>
  <c r="H56" i="9"/>
  <c r="J56" i="9"/>
  <c r="K56" i="9"/>
  <c r="M56" i="9"/>
  <c r="N56" i="9"/>
  <c r="O56" i="9"/>
  <c r="L56" i="9" l="1"/>
  <c r="I56" i="9"/>
  <c r="D16" i="9"/>
  <c r="C16" i="9"/>
  <c r="E13" i="9"/>
  <c r="G13" i="9"/>
  <c r="H13" i="9"/>
  <c r="J13" i="9"/>
  <c r="K13" i="9"/>
  <c r="M13" i="9"/>
  <c r="N13" i="9"/>
  <c r="O13" i="9"/>
  <c r="I13" i="9" l="1"/>
  <c r="L13" i="9"/>
  <c r="C133" i="9" l="1"/>
  <c r="E132" i="9"/>
  <c r="O132" i="9" s="1"/>
  <c r="G132" i="9"/>
  <c r="H132" i="9"/>
  <c r="J132" i="9"/>
  <c r="K132" i="9"/>
  <c r="M132" i="9"/>
  <c r="N132" i="9"/>
  <c r="I132" i="9" l="1"/>
  <c r="L132" i="9"/>
  <c r="E218" i="9"/>
  <c r="G218" i="9"/>
  <c r="H218" i="9"/>
  <c r="J218" i="9"/>
  <c r="K218" i="9"/>
  <c r="M218" i="9"/>
  <c r="N218" i="9"/>
  <c r="O218" i="9"/>
  <c r="G212" i="9"/>
  <c r="H212" i="9"/>
  <c r="J212" i="9"/>
  <c r="K212" i="9"/>
  <c r="M212" i="9"/>
  <c r="N212" i="9"/>
  <c r="O212" i="9"/>
  <c r="E212" i="9"/>
  <c r="D133" i="9"/>
  <c r="F133" i="9"/>
  <c r="J131" i="9"/>
  <c r="G131" i="9"/>
  <c r="H131" i="9"/>
  <c r="K131" i="9"/>
  <c r="M131" i="9"/>
  <c r="N131" i="9"/>
  <c r="O131" i="9"/>
  <c r="D80" i="9"/>
  <c r="F80" i="9"/>
  <c r="C80" i="9"/>
  <c r="E30" i="9"/>
  <c r="E31" i="9" s="1"/>
  <c r="D31" i="9"/>
  <c r="C31" i="9"/>
  <c r="O30" i="9"/>
  <c r="O31" i="9" s="1"/>
  <c r="N30" i="9"/>
  <c r="J30" i="9" s="1"/>
  <c r="J31" i="9" s="1"/>
  <c r="M30" i="9"/>
  <c r="M31" i="9" s="1"/>
  <c r="H30" i="9"/>
  <c r="H31" i="9" s="1"/>
  <c r="G30" i="9"/>
  <c r="G31" i="9" s="1"/>
  <c r="L218" i="9" l="1"/>
  <c r="L212" i="9"/>
  <c r="I131" i="9"/>
  <c r="I212" i="9"/>
  <c r="I218" i="9"/>
  <c r="E131" i="9"/>
  <c r="L131" i="9"/>
  <c r="N31" i="9"/>
  <c r="I30" i="9"/>
  <c r="I31" i="9" s="1"/>
  <c r="D19" i="9"/>
  <c r="C19" i="9"/>
  <c r="F305" i="9" l="1"/>
  <c r="E171" i="9"/>
  <c r="G171" i="9"/>
  <c r="H171" i="9"/>
  <c r="J171" i="9"/>
  <c r="K171" i="9"/>
  <c r="M171" i="9"/>
  <c r="N171" i="9"/>
  <c r="O171" i="9"/>
  <c r="L171" i="9" l="1"/>
  <c r="I171" i="9"/>
  <c r="E18" i="9" l="1"/>
  <c r="E19" i="9" s="1"/>
  <c r="G18" i="9"/>
  <c r="G19" i="9" s="1"/>
  <c r="H18" i="9"/>
  <c r="H19" i="9" s="1"/>
  <c r="J18" i="9"/>
  <c r="J19" i="9" s="1"/>
  <c r="K18" i="9"/>
  <c r="K19" i="9" s="1"/>
  <c r="M18" i="9"/>
  <c r="M19" i="9" s="1"/>
  <c r="N18" i="9"/>
  <c r="N19" i="9" s="1"/>
  <c r="O18" i="9"/>
  <c r="O19" i="9" s="1"/>
  <c r="I18" i="9" l="1"/>
  <c r="I19" i="9" s="1"/>
  <c r="L18" i="9"/>
  <c r="L19" i="9" s="1"/>
  <c r="E140" i="9"/>
  <c r="N328" i="9" l="1"/>
  <c r="M328" i="9"/>
  <c r="O321" i="9"/>
  <c r="N321" i="9"/>
  <c r="M321" i="9"/>
  <c r="O320" i="9"/>
  <c r="N320" i="9"/>
  <c r="M320" i="9"/>
  <c r="N317" i="9"/>
  <c r="M317" i="9"/>
  <c r="O310" i="9"/>
  <c r="N310" i="9"/>
  <c r="M310" i="9"/>
  <c r="O309" i="9"/>
  <c r="N309" i="9"/>
  <c r="M309" i="9"/>
  <c r="O302" i="9"/>
  <c r="N302" i="9"/>
  <c r="M302" i="9"/>
  <c r="O301" i="9"/>
  <c r="N301" i="9"/>
  <c r="M301" i="9"/>
  <c r="O300" i="9"/>
  <c r="N300" i="9"/>
  <c r="M300" i="9"/>
  <c r="O299" i="9"/>
  <c r="N299" i="9"/>
  <c r="M299" i="9"/>
  <c r="O298" i="9"/>
  <c r="N298" i="9"/>
  <c r="M298" i="9"/>
  <c r="O297" i="9"/>
  <c r="N297" i="9"/>
  <c r="M297" i="9"/>
  <c r="O296" i="9"/>
  <c r="N296" i="9"/>
  <c r="M296" i="9"/>
  <c r="O295" i="9"/>
  <c r="N295" i="9"/>
  <c r="M295" i="9"/>
  <c r="O294" i="9"/>
  <c r="N294" i="9"/>
  <c r="M294" i="9"/>
  <c r="O293" i="9"/>
  <c r="N293" i="9"/>
  <c r="M293" i="9"/>
  <c r="O292" i="9"/>
  <c r="N292" i="9"/>
  <c r="M292" i="9"/>
  <c r="O291" i="9"/>
  <c r="N291" i="9"/>
  <c r="M291" i="9"/>
  <c r="O290" i="9"/>
  <c r="N290" i="9"/>
  <c r="M290" i="9"/>
  <c r="O283" i="9"/>
  <c r="N283" i="9"/>
  <c r="M283" i="9"/>
  <c r="O282" i="9"/>
  <c r="N282" i="9"/>
  <c r="M282" i="9"/>
  <c r="O281" i="9"/>
  <c r="N281" i="9"/>
  <c r="M281" i="9"/>
  <c r="O280" i="9"/>
  <c r="N280" i="9"/>
  <c r="M280" i="9"/>
  <c r="O275" i="9"/>
  <c r="N275" i="9"/>
  <c r="M275" i="9"/>
  <c r="O274" i="9"/>
  <c r="N274" i="9"/>
  <c r="M274" i="9"/>
  <c r="O271" i="9"/>
  <c r="N271" i="9"/>
  <c r="M271" i="9"/>
  <c r="O270" i="9"/>
  <c r="N270" i="9"/>
  <c r="M270" i="9"/>
  <c r="O269" i="9"/>
  <c r="N269" i="9"/>
  <c r="M269" i="9"/>
  <c r="O267" i="9"/>
  <c r="N267" i="9"/>
  <c r="M267" i="9"/>
  <c r="O266" i="9"/>
  <c r="N266" i="9"/>
  <c r="M266" i="9"/>
  <c r="O265" i="9"/>
  <c r="N265" i="9"/>
  <c r="M265" i="9"/>
  <c r="O256" i="9"/>
  <c r="N256" i="9"/>
  <c r="M256" i="9"/>
  <c r="O255" i="9"/>
  <c r="N255" i="9"/>
  <c r="M255" i="9"/>
  <c r="O254" i="9"/>
  <c r="N254" i="9"/>
  <c r="M254" i="9"/>
  <c r="O251" i="9"/>
  <c r="N251" i="9"/>
  <c r="M251" i="9"/>
  <c r="O246" i="9"/>
  <c r="N246" i="9"/>
  <c r="M246" i="9"/>
  <c r="O245" i="9"/>
  <c r="N245" i="9"/>
  <c r="M245" i="9"/>
  <c r="O242" i="9"/>
  <c r="N242" i="9"/>
  <c r="M242" i="9"/>
  <c r="O241" i="9"/>
  <c r="N241" i="9"/>
  <c r="M241" i="9"/>
  <c r="O240" i="9"/>
  <c r="N240" i="9"/>
  <c r="M240" i="9"/>
  <c r="O239" i="9"/>
  <c r="N239" i="9"/>
  <c r="M239" i="9"/>
  <c r="O238" i="9"/>
  <c r="N238" i="9"/>
  <c r="M238" i="9"/>
  <c r="O237" i="9"/>
  <c r="N237" i="9"/>
  <c r="M237" i="9"/>
  <c r="O236" i="9"/>
  <c r="N236" i="9"/>
  <c r="M236" i="9"/>
  <c r="O235" i="9"/>
  <c r="N235" i="9"/>
  <c r="M235" i="9"/>
  <c r="O234" i="9"/>
  <c r="N234" i="9"/>
  <c r="M234" i="9"/>
  <c r="O233" i="9"/>
  <c r="N233" i="9"/>
  <c r="M233" i="9"/>
  <c r="O226" i="9"/>
  <c r="N226" i="9"/>
  <c r="M226" i="9"/>
  <c r="O223" i="9"/>
  <c r="N223" i="9"/>
  <c r="M223" i="9"/>
  <c r="O220" i="9"/>
  <c r="N220" i="9"/>
  <c r="M220" i="9"/>
  <c r="O219" i="9"/>
  <c r="N219" i="9"/>
  <c r="M219" i="9"/>
  <c r="O217" i="9"/>
  <c r="N217" i="9"/>
  <c r="M217" i="9"/>
  <c r="O214" i="9"/>
  <c r="N214" i="9"/>
  <c r="M214" i="9"/>
  <c r="O213" i="9"/>
  <c r="N213" i="9"/>
  <c r="M213" i="9"/>
  <c r="O211" i="9"/>
  <c r="N211" i="9"/>
  <c r="M211" i="9"/>
  <c r="O201" i="9"/>
  <c r="N201" i="9"/>
  <c r="M201" i="9"/>
  <c r="O200" i="9"/>
  <c r="N200" i="9"/>
  <c r="M200" i="9"/>
  <c r="O199" i="9"/>
  <c r="N199" i="9"/>
  <c r="M199" i="9"/>
  <c r="O194" i="9"/>
  <c r="N194" i="9"/>
  <c r="M194" i="9"/>
  <c r="O191" i="9"/>
  <c r="N191" i="9"/>
  <c r="M191" i="9"/>
  <c r="O190" i="9"/>
  <c r="N190" i="9"/>
  <c r="M190" i="9"/>
  <c r="O189" i="9"/>
  <c r="N189" i="9"/>
  <c r="M189" i="9"/>
  <c r="O188" i="9"/>
  <c r="N188" i="9"/>
  <c r="M188" i="9"/>
  <c r="O185" i="9"/>
  <c r="N185" i="9"/>
  <c r="M185" i="9"/>
  <c r="O179" i="9"/>
  <c r="N179" i="9"/>
  <c r="M179" i="9"/>
  <c r="O176" i="9"/>
  <c r="N176" i="9"/>
  <c r="M176" i="9"/>
  <c r="O173" i="9"/>
  <c r="N173" i="9"/>
  <c r="M173" i="9"/>
  <c r="O172" i="9"/>
  <c r="N172" i="9"/>
  <c r="M172" i="9"/>
  <c r="O169" i="9"/>
  <c r="N169" i="9"/>
  <c r="M169" i="9"/>
  <c r="O168" i="9"/>
  <c r="N168" i="9"/>
  <c r="M168" i="9"/>
  <c r="O167" i="9"/>
  <c r="N167" i="9"/>
  <c r="M167" i="9"/>
  <c r="O166" i="9"/>
  <c r="N166" i="9"/>
  <c r="M166" i="9"/>
  <c r="O165" i="9"/>
  <c r="N165" i="9"/>
  <c r="M165" i="9"/>
  <c r="O163" i="9"/>
  <c r="N163" i="9"/>
  <c r="M163" i="9"/>
  <c r="O156" i="9"/>
  <c r="N156" i="9"/>
  <c r="M156" i="9"/>
  <c r="O155" i="9"/>
  <c r="N155" i="9"/>
  <c r="M155" i="9"/>
  <c r="O154" i="9"/>
  <c r="N154" i="9"/>
  <c r="M154" i="9"/>
  <c r="O153" i="9"/>
  <c r="N153" i="9"/>
  <c r="M153" i="9"/>
  <c r="O152" i="9"/>
  <c r="N152" i="9"/>
  <c r="M152" i="9"/>
  <c r="O151" i="9"/>
  <c r="N151" i="9"/>
  <c r="M151" i="9"/>
  <c r="O150" i="9"/>
  <c r="N150" i="9"/>
  <c r="M150" i="9"/>
  <c r="O145" i="9"/>
  <c r="N145" i="9"/>
  <c r="M145" i="9"/>
  <c r="O144" i="9"/>
  <c r="N144" i="9"/>
  <c r="M144" i="9"/>
  <c r="O143" i="9"/>
  <c r="N143" i="9"/>
  <c r="M143" i="9"/>
  <c r="O142" i="9"/>
  <c r="N142" i="9"/>
  <c r="M142" i="9"/>
  <c r="O141" i="9"/>
  <c r="N141" i="9"/>
  <c r="M141" i="9"/>
  <c r="O140" i="9"/>
  <c r="N140" i="9"/>
  <c r="M140" i="9"/>
  <c r="O139" i="9"/>
  <c r="N139" i="9"/>
  <c r="M139" i="9"/>
  <c r="O138" i="9"/>
  <c r="N138" i="9"/>
  <c r="M138" i="9"/>
  <c r="O137" i="9"/>
  <c r="N137" i="9"/>
  <c r="M137" i="9"/>
  <c r="O136" i="9"/>
  <c r="N136" i="9"/>
  <c r="M136" i="9"/>
  <c r="O135" i="9"/>
  <c r="N135" i="9"/>
  <c r="M135" i="9"/>
  <c r="O133" i="9"/>
  <c r="N133" i="9"/>
  <c r="M133" i="9"/>
  <c r="O128" i="9"/>
  <c r="N128" i="9"/>
  <c r="M128" i="9"/>
  <c r="O127" i="9"/>
  <c r="N127" i="9"/>
  <c r="M127" i="9"/>
  <c r="O126" i="9"/>
  <c r="N126" i="9"/>
  <c r="M126" i="9"/>
  <c r="O125" i="9"/>
  <c r="N125" i="9"/>
  <c r="M125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O113" i="9"/>
  <c r="N113" i="9"/>
  <c r="M113" i="9"/>
  <c r="O112" i="9"/>
  <c r="N112" i="9"/>
  <c r="M112" i="9"/>
  <c r="O111" i="9"/>
  <c r="N111" i="9"/>
  <c r="M111" i="9"/>
  <c r="O110" i="9"/>
  <c r="N110" i="9"/>
  <c r="M110" i="9"/>
  <c r="O109" i="9"/>
  <c r="N109" i="9"/>
  <c r="M109" i="9"/>
  <c r="O108" i="9"/>
  <c r="N108" i="9"/>
  <c r="M108" i="9"/>
  <c r="O107" i="9"/>
  <c r="N107" i="9"/>
  <c r="M107" i="9"/>
  <c r="O106" i="9"/>
  <c r="N106" i="9"/>
  <c r="M106" i="9"/>
  <c r="O105" i="9"/>
  <c r="N105" i="9"/>
  <c r="M105" i="9"/>
  <c r="O104" i="9"/>
  <c r="N104" i="9"/>
  <c r="M104" i="9"/>
  <c r="O103" i="9"/>
  <c r="N103" i="9"/>
  <c r="M103" i="9"/>
  <c r="O96" i="9"/>
  <c r="N96" i="9"/>
  <c r="M96" i="9"/>
  <c r="O95" i="9"/>
  <c r="N95" i="9"/>
  <c r="M95" i="9"/>
  <c r="O94" i="9"/>
  <c r="N94" i="9"/>
  <c r="M94" i="9"/>
  <c r="O93" i="9"/>
  <c r="N93" i="9"/>
  <c r="M93" i="9"/>
  <c r="O92" i="9"/>
  <c r="N92" i="9"/>
  <c r="M92" i="9"/>
  <c r="O82" i="9"/>
  <c r="N82" i="9"/>
  <c r="M82" i="9"/>
  <c r="O74" i="9"/>
  <c r="N74" i="9"/>
  <c r="M74" i="9"/>
  <c r="O71" i="9"/>
  <c r="N71" i="9"/>
  <c r="M71" i="9"/>
  <c r="O70" i="9"/>
  <c r="N70" i="9"/>
  <c r="M70" i="9"/>
  <c r="O67" i="9"/>
  <c r="N67" i="9"/>
  <c r="M67" i="9"/>
  <c r="O61" i="9"/>
  <c r="N61" i="9"/>
  <c r="M61" i="9"/>
  <c r="O58" i="9"/>
  <c r="N58" i="9"/>
  <c r="M58" i="9"/>
  <c r="O57" i="9"/>
  <c r="N57" i="9"/>
  <c r="M57" i="9"/>
  <c r="O55" i="9"/>
  <c r="N55" i="9"/>
  <c r="M55" i="9"/>
  <c r="O64" i="9"/>
  <c r="N64" i="9"/>
  <c r="M64" i="9"/>
  <c r="O49" i="9"/>
  <c r="N49" i="9"/>
  <c r="M49" i="9"/>
  <c r="O48" i="9"/>
  <c r="N48" i="9"/>
  <c r="M48" i="9"/>
  <c r="O47" i="9"/>
  <c r="N47" i="9"/>
  <c r="M47" i="9"/>
  <c r="O46" i="9"/>
  <c r="N46" i="9"/>
  <c r="M46" i="9"/>
  <c r="O45" i="9"/>
  <c r="N45" i="9"/>
  <c r="M45" i="9"/>
  <c r="O44" i="9"/>
  <c r="N44" i="9"/>
  <c r="M44" i="9"/>
  <c r="O41" i="9"/>
  <c r="N41" i="9"/>
  <c r="M41" i="9"/>
  <c r="O40" i="9"/>
  <c r="N40" i="9"/>
  <c r="M40" i="9"/>
  <c r="O39" i="9"/>
  <c r="N39" i="9"/>
  <c r="M39" i="9"/>
  <c r="O38" i="9"/>
  <c r="N38" i="9"/>
  <c r="M38" i="9"/>
  <c r="O37" i="9"/>
  <c r="N37" i="9"/>
  <c r="K30" i="9" s="1"/>
  <c r="M37" i="9"/>
  <c r="O27" i="9"/>
  <c r="N27" i="9"/>
  <c r="N28" i="9" s="1"/>
  <c r="N32" i="9" s="1"/>
  <c r="M27" i="9"/>
  <c r="M28" i="9" s="1"/>
  <c r="M32" i="9" s="1"/>
  <c r="O26" i="9"/>
  <c r="N26" i="9"/>
  <c r="M26" i="9"/>
  <c r="O21" i="9"/>
  <c r="N21" i="9"/>
  <c r="N22" i="9" s="1"/>
  <c r="M21" i="9"/>
  <c r="M22" i="9" s="1"/>
  <c r="O15" i="9"/>
  <c r="N15" i="9"/>
  <c r="M15" i="9"/>
  <c r="O14" i="9"/>
  <c r="N14" i="9"/>
  <c r="M14" i="9"/>
  <c r="O12" i="9"/>
  <c r="N12" i="9"/>
  <c r="M12" i="9"/>
  <c r="O11" i="9"/>
  <c r="N11" i="9"/>
  <c r="M11" i="9"/>
  <c r="N10" i="9"/>
  <c r="M10" i="9"/>
  <c r="N272" i="9" l="1"/>
  <c r="M272" i="9"/>
  <c r="O272" i="9"/>
  <c r="K31" i="9"/>
  <c r="L30" i="9"/>
  <c r="L31" i="9" s="1"/>
  <c r="O22" i="9"/>
  <c r="O28" i="9"/>
  <c r="O32" i="9" s="1"/>
  <c r="E299" i="9"/>
  <c r="H299" i="9"/>
  <c r="K299" i="9"/>
  <c r="G299" i="9"/>
  <c r="J299" i="9"/>
  <c r="E298" i="9"/>
  <c r="H298" i="9"/>
  <c r="K298" i="9"/>
  <c r="G298" i="9"/>
  <c r="J298" i="9"/>
  <c r="E296" i="9"/>
  <c r="G296" i="9"/>
  <c r="H296" i="9"/>
  <c r="J296" i="9"/>
  <c r="K296" i="9"/>
  <c r="G293" i="9"/>
  <c r="H293" i="9"/>
  <c r="J293" i="9"/>
  <c r="K293" i="9"/>
  <c r="E293" i="9"/>
  <c r="E292" i="9"/>
  <c r="G292" i="9"/>
  <c r="H292" i="9"/>
  <c r="J292" i="9"/>
  <c r="K292" i="9"/>
  <c r="E155" i="9"/>
  <c r="G155" i="9"/>
  <c r="H155" i="9"/>
  <c r="J155" i="9"/>
  <c r="K155" i="9"/>
  <c r="E143" i="9"/>
  <c r="G143" i="9"/>
  <c r="H143" i="9"/>
  <c r="J143" i="9"/>
  <c r="K14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03" i="9"/>
  <c r="E12" i="9"/>
  <c r="G12" i="9"/>
  <c r="H12" i="9"/>
  <c r="J12" i="9"/>
  <c r="K12" i="9"/>
  <c r="I299" i="9" l="1"/>
  <c r="L296" i="9"/>
  <c r="L298" i="9"/>
  <c r="I298" i="9"/>
  <c r="L299" i="9"/>
  <c r="L293" i="9"/>
  <c r="I296" i="9"/>
  <c r="L292" i="9"/>
  <c r="I293" i="9"/>
  <c r="I292" i="9"/>
  <c r="L155" i="9"/>
  <c r="L12" i="9"/>
  <c r="L143" i="9"/>
  <c r="I155" i="9"/>
  <c r="I143" i="9"/>
  <c r="I12" i="9"/>
  <c r="C157" i="9"/>
  <c r="D157" i="9"/>
  <c r="C303" i="9" l="1"/>
  <c r="K301" i="9"/>
  <c r="J301" i="9"/>
  <c r="H301" i="9"/>
  <c r="G301" i="9"/>
  <c r="E301" i="9"/>
  <c r="K291" i="9"/>
  <c r="J291" i="9"/>
  <c r="H291" i="9"/>
  <c r="G291" i="9"/>
  <c r="E291" i="9"/>
  <c r="K235" i="9"/>
  <c r="J235" i="9"/>
  <c r="H235" i="9"/>
  <c r="G235" i="9"/>
  <c r="E235" i="9"/>
  <c r="K217" i="9"/>
  <c r="J217" i="9"/>
  <c r="H217" i="9"/>
  <c r="G217" i="9"/>
  <c r="E217" i="9"/>
  <c r="E211" i="9"/>
  <c r="G211" i="9"/>
  <c r="H211" i="9"/>
  <c r="J211" i="9"/>
  <c r="K211" i="9"/>
  <c r="F224" i="9"/>
  <c r="D224" i="9"/>
  <c r="C224" i="9"/>
  <c r="K223" i="9"/>
  <c r="K224" i="9" s="1"/>
  <c r="J223" i="9"/>
  <c r="J224" i="9" s="1"/>
  <c r="H223" i="9"/>
  <c r="H224" i="9" s="1"/>
  <c r="G223" i="9"/>
  <c r="G224" i="9" s="1"/>
  <c r="E223" i="9"/>
  <c r="E224" i="9" s="1"/>
  <c r="D174" i="9"/>
  <c r="K168" i="9"/>
  <c r="J168" i="9"/>
  <c r="H168" i="9"/>
  <c r="G168" i="9"/>
  <c r="E168" i="9"/>
  <c r="L301" i="9" l="1"/>
  <c r="L291" i="9"/>
  <c r="L217" i="9"/>
  <c r="I301" i="9"/>
  <c r="I291" i="9"/>
  <c r="I235" i="9"/>
  <c r="L235" i="9"/>
  <c r="I217" i="9"/>
  <c r="L211" i="9"/>
  <c r="I211" i="9"/>
  <c r="L223" i="9"/>
  <c r="L224" i="9" s="1"/>
  <c r="I223" i="9"/>
  <c r="I168" i="9"/>
  <c r="L168" i="9"/>
  <c r="E154" i="9"/>
  <c r="G154" i="9"/>
  <c r="H154" i="9"/>
  <c r="J154" i="9"/>
  <c r="K154" i="9"/>
  <c r="K141" i="9"/>
  <c r="J141" i="9"/>
  <c r="H141" i="9"/>
  <c r="G141" i="9"/>
  <c r="E141" i="9"/>
  <c r="K120" i="9"/>
  <c r="J120" i="9"/>
  <c r="H120" i="9"/>
  <c r="G120" i="9"/>
  <c r="K111" i="9"/>
  <c r="J111" i="9"/>
  <c r="H111" i="9"/>
  <c r="G111" i="9"/>
  <c r="G105" i="9"/>
  <c r="H105" i="9"/>
  <c r="J105" i="9"/>
  <c r="K105" i="9"/>
  <c r="K126" i="9"/>
  <c r="J126" i="9"/>
  <c r="H126" i="9"/>
  <c r="G126" i="9"/>
  <c r="K125" i="9"/>
  <c r="J125" i="9"/>
  <c r="H125" i="9"/>
  <c r="G125" i="9"/>
  <c r="F62" i="9"/>
  <c r="D62" i="9"/>
  <c r="C62" i="9"/>
  <c r="K61" i="9"/>
  <c r="J61" i="9"/>
  <c r="J62" i="9" s="1"/>
  <c r="H61" i="9"/>
  <c r="H62" i="9" s="1"/>
  <c r="G61" i="9"/>
  <c r="E61" i="9"/>
  <c r="E62" i="9" s="1"/>
  <c r="D50" i="9"/>
  <c r="C50" i="9"/>
  <c r="K49" i="9"/>
  <c r="J49" i="9"/>
  <c r="H49" i="9"/>
  <c r="G49" i="9"/>
  <c r="E49" i="9"/>
  <c r="K48" i="9"/>
  <c r="J48" i="9"/>
  <c r="H48" i="9"/>
  <c r="G48" i="9"/>
  <c r="E48" i="9"/>
  <c r="K47" i="9"/>
  <c r="J47" i="9"/>
  <c r="H47" i="9"/>
  <c r="G47" i="9"/>
  <c r="E47" i="9"/>
  <c r="K46" i="9"/>
  <c r="J46" i="9"/>
  <c r="H46" i="9"/>
  <c r="G46" i="9"/>
  <c r="E46" i="9"/>
  <c r="K45" i="9"/>
  <c r="J45" i="9"/>
  <c r="H45" i="9"/>
  <c r="G45" i="9"/>
  <c r="E45" i="9"/>
  <c r="K44" i="9"/>
  <c r="J44" i="9"/>
  <c r="H44" i="9"/>
  <c r="G44" i="9"/>
  <c r="E44" i="9"/>
  <c r="I224" i="9" l="1"/>
  <c r="N224" i="9"/>
  <c r="I154" i="9"/>
  <c r="L154" i="9"/>
  <c r="L126" i="9"/>
  <c r="L120" i="9"/>
  <c r="L125" i="9"/>
  <c r="L111" i="9"/>
  <c r="I105" i="9"/>
  <c r="I141" i="9"/>
  <c r="L141" i="9"/>
  <c r="I46" i="9"/>
  <c r="I125" i="9"/>
  <c r="I126" i="9"/>
  <c r="I120" i="9"/>
  <c r="I111" i="9"/>
  <c r="L47" i="9"/>
  <c r="L49" i="9"/>
  <c r="L105" i="9"/>
  <c r="I44" i="9"/>
  <c r="L46" i="9"/>
  <c r="I61" i="9"/>
  <c r="L61" i="9"/>
  <c r="L62" i="9" s="1"/>
  <c r="G62" i="9"/>
  <c r="K62" i="9"/>
  <c r="I48" i="9"/>
  <c r="I49" i="9"/>
  <c r="L45" i="9"/>
  <c r="I45" i="9"/>
  <c r="E50" i="9"/>
  <c r="K50" i="9"/>
  <c r="H50" i="9"/>
  <c r="I47" i="9"/>
  <c r="L48" i="9"/>
  <c r="J50" i="9"/>
  <c r="L44" i="9"/>
  <c r="G50" i="9"/>
  <c r="E10" i="9"/>
  <c r="E11" i="9"/>
  <c r="E14" i="9"/>
  <c r="E15" i="9"/>
  <c r="E21" i="9"/>
  <c r="O10" i="9" l="1"/>
  <c r="E16" i="9"/>
  <c r="M224" i="9"/>
  <c r="O224" i="9"/>
  <c r="I62" i="9"/>
  <c r="N62" i="9"/>
  <c r="I50" i="9"/>
  <c r="L50" i="9"/>
  <c r="J163" i="9"/>
  <c r="K163" i="9"/>
  <c r="H163" i="9"/>
  <c r="G163" i="9"/>
  <c r="E163" i="9"/>
  <c r="O62" i="9" l="1"/>
  <c r="M62" i="9"/>
  <c r="M50" i="9"/>
  <c r="N50" i="9"/>
  <c r="I163" i="9"/>
  <c r="L163" i="9"/>
  <c r="D202" i="9"/>
  <c r="D206" i="9" s="1"/>
  <c r="C202" i="9"/>
  <c r="C206" i="9" s="1"/>
  <c r="D195" i="9"/>
  <c r="C195" i="9"/>
  <c r="D192" i="9"/>
  <c r="C192" i="9"/>
  <c r="D186" i="9"/>
  <c r="C186" i="9"/>
  <c r="D180" i="9"/>
  <c r="F180" i="9"/>
  <c r="C180" i="9"/>
  <c r="C174" i="9"/>
  <c r="O50" i="9" l="1"/>
  <c r="D322" i="9"/>
  <c r="C322" i="9"/>
  <c r="K320" i="9"/>
  <c r="H320" i="9"/>
  <c r="G320" i="9"/>
  <c r="C243" i="9"/>
  <c r="D252" i="9"/>
  <c r="F252" i="9"/>
  <c r="C252" i="9"/>
  <c r="C257" i="9"/>
  <c r="D257" i="9"/>
  <c r="K251" i="9"/>
  <c r="J251" i="9"/>
  <c r="H251" i="9"/>
  <c r="G251" i="9"/>
  <c r="E251" i="9"/>
  <c r="K246" i="9"/>
  <c r="J246" i="9"/>
  <c r="H246" i="9"/>
  <c r="G246" i="9"/>
  <c r="E246" i="9"/>
  <c r="K245" i="9"/>
  <c r="J245" i="9"/>
  <c r="H245" i="9"/>
  <c r="G245" i="9"/>
  <c r="E245" i="9"/>
  <c r="D215" i="9"/>
  <c r="C215" i="9"/>
  <c r="K200" i="9"/>
  <c r="J200" i="9"/>
  <c r="H200" i="9"/>
  <c r="G200" i="9"/>
  <c r="E200" i="9"/>
  <c r="K199" i="9"/>
  <c r="J199" i="9"/>
  <c r="H199" i="9"/>
  <c r="G199" i="9"/>
  <c r="E199" i="9"/>
  <c r="K190" i="9"/>
  <c r="J190" i="9"/>
  <c r="H190" i="9"/>
  <c r="G190" i="9"/>
  <c r="E190" i="9"/>
  <c r="K189" i="9"/>
  <c r="J189" i="9"/>
  <c r="H189" i="9"/>
  <c r="G189" i="9"/>
  <c r="E189" i="9"/>
  <c r="K169" i="9"/>
  <c r="J169" i="9"/>
  <c r="H169" i="9"/>
  <c r="G169" i="9"/>
  <c r="E169" i="9"/>
  <c r="D59" i="9"/>
  <c r="C59" i="9"/>
  <c r="C86" i="9"/>
  <c r="I320" i="9" l="1"/>
  <c r="J252" i="9"/>
  <c r="K252" i="9"/>
  <c r="I245" i="9"/>
  <c r="E252" i="9"/>
  <c r="H252" i="9"/>
  <c r="I246" i="9"/>
  <c r="G252" i="9"/>
  <c r="L245" i="9"/>
  <c r="I251" i="9"/>
  <c r="L246" i="9"/>
  <c r="L251" i="9"/>
  <c r="L200" i="9"/>
  <c r="I199" i="9"/>
  <c r="I189" i="9"/>
  <c r="L169" i="9"/>
  <c r="L199" i="9"/>
  <c r="I200" i="9"/>
  <c r="L190" i="9"/>
  <c r="L189" i="9"/>
  <c r="I190" i="9"/>
  <c r="I169" i="9"/>
  <c r="N252" i="9" l="1"/>
  <c r="I252" i="9"/>
  <c r="L252" i="9"/>
  <c r="O252" i="9" l="1"/>
  <c r="M252" i="9"/>
  <c r="K55" i="9"/>
  <c r="J55" i="9"/>
  <c r="H55" i="9"/>
  <c r="G55" i="9"/>
  <c r="E55" i="9"/>
  <c r="C42" i="9"/>
  <c r="L55" i="9" l="1"/>
  <c r="I55" i="9"/>
  <c r="D318" i="9" l="1"/>
  <c r="C318" i="9"/>
  <c r="D329" i="9"/>
  <c r="D330" i="9" s="1"/>
  <c r="D331" i="9" s="1"/>
  <c r="C329" i="9"/>
  <c r="C330" i="9" s="1"/>
  <c r="C331" i="9" s="1"/>
  <c r="K328" i="9"/>
  <c r="K329" i="9" s="1"/>
  <c r="K330" i="9" s="1"/>
  <c r="K331" i="9" s="1"/>
  <c r="J328" i="9"/>
  <c r="H328" i="9"/>
  <c r="H329" i="9" s="1"/>
  <c r="H330" i="9" s="1"/>
  <c r="H331" i="9" s="1"/>
  <c r="G328" i="9"/>
  <c r="E328" i="9"/>
  <c r="E219" i="9"/>
  <c r="G219" i="9"/>
  <c r="H219" i="9"/>
  <c r="J219" i="9"/>
  <c r="K219" i="9"/>
  <c r="E213" i="9"/>
  <c r="G213" i="9"/>
  <c r="H213" i="9"/>
  <c r="J213" i="9"/>
  <c r="K213" i="9"/>
  <c r="K133" i="9"/>
  <c r="J133" i="9"/>
  <c r="H133" i="9"/>
  <c r="G133" i="9"/>
  <c r="E133" i="9"/>
  <c r="K124" i="9"/>
  <c r="J124" i="9"/>
  <c r="H124" i="9"/>
  <c r="G124" i="9"/>
  <c r="D86" i="9"/>
  <c r="E329" i="9" l="1"/>
  <c r="E330" i="9" s="1"/>
  <c r="E331" i="9" s="1"/>
  <c r="B12" i="10" s="1"/>
  <c r="O328" i="9"/>
  <c r="E320" i="9"/>
  <c r="J320" i="9"/>
  <c r="L328" i="9"/>
  <c r="L329" i="9" s="1"/>
  <c r="L330" i="9" s="1"/>
  <c r="L331" i="9" s="1"/>
  <c r="J329" i="9"/>
  <c r="J330" i="9" s="1"/>
  <c r="J331" i="9" s="1"/>
  <c r="I328" i="9"/>
  <c r="G329" i="9"/>
  <c r="G330" i="9" s="1"/>
  <c r="G331" i="9" s="1"/>
  <c r="L213" i="9"/>
  <c r="I219" i="9"/>
  <c r="L219" i="9"/>
  <c r="I213" i="9"/>
  <c r="I133" i="9"/>
  <c r="L133" i="9"/>
  <c r="L124" i="9"/>
  <c r="I124" i="9"/>
  <c r="I329" i="9" l="1"/>
  <c r="I330" i="9" s="1"/>
  <c r="I331" i="9" s="1"/>
  <c r="N329" i="9"/>
  <c r="N330" i="9" s="1"/>
  <c r="N331" i="9" s="1"/>
  <c r="L320" i="9"/>
  <c r="D72" i="9"/>
  <c r="C72" i="9"/>
  <c r="K70" i="9"/>
  <c r="J70" i="9"/>
  <c r="H70" i="9"/>
  <c r="G70" i="9"/>
  <c r="E70" i="9"/>
  <c r="O329" i="9" l="1"/>
  <c r="O330" i="9" s="1"/>
  <c r="O331" i="9" s="1"/>
  <c r="M329" i="9"/>
  <c r="M330" i="9" s="1"/>
  <c r="M331" i="9" s="1"/>
  <c r="L70" i="9"/>
  <c r="I70" i="9"/>
  <c r="E92" i="9"/>
  <c r="E93" i="9"/>
  <c r="E94" i="9"/>
  <c r="E95" i="9"/>
  <c r="E96" i="9"/>
  <c r="K167" i="9" l="1"/>
  <c r="J167" i="9"/>
  <c r="H167" i="9"/>
  <c r="G167" i="9"/>
  <c r="E167" i="9"/>
  <c r="K144" i="9"/>
  <c r="J144" i="9"/>
  <c r="H144" i="9"/>
  <c r="G144" i="9"/>
  <c r="E144" i="9"/>
  <c r="L144" i="9" l="1"/>
  <c r="I167" i="9"/>
  <c r="L167" i="9"/>
  <c r="I144" i="9"/>
  <c r="K123" i="9"/>
  <c r="J123" i="9"/>
  <c r="H123" i="9"/>
  <c r="G123" i="9"/>
  <c r="K121" i="9"/>
  <c r="J121" i="9"/>
  <c r="H121" i="9"/>
  <c r="G121" i="9"/>
  <c r="F72" i="9"/>
  <c r="K71" i="9"/>
  <c r="K72" i="9" s="1"/>
  <c r="J71" i="9"/>
  <c r="J72" i="9" s="1"/>
  <c r="H71" i="9"/>
  <c r="G71" i="9"/>
  <c r="G72" i="9" s="1"/>
  <c r="E71" i="9"/>
  <c r="E72" i="9" s="1"/>
  <c r="D75" i="9"/>
  <c r="F75" i="9"/>
  <c r="C75" i="9"/>
  <c r="K74" i="9"/>
  <c r="K75" i="9" s="1"/>
  <c r="J74" i="9"/>
  <c r="H74" i="9"/>
  <c r="H75" i="9" s="1"/>
  <c r="G74" i="9"/>
  <c r="E74" i="9"/>
  <c r="E75" i="9" s="1"/>
  <c r="I74" i="9" l="1"/>
  <c r="I121" i="9"/>
  <c r="L121" i="9"/>
  <c r="I123" i="9"/>
  <c r="L123" i="9"/>
  <c r="I71" i="9"/>
  <c r="L74" i="9"/>
  <c r="L75" i="9" s="1"/>
  <c r="L71" i="9"/>
  <c r="L72" i="9" s="1"/>
  <c r="H72" i="9"/>
  <c r="G75" i="9"/>
  <c r="J75" i="9"/>
  <c r="I72" i="9" l="1"/>
  <c r="N72" i="9"/>
  <c r="I75" i="9"/>
  <c r="N75" i="9"/>
  <c r="D28" i="9"/>
  <c r="D32" i="9" s="1"/>
  <c r="C28" i="9"/>
  <c r="C32" i="9" s="1"/>
  <c r="E26" i="9"/>
  <c r="G26" i="9"/>
  <c r="H26" i="9"/>
  <c r="J26" i="9"/>
  <c r="M75" i="9" l="1"/>
  <c r="O75" i="9"/>
  <c r="M72" i="9"/>
  <c r="O72" i="9"/>
  <c r="I26" i="9"/>
  <c r="C227" i="9"/>
  <c r="K321" i="9" l="1"/>
  <c r="J321" i="9"/>
  <c r="H321" i="9"/>
  <c r="G321" i="9"/>
  <c r="E321" i="9"/>
  <c r="F318" i="9"/>
  <c r="K317" i="9"/>
  <c r="K318" i="9" s="1"/>
  <c r="J317" i="9"/>
  <c r="J318" i="9" s="1"/>
  <c r="H317" i="9"/>
  <c r="H318" i="9" s="1"/>
  <c r="G317" i="9"/>
  <c r="G318" i="9" s="1"/>
  <c r="E317" i="9"/>
  <c r="D311" i="9"/>
  <c r="D312" i="9" s="1"/>
  <c r="D313" i="9" s="1"/>
  <c r="J310" i="9"/>
  <c r="H310" i="9"/>
  <c r="G310" i="9"/>
  <c r="E310" i="9"/>
  <c r="K310" i="9"/>
  <c r="C311" i="9"/>
  <c r="C312" i="9" s="1"/>
  <c r="C313" i="9" s="1"/>
  <c r="K309" i="9"/>
  <c r="J309" i="9"/>
  <c r="H309" i="9"/>
  <c r="G309" i="9"/>
  <c r="E309" i="9"/>
  <c r="D303" i="9"/>
  <c r="D304" i="9" s="1"/>
  <c r="D305" i="9" s="1"/>
  <c r="C304" i="9"/>
  <c r="C305" i="9" s="1"/>
  <c r="K302" i="9"/>
  <c r="J302" i="9"/>
  <c r="H302" i="9"/>
  <c r="G302" i="9"/>
  <c r="E302" i="9"/>
  <c r="K300" i="9"/>
  <c r="J300" i="9"/>
  <c r="H300" i="9"/>
  <c r="G300" i="9"/>
  <c r="E300" i="9"/>
  <c r="K297" i="9"/>
  <c r="J297" i="9"/>
  <c r="H297" i="9"/>
  <c r="G297" i="9"/>
  <c r="E297" i="9"/>
  <c r="K295" i="9"/>
  <c r="J295" i="9"/>
  <c r="H295" i="9"/>
  <c r="G295" i="9"/>
  <c r="E295" i="9"/>
  <c r="K294" i="9"/>
  <c r="J294" i="9"/>
  <c r="H294" i="9"/>
  <c r="G294" i="9"/>
  <c r="E294" i="9"/>
  <c r="K290" i="9"/>
  <c r="J290" i="9"/>
  <c r="H290" i="9"/>
  <c r="G290" i="9"/>
  <c r="E290" i="9"/>
  <c r="F284" i="9"/>
  <c r="F285" i="9" s="1"/>
  <c r="D284" i="9"/>
  <c r="D285" i="9" s="1"/>
  <c r="C284" i="9"/>
  <c r="C285" i="9" s="1"/>
  <c r="K283" i="9"/>
  <c r="J283" i="9"/>
  <c r="H283" i="9"/>
  <c r="G283" i="9"/>
  <c r="E283" i="9"/>
  <c r="K282" i="9"/>
  <c r="J282" i="9"/>
  <c r="H282" i="9"/>
  <c r="G282" i="9"/>
  <c r="E282" i="9"/>
  <c r="K281" i="9"/>
  <c r="J281" i="9"/>
  <c r="H281" i="9"/>
  <c r="G281" i="9"/>
  <c r="E281" i="9"/>
  <c r="K280" i="9"/>
  <c r="J280" i="9"/>
  <c r="H280" i="9"/>
  <c r="G280" i="9"/>
  <c r="E280" i="9"/>
  <c r="F276" i="9"/>
  <c r="D276" i="9"/>
  <c r="C276" i="9"/>
  <c r="K275" i="9"/>
  <c r="J275" i="9"/>
  <c r="H275" i="9"/>
  <c r="G275" i="9"/>
  <c r="E275" i="9"/>
  <c r="K274" i="9"/>
  <c r="J274" i="9"/>
  <c r="H274" i="9"/>
  <c r="G274" i="9"/>
  <c r="E274" i="9"/>
  <c r="F272" i="9"/>
  <c r="K271" i="9"/>
  <c r="J271" i="9"/>
  <c r="H271" i="9"/>
  <c r="G271" i="9"/>
  <c r="E271" i="9"/>
  <c r="K270" i="9"/>
  <c r="J270" i="9"/>
  <c r="H270" i="9"/>
  <c r="G270" i="9"/>
  <c r="E270" i="9"/>
  <c r="K269" i="9"/>
  <c r="J269" i="9"/>
  <c r="H269" i="9"/>
  <c r="G269" i="9"/>
  <c r="E269" i="9"/>
  <c r="K267" i="9"/>
  <c r="J267" i="9"/>
  <c r="H267" i="9"/>
  <c r="G267" i="9"/>
  <c r="E267" i="9"/>
  <c r="K266" i="9"/>
  <c r="J266" i="9"/>
  <c r="H266" i="9"/>
  <c r="G266" i="9"/>
  <c r="E266" i="9"/>
  <c r="K265" i="9"/>
  <c r="J265" i="9"/>
  <c r="H265" i="9"/>
  <c r="G265" i="9"/>
  <c r="E265" i="9"/>
  <c r="K256" i="9"/>
  <c r="J256" i="9"/>
  <c r="H256" i="9"/>
  <c r="G256" i="9"/>
  <c r="E256" i="9"/>
  <c r="K255" i="9"/>
  <c r="J255" i="9"/>
  <c r="H255" i="9"/>
  <c r="G255" i="9"/>
  <c r="E255" i="9"/>
  <c r="K254" i="9"/>
  <c r="J254" i="9"/>
  <c r="H254" i="9"/>
  <c r="G254" i="9"/>
  <c r="E254" i="9"/>
  <c r="D243" i="9"/>
  <c r="K242" i="9"/>
  <c r="J242" i="9"/>
  <c r="H242" i="9"/>
  <c r="G242" i="9"/>
  <c r="E242" i="9"/>
  <c r="K241" i="9"/>
  <c r="J241" i="9"/>
  <c r="H241" i="9"/>
  <c r="G241" i="9"/>
  <c r="E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4" i="9"/>
  <c r="J234" i="9"/>
  <c r="H234" i="9"/>
  <c r="G234" i="9"/>
  <c r="E234" i="9"/>
  <c r="K233" i="9"/>
  <c r="J233" i="9"/>
  <c r="H233" i="9"/>
  <c r="G233" i="9"/>
  <c r="E233" i="9"/>
  <c r="F227" i="9"/>
  <c r="D227" i="9"/>
  <c r="K226" i="9"/>
  <c r="K227" i="9" s="1"/>
  <c r="J226" i="9"/>
  <c r="H226" i="9"/>
  <c r="H227" i="9" s="1"/>
  <c r="G226" i="9"/>
  <c r="G227" i="9" s="1"/>
  <c r="E226" i="9"/>
  <c r="E227" i="9" s="1"/>
  <c r="F221" i="9"/>
  <c r="D221" i="9"/>
  <c r="C221" i="9"/>
  <c r="C228" i="9" s="1"/>
  <c r="K220" i="9"/>
  <c r="J220" i="9"/>
  <c r="H220" i="9"/>
  <c r="G220" i="9"/>
  <c r="E220" i="9"/>
  <c r="F215" i="9"/>
  <c r="K214" i="9"/>
  <c r="J214" i="9"/>
  <c r="H214" i="9"/>
  <c r="G214" i="9"/>
  <c r="E214" i="9"/>
  <c r="K201" i="9"/>
  <c r="J201" i="9"/>
  <c r="H201" i="9"/>
  <c r="G201" i="9"/>
  <c r="E201" i="9"/>
  <c r="K185" i="9"/>
  <c r="J185" i="9"/>
  <c r="H185" i="9"/>
  <c r="G185" i="9"/>
  <c r="E185" i="9"/>
  <c r="K179" i="9"/>
  <c r="J179" i="9"/>
  <c r="H179" i="9"/>
  <c r="G179" i="9"/>
  <c r="E179" i="9"/>
  <c r="K194" i="9"/>
  <c r="K195" i="9" s="1"/>
  <c r="J194" i="9"/>
  <c r="J195" i="9" s="1"/>
  <c r="H194" i="9"/>
  <c r="H195" i="9" s="1"/>
  <c r="G194" i="9"/>
  <c r="G195" i="9" s="1"/>
  <c r="E194" i="9"/>
  <c r="E195" i="9" s="1"/>
  <c r="F177" i="9"/>
  <c r="D177" i="9"/>
  <c r="D196" i="9" s="1"/>
  <c r="C177" i="9"/>
  <c r="C196" i="9" s="1"/>
  <c r="K176" i="9"/>
  <c r="K177" i="9" s="1"/>
  <c r="J176" i="9"/>
  <c r="J177" i="9" s="1"/>
  <c r="H176" i="9"/>
  <c r="H177" i="9" s="1"/>
  <c r="G176" i="9"/>
  <c r="E176" i="9"/>
  <c r="E177" i="9" s="1"/>
  <c r="K191" i="9"/>
  <c r="J191" i="9"/>
  <c r="H191" i="9"/>
  <c r="G191" i="9"/>
  <c r="E191" i="9"/>
  <c r="K188" i="9"/>
  <c r="J188" i="9"/>
  <c r="H188" i="9"/>
  <c r="G188" i="9"/>
  <c r="E188" i="9"/>
  <c r="F174" i="9"/>
  <c r="K173" i="9"/>
  <c r="J173" i="9"/>
  <c r="H173" i="9"/>
  <c r="G173" i="9"/>
  <c r="E173" i="9"/>
  <c r="K172" i="9"/>
  <c r="J172" i="9"/>
  <c r="H172" i="9"/>
  <c r="G172" i="9"/>
  <c r="E172" i="9"/>
  <c r="K166" i="9"/>
  <c r="J166" i="9"/>
  <c r="H166" i="9"/>
  <c r="G166" i="9"/>
  <c r="E166" i="9"/>
  <c r="K165" i="9"/>
  <c r="J165" i="9"/>
  <c r="H165" i="9"/>
  <c r="G165" i="9"/>
  <c r="E165" i="9"/>
  <c r="F157" i="9"/>
  <c r="F158" i="9" s="1"/>
  <c r="D158" i="9"/>
  <c r="C158" i="9"/>
  <c r="K156" i="9"/>
  <c r="J156" i="9"/>
  <c r="H156" i="9"/>
  <c r="G156" i="9"/>
  <c r="E156" i="9"/>
  <c r="K153" i="9"/>
  <c r="J153" i="9"/>
  <c r="H153" i="9"/>
  <c r="G153" i="9"/>
  <c r="E153" i="9"/>
  <c r="K152" i="9"/>
  <c r="J152" i="9"/>
  <c r="H152" i="9"/>
  <c r="G152" i="9"/>
  <c r="E152" i="9"/>
  <c r="K151" i="9"/>
  <c r="J151" i="9"/>
  <c r="H151" i="9"/>
  <c r="G151" i="9"/>
  <c r="E151" i="9"/>
  <c r="K150" i="9"/>
  <c r="J150" i="9"/>
  <c r="H150" i="9"/>
  <c r="G150" i="9"/>
  <c r="E150" i="9"/>
  <c r="F146" i="9"/>
  <c r="D146" i="9"/>
  <c r="C146" i="9"/>
  <c r="K145" i="9"/>
  <c r="J145" i="9"/>
  <c r="H145" i="9"/>
  <c r="G145" i="9"/>
  <c r="E145" i="9"/>
  <c r="K142" i="9"/>
  <c r="J142" i="9"/>
  <c r="H142" i="9"/>
  <c r="G142" i="9"/>
  <c r="E142" i="9"/>
  <c r="K140" i="9"/>
  <c r="J140" i="9"/>
  <c r="H140" i="9"/>
  <c r="G140" i="9"/>
  <c r="K139" i="9"/>
  <c r="J139" i="9"/>
  <c r="H139" i="9"/>
  <c r="G139" i="9"/>
  <c r="E139" i="9"/>
  <c r="K138" i="9"/>
  <c r="J138" i="9"/>
  <c r="H138" i="9"/>
  <c r="G138" i="9"/>
  <c r="E138" i="9"/>
  <c r="K137" i="9"/>
  <c r="J137" i="9"/>
  <c r="H137" i="9"/>
  <c r="G137" i="9"/>
  <c r="E137" i="9"/>
  <c r="K136" i="9"/>
  <c r="J136" i="9"/>
  <c r="H136" i="9"/>
  <c r="G136" i="9"/>
  <c r="E136" i="9"/>
  <c r="K135" i="9"/>
  <c r="J135" i="9"/>
  <c r="H135" i="9"/>
  <c r="G135" i="9"/>
  <c r="E135" i="9"/>
  <c r="F129" i="9"/>
  <c r="D129" i="9"/>
  <c r="C129" i="9"/>
  <c r="K128" i="9"/>
  <c r="J128" i="9"/>
  <c r="H128" i="9"/>
  <c r="G128" i="9"/>
  <c r="K127" i="9"/>
  <c r="J127" i="9"/>
  <c r="H127" i="9"/>
  <c r="G127" i="9"/>
  <c r="K122" i="9"/>
  <c r="J122" i="9"/>
  <c r="H122" i="9"/>
  <c r="G122" i="9"/>
  <c r="K119" i="9"/>
  <c r="J119" i="9"/>
  <c r="H119" i="9"/>
  <c r="G119" i="9"/>
  <c r="K118" i="9"/>
  <c r="J118" i="9"/>
  <c r="H118" i="9"/>
  <c r="G118" i="9"/>
  <c r="K117" i="9"/>
  <c r="J117" i="9"/>
  <c r="H117" i="9"/>
  <c r="G117" i="9"/>
  <c r="K116" i="9"/>
  <c r="J116" i="9"/>
  <c r="H116" i="9"/>
  <c r="G116" i="9"/>
  <c r="K115" i="9"/>
  <c r="J115" i="9"/>
  <c r="H115" i="9"/>
  <c r="G115" i="9"/>
  <c r="K114" i="9"/>
  <c r="J114" i="9"/>
  <c r="H114" i="9"/>
  <c r="G114" i="9"/>
  <c r="K113" i="9"/>
  <c r="J113" i="9"/>
  <c r="H113" i="9"/>
  <c r="G113" i="9"/>
  <c r="K112" i="9"/>
  <c r="J112" i="9"/>
  <c r="H112" i="9"/>
  <c r="G112" i="9"/>
  <c r="K110" i="9"/>
  <c r="J110" i="9"/>
  <c r="H110" i="9"/>
  <c r="G110" i="9"/>
  <c r="K109" i="9"/>
  <c r="J109" i="9"/>
  <c r="H109" i="9"/>
  <c r="G109" i="9"/>
  <c r="K108" i="9"/>
  <c r="J108" i="9"/>
  <c r="H108" i="9"/>
  <c r="G108" i="9"/>
  <c r="K107" i="9"/>
  <c r="J107" i="9"/>
  <c r="H107" i="9"/>
  <c r="G107" i="9"/>
  <c r="K106" i="9"/>
  <c r="J106" i="9"/>
  <c r="H106" i="9"/>
  <c r="G106" i="9"/>
  <c r="K104" i="9"/>
  <c r="J104" i="9"/>
  <c r="H104" i="9"/>
  <c r="G104" i="9"/>
  <c r="K103" i="9"/>
  <c r="J103" i="9"/>
  <c r="H103" i="9"/>
  <c r="G103" i="9"/>
  <c r="D97" i="9"/>
  <c r="D98" i="9" s="1"/>
  <c r="D99" i="9" s="1"/>
  <c r="C97" i="9"/>
  <c r="C98" i="9" s="1"/>
  <c r="C99" i="9" s="1"/>
  <c r="K96" i="9"/>
  <c r="J96" i="9"/>
  <c r="H96" i="9"/>
  <c r="G96" i="9"/>
  <c r="K95" i="9"/>
  <c r="J95" i="9"/>
  <c r="H95" i="9"/>
  <c r="G95" i="9"/>
  <c r="K94" i="9"/>
  <c r="J94" i="9"/>
  <c r="H94" i="9"/>
  <c r="G94" i="9"/>
  <c r="K93" i="9"/>
  <c r="J93" i="9"/>
  <c r="H93" i="9"/>
  <c r="G93" i="9"/>
  <c r="K92" i="9"/>
  <c r="J92" i="9"/>
  <c r="H92" i="9"/>
  <c r="G92" i="9"/>
  <c r="F86" i="9"/>
  <c r="K85" i="9"/>
  <c r="K86" i="9" s="1"/>
  <c r="J85" i="9"/>
  <c r="J86" i="9" s="1"/>
  <c r="H85" i="9"/>
  <c r="G85" i="9"/>
  <c r="G86" i="9" s="1"/>
  <c r="E85" i="9"/>
  <c r="E86" i="9" s="1"/>
  <c r="F83" i="9"/>
  <c r="D83" i="9"/>
  <c r="D87" i="9" s="1"/>
  <c r="C83" i="9"/>
  <c r="C87" i="9" s="1"/>
  <c r="K79" i="9"/>
  <c r="K80" i="9" s="1"/>
  <c r="J79" i="9"/>
  <c r="J80" i="9" s="1"/>
  <c r="H79" i="9"/>
  <c r="H80" i="9" s="1"/>
  <c r="G79" i="9"/>
  <c r="G80" i="9" s="1"/>
  <c r="E79" i="9"/>
  <c r="E80" i="9" s="1"/>
  <c r="K82" i="9"/>
  <c r="J82" i="9"/>
  <c r="H82" i="9"/>
  <c r="G82" i="9"/>
  <c r="E82" i="9"/>
  <c r="F53" i="9"/>
  <c r="D53" i="9"/>
  <c r="C53" i="9"/>
  <c r="K52" i="9"/>
  <c r="K53" i="9" s="1"/>
  <c r="J52" i="9"/>
  <c r="H52" i="9"/>
  <c r="H53" i="9" s="1"/>
  <c r="G52" i="9"/>
  <c r="G53" i="9" s="1"/>
  <c r="E52" i="9"/>
  <c r="E53" i="9" s="1"/>
  <c r="F59" i="9"/>
  <c r="K58" i="9"/>
  <c r="J58" i="9"/>
  <c r="H58" i="9"/>
  <c r="G58" i="9"/>
  <c r="E58" i="9"/>
  <c r="K57" i="9"/>
  <c r="J57" i="9"/>
  <c r="H57" i="9"/>
  <c r="G57" i="9"/>
  <c r="E57" i="9"/>
  <c r="F68" i="9"/>
  <c r="D68" i="9"/>
  <c r="C68" i="9"/>
  <c r="K67" i="9"/>
  <c r="K68" i="9" s="1"/>
  <c r="J67" i="9"/>
  <c r="J68" i="9" s="1"/>
  <c r="H67" i="9"/>
  <c r="H68" i="9" s="1"/>
  <c r="G67" i="9"/>
  <c r="E67" i="9"/>
  <c r="E68" i="9" s="1"/>
  <c r="F65" i="9"/>
  <c r="D65" i="9"/>
  <c r="C65" i="9"/>
  <c r="K64" i="9"/>
  <c r="J64" i="9"/>
  <c r="H64" i="9"/>
  <c r="H65" i="9" s="1"/>
  <c r="G64" i="9"/>
  <c r="G65" i="9" s="1"/>
  <c r="E64" i="9"/>
  <c r="D42" i="9"/>
  <c r="K41" i="9"/>
  <c r="J41" i="9"/>
  <c r="H41" i="9"/>
  <c r="G41" i="9"/>
  <c r="E41" i="9"/>
  <c r="K40" i="9"/>
  <c r="J40" i="9"/>
  <c r="H40" i="9"/>
  <c r="G40" i="9"/>
  <c r="E40" i="9"/>
  <c r="K39" i="9"/>
  <c r="J39" i="9"/>
  <c r="H39" i="9"/>
  <c r="G39" i="9"/>
  <c r="E39" i="9"/>
  <c r="K38" i="9"/>
  <c r="J38" i="9"/>
  <c r="H38" i="9"/>
  <c r="G38" i="9"/>
  <c r="E38" i="9"/>
  <c r="K37" i="9"/>
  <c r="J37" i="9"/>
  <c r="H37" i="9"/>
  <c r="G37" i="9"/>
  <c r="E37" i="9"/>
  <c r="K27" i="9"/>
  <c r="J27" i="9"/>
  <c r="H27" i="9"/>
  <c r="H28" i="9" s="1"/>
  <c r="H32" i="9" s="1"/>
  <c r="G27" i="9"/>
  <c r="G28" i="9" s="1"/>
  <c r="G32" i="9" s="1"/>
  <c r="E27" i="9"/>
  <c r="D22" i="9"/>
  <c r="C22" i="9"/>
  <c r="K21" i="9"/>
  <c r="J21" i="9"/>
  <c r="J22" i="9" s="1"/>
  <c r="H21" i="9"/>
  <c r="H22" i="9" s="1"/>
  <c r="G21" i="9"/>
  <c r="E22" i="9"/>
  <c r="K15" i="9"/>
  <c r="J15" i="9"/>
  <c r="H15" i="9"/>
  <c r="G15" i="9"/>
  <c r="K14" i="9"/>
  <c r="J14" i="9"/>
  <c r="H14" i="9"/>
  <c r="G14" i="9"/>
  <c r="K11" i="9"/>
  <c r="J11" i="9"/>
  <c r="H11" i="9"/>
  <c r="G11" i="9"/>
  <c r="K10" i="9"/>
  <c r="J10" i="9"/>
  <c r="H10" i="9"/>
  <c r="G10" i="9"/>
  <c r="H272" i="9" l="1"/>
  <c r="K272" i="9"/>
  <c r="G272" i="9"/>
  <c r="J272" i="9"/>
  <c r="E272" i="9"/>
  <c r="G16" i="9"/>
  <c r="C23" i="9"/>
  <c r="C33" i="9" s="1"/>
  <c r="C76" i="9"/>
  <c r="C88" i="9" s="1"/>
  <c r="D23" i="9"/>
  <c r="D33" i="9" s="1"/>
  <c r="E318" i="9"/>
  <c r="O317" i="9"/>
  <c r="H86" i="9"/>
  <c r="O85" i="9"/>
  <c r="F228" i="9"/>
  <c r="F229" i="9" s="1"/>
  <c r="D228" i="9"/>
  <c r="D229" i="9" s="1"/>
  <c r="E174" i="9"/>
  <c r="D76" i="9"/>
  <c r="K174" i="9"/>
  <c r="J174" i="9"/>
  <c r="G174" i="9"/>
  <c r="H174" i="9"/>
  <c r="H192" i="9"/>
  <c r="G180" i="9"/>
  <c r="J186" i="9"/>
  <c r="E202" i="9"/>
  <c r="E206" i="9" s="1"/>
  <c r="K202" i="9"/>
  <c r="K206" i="9" s="1"/>
  <c r="J180" i="9"/>
  <c r="H202" i="9"/>
  <c r="H206" i="9" s="1"/>
  <c r="E192" i="9"/>
  <c r="K192" i="9"/>
  <c r="G186" i="9"/>
  <c r="G192" i="9"/>
  <c r="E180" i="9"/>
  <c r="K180" i="9"/>
  <c r="H186" i="9"/>
  <c r="J202" i="9"/>
  <c r="J206" i="9" s="1"/>
  <c r="J192" i="9"/>
  <c r="H180" i="9"/>
  <c r="E186" i="9"/>
  <c r="K186" i="9"/>
  <c r="G202" i="9"/>
  <c r="G206" i="9" s="1"/>
  <c r="E322" i="9"/>
  <c r="K322" i="9"/>
  <c r="H322" i="9"/>
  <c r="J322" i="9"/>
  <c r="J323" i="9" s="1"/>
  <c r="J324" i="9" s="1"/>
  <c r="G322" i="9"/>
  <c r="H257" i="9"/>
  <c r="D258" i="9"/>
  <c r="D259" i="9" s="1"/>
  <c r="F147" i="9"/>
  <c r="F159" i="9" s="1"/>
  <c r="J257" i="9"/>
  <c r="E257" i="9"/>
  <c r="K257" i="9"/>
  <c r="C258" i="9"/>
  <c r="C259" i="9" s="1"/>
  <c r="G257" i="9"/>
  <c r="E215" i="9"/>
  <c r="E59" i="9"/>
  <c r="K59" i="9"/>
  <c r="J59" i="9"/>
  <c r="C277" i="9"/>
  <c r="C286" i="9" s="1"/>
  <c r="F277" i="9"/>
  <c r="F286" i="9" s="1"/>
  <c r="D277" i="9"/>
  <c r="D286" i="9" s="1"/>
  <c r="C147" i="9"/>
  <c r="C159" i="9" s="1"/>
  <c r="D147" i="9"/>
  <c r="D159" i="9" s="1"/>
  <c r="I234" i="9"/>
  <c r="L236" i="9"/>
  <c r="I241" i="9"/>
  <c r="I269" i="9"/>
  <c r="J311" i="9"/>
  <c r="J312" i="9" s="1"/>
  <c r="J313" i="9" s="1"/>
  <c r="L21" i="9"/>
  <c r="L22" i="9" s="1"/>
  <c r="L151" i="9"/>
  <c r="I21" i="9"/>
  <c r="I22" i="9" s="1"/>
  <c r="I179" i="9"/>
  <c r="I185" i="9"/>
  <c r="I220" i="9"/>
  <c r="L233" i="9"/>
  <c r="I237" i="9"/>
  <c r="L239" i="9"/>
  <c r="L242" i="9"/>
  <c r="L266" i="9"/>
  <c r="L270" i="9"/>
  <c r="I275" i="9"/>
  <c r="I283" i="9"/>
  <c r="K303" i="9"/>
  <c r="K304" i="9" s="1"/>
  <c r="K305" i="9" s="1"/>
  <c r="L295" i="9"/>
  <c r="I300" i="9"/>
  <c r="L302" i="9"/>
  <c r="E311" i="9"/>
  <c r="E312" i="9" s="1"/>
  <c r="E313" i="9" s="1"/>
  <c r="B10" i="10" s="1"/>
  <c r="I113" i="9"/>
  <c r="I140" i="9"/>
  <c r="L139" i="9"/>
  <c r="I137" i="9"/>
  <c r="I136" i="9"/>
  <c r="I297" i="9"/>
  <c r="I281" i="9"/>
  <c r="L309" i="9"/>
  <c r="I116" i="9"/>
  <c r="L109" i="9"/>
  <c r="I119" i="9"/>
  <c r="L122" i="9"/>
  <c r="L127" i="9"/>
  <c r="L107" i="9"/>
  <c r="L93" i="9"/>
  <c r="I82" i="9"/>
  <c r="G83" i="9"/>
  <c r="L300" i="9"/>
  <c r="K22" i="9"/>
  <c r="I40" i="9"/>
  <c r="I96" i="9"/>
  <c r="L145" i="9"/>
  <c r="K157" i="9"/>
  <c r="K158" i="9" s="1"/>
  <c r="L166" i="9"/>
  <c r="I172" i="9"/>
  <c r="L201" i="9"/>
  <c r="I255" i="9"/>
  <c r="K311" i="9"/>
  <c r="K312" i="9" s="1"/>
  <c r="K313" i="9" s="1"/>
  <c r="L27" i="9"/>
  <c r="J28" i="9"/>
  <c r="J32" i="9" s="1"/>
  <c r="K28" i="9"/>
  <c r="K32" i="9" s="1"/>
  <c r="L38" i="9"/>
  <c r="I64" i="9"/>
  <c r="I65" i="9" s="1"/>
  <c r="I92" i="9"/>
  <c r="L112" i="9"/>
  <c r="L136" i="9"/>
  <c r="L138" i="9"/>
  <c r="L165" i="9"/>
  <c r="L172" i="9"/>
  <c r="I239" i="9"/>
  <c r="L275" i="9"/>
  <c r="I290" i="9"/>
  <c r="L321" i="9"/>
  <c r="L110" i="9"/>
  <c r="I106" i="9"/>
  <c r="L108" i="9"/>
  <c r="L117" i="9"/>
  <c r="L37" i="9"/>
  <c r="L57" i="9"/>
  <c r="I57" i="9"/>
  <c r="G59" i="9"/>
  <c r="I27" i="9"/>
  <c r="I28" i="9" s="1"/>
  <c r="I32" i="9" s="1"/>
  <c r="E28" i="9"/>
  <c r="E32" i="9" s="1"/>
  <c r="L15" i="9"/>
  <c r="I15" i="9"/>
  <c r="I11" i="9"/>
  <c r="I321" i="9"/>
  <c r="I317" i="9"/>
  <c r="D323" i="9"/>
  <c r="D324" i="9" s="1"/>
  <c r="L317" i="9"/>
  <c r="L318" i="9" s="1"/>
  <c r="C323" i="9"/>
  <c r="C324" i="9" s="1"/>
  <c r="I309" i="9"/>
  <c r="H311" i="9"/>
  <c r="H312" i="9" s="1"/>
  <c r="H313" i="9" s="1"/>
  <c r="I310" i="9"/>
  <c r="G311" i="9"/>
  <c r="G312" i="9" s="1"/>
  <c r="G313" i="9" s="1"/>
  <c r="L294" i="9"/>
  <c r="I294" i="9"/>
  <c r="I295" i="9"/>
  <c r="L297" i="9"/>
  <c r="H303" i="9"/>
  <c r="H304" i="9" s="1"/>
  <c r="H305" i="9" s="1"/>
  <c r="I302" i="9"/>
  <c r="E303" i="9"/>
  <c r="E304" i="9" s="1"/>
  <c r="E305" i="9" s="1"/>
  <c r="J303" i="9"/>
  <c r="J304" i="9" s="1"/>
  <c r="J305" i="9" s="1"/>
  <c r="G303" i="9"/>
  <c r="G304" i="9" s="1"/>
  <c r="G305" i="9" s="1"/>
  <c r="L281" i="9"/>
  <c r="I282" i="9"/>
  <c r="L282" i="9"/>
  <c r="K284" i="9"/>
  <c r="K285" i="9" s="1"/>
  <c r="H284" i="9"/>
  <c r="H285" i="9" s="1"/>
  <c r="L283" i="9"/>
  <c r="E284" i="9"/>
  <c r="E285" i="9" s="1"/>
  <c r="J284" i="9"/>
  <c r="J285" i="9" s="1"/>
  <c r="G284" i="9"/>
  <c r="G285" i="9" s="1"/>
  <c r="H276" i="9"/>
  <c r="K276" i="9"/>
  <c r="L274" i="9"/>
  <c r="I274" i="9"/>
  <c r="E276" i="9"/>
  <c r="G276" i="9"/>
  <c r="I265" i="9"/>
  <c r="I266" i="9"/>
  <c r="I267" i="9"/>
  <c r="L269" i="9"/>
  <c r="I270" i="9"/>
  <c r="I271" i="9"/>
  <c r="L271" i="9"/>
  <c r="L254" i="9"/>
  <c r="L255" i="9"/>
  <c r="L256" i="9"/>
  <c r="I256" i="9"/>
  <c r="I254" i="9"/>
  <c r="L234" i="9"/>
  <c r="L240" i="9"/>
  <c r="I240" i="9"/>
  <c r="I236" i="9"/>
  <c r="L238" i="9"/>
  <c r="I242" i="9"/>
  <c r="J243" i="9"/>
  <c r="I226" i="9"/>
  <c r="K221" i="9"/>
  <c r="L220" i="9"/>
  <c r="E221" i="9"/>
  <c r="C229" i="9"/>
  <c r="K215" i="9"/>
  <c r="L214" i="9"/>
  <c r="I214" i="9"/>
  <c r="H215" i="9"/>
  <c r="J215" i="9"/>
  <c r="I201" i="9"/>
  <c r="L185" i="9"/>
  <c r="L179" i="9"/>
  <c r="L176" i="9"/>
  <c r="L177" i="9" s="1"/>
  <c r="L191" i="9"/>
  <c r="I191" i="9"/>
  <c r="I188" i="9"/>
  <c r="I165" i="9"/>
  <c r="I173" i="9"/>
  <c r="I152" i="9"/>
  <c r="L152" i="9"/>
  <c r="I153" i="9"/>
  <c r="L153" i="9"/>
  <c r="L156" i="9"/>
  <c r="I156" i="9"/>
  <c r="E157" i="9"/>
  <c r="E158" i="9" s="1"/>
  <c r="G157" i="9"/>
  <c r="G158" i="9" s="1"/>
  <c r="L135" i="9"/>
  <c r="L140" i="9"/>
  <c r="L142" i="9"/>
  <c r="K146" i="9"/>
  <c r="I112" i="9"/>
  <c r="I114" i="9"/>
  <c r="L114" i="9"/>
  <c r="I115" i="9"/>
  <c r="L115" i="9"/>
  <c r="L116" i="9"/>
  <c r="I118" i="9"/>
  <c r="L118" i="9"/>
  <c r="L119" i="9"/>
  <c r="I128" i="9"/>
  <c r="L128" i="9"/>
  <c r="L106" i="9"/>
  <c r="I107" i="9"/>
  <c r="I109" i="9"/>
  <c r="I110" i="9"/>
  <c r="L92" i="9"/>
  <c r="I93" i="9"/>
  <c r="L95" i="9"/>
  <c r="K97" i="9"/>
  <c r="K98" i="9" s="1"/>
  <c r="K99" i="9" s="1"/>
  <c r="H97" i="9"/>
  <c r="H98" i="9" s="1"/>
  <c r="H99" i="9" s="1"/>
  <c r="G97" i="9"/>
  <c r="G98" i="9" s="1"/>
  <c r="G99" i="9" s="1"/>
  <c r="E97" i="9"/>
  <c r="E98" i="9" s="1"/>
  <c r="E99" i="9" s="1"/>
  <c r="B3" i="10" s="1"/>
  <c r="I85" i="9"/>
  <c r="L85" i="9"/>
  <c r="L86" i="9" s="1"/>
  <c r="L82" i="9"/>
  <c r="H83" i="9"/>
  <c r="K83" i="9"/>
  <c r="E83" i="9"/>
  <c r="E87" i="9" s="1"/>
  <c r="L79" i="9"/>
  <c r="L80" i="9" s="1"/>
  <c r="L52" i="9"/>
  <c r="L53" i="9" s="1"/>
  <c r="I52" i="9"/>
  <c r="J53" i="9"/>
  <c r="H59" i="9"/>
  <c r="I58" i="9"/>
  <c r="I67" i="9"/>
  <c r="G68" i="9"/>
  <c r="K65" i="9"/>
  <c r="E65" i="9"/>
  <c r="L64" i="9"/>
  <c r="I38" i="9"/>
  <c r="L39" i="9"/>
  <c r="I39" i="9"/>
  <c r="L40" i="9"/>
  <c r="K42" i="9"/>
  <c r="L41" i="9"/>
  <c r="H42" i="9"/>
  <c r="I41" i="9"/>
  <c r="E42" i="9"/>
  <c r="J42" i="9"/>
  <c r="G42" i="9"/>
  <c r="I37" i="9"/>
  <c r="G22" i="9"/>
  <c r="I10" i="9"/>
  <c r="L10" i="9"/>
  <c r="L14" i="9"/>
  <c r="I14" i="9"/>
  <c r="H16" i="9"/>
  <c r="H23" i="9" s="1"/>
  <c r="K16" i="9"/>
  <c r="E23" i="9"/>
  <c r="J16" i="9"/>
  <c r="J23" i="9" s="1"/>
  <c r="L113" i="9"/>
  <c r="I103" i="9"/>
  <c r="K129" i="9"/>
  <c r="L103" i="9"/>
  <c r="G129" i="9"/>
  <c r="G221" i="9"/>
  <c r="J65" i="9"/>
  <c r="J83" i="9"/>
  <c r="J97" i="9"/>
  <c r="J98" i="9" s="1"/>
  <c r="J99" i="9" s="1"/>
  <c r="L96" i="9"/>
  <c r="H129" i="9"/>
  <c r="I104" i="9"/>
  <c r="G146" i="9"/>
  <c r="E146" i="9"/>
  <c r="J146" i="9"/>
  <c r="L137" i="9"/>
  <c r="J227" i="9"/>
  <c r="L226" i="9"/>
  <c r="L227" i="9" s="1"/>
  <c r="L11" i="9"/>
  <c r="L67" i="9"/>
  <c r="L68" i="9" s="1"/>
  <c r="L58" i="9"/>
  <c r="I79" i="9"/>
  <c r="I80" i="9" s="1"/>
  <c r="I94" i="9"/>
  <c r="I95" i="9"/>
  <c r="L104" i="9"/>
  <c r="H146" i="9"/>
  <c r="H157" i="9"/>
  <c r="H158" i="9" s="1"/>
  <c r="L94" i="9"/>
  <c r="E129" i="9"/>
  <c r="J129" i="9"/>
  <c r="I108" i="9"/>
  <c r="I117" i="9"/>
  <c r="I122" i="9"/>
  <c r="I127" i="9"/>
  <c r="I139" i="9"/>
  <c r="I145" i="9"/>
  <c r="L150" i="9"/>
  <c r="I135" i="9"/>
  <c r="I138" i="9"/>
  <c r="I150" i="9"/>
  <c r="I166" i="9"/>
  <c r="L194" i="9"/>
  <c r="L195" i="9" s="1"/>
  <c r="J221" i="9"/>
  <c r="H221" i="9"/>
  <c r="I233" i="9"/>
  <c r="I238" i="9"/>
  <c r="L173" i="9"/>
  <c r="L237" i="9"/>
  <c r="I142" i="9"/>
  <c r="J157" i="9"/>
  <c r="I151" i="9"/>
  <c r="L188" i="9"/>
  <c r="G177" i="9"/>
  <c r="I176" i="9"/>
  <c r="I194" i="9"/>
  <c r="G215" i="9"/>
  <c r="G243" i="9"/>
  <c r="K243" i="9"/>
  <c r="L241" i="9"/>
  <c r="L267" i="9"/>
  <c r="H243" i="9"/>
  <c r="L310" i="9"/>
  <c r="E243" i="9"/>
  <c r="L265" i="9"/>
  <c r="I280" i="9"/>
  <c r="L290" i="9"/>
  <c r="J276" i="9"/>
  <c r="L280" i="9"/>
  <c r="I272" i="9" l="1"/>
  <c r="L272" i="9"/>
  <c r="K23" i="9"/>
  <c r="K33" i="9" s="1"/>
  <c r="G23" i="9"/>
  <c r="G33" i="9" s="1"/>
  <c r="N221" i="9"/>
  <c r="I195" i="9"/>
  <c r="N195" i="9"/>
  <c r="N311" i="9"/>
  <c r="N312" i="9" s="1"/>
  <c r="N313" i="9" s="1"/>
  <c r="I318" i="9"/>
  <c r="M318" i="9"/>
  <c r="N284" i="9"/>
  <c r="N285" i="9" s="1"/>
  <c r="I177" i="9"/>
  <c r="N177" i="9"/>
  <c r="N79" i="9"/>
  <c r="M79" i="9"/>
  <c r="M80" i="9" s="1"/>
  <c r="N42" i="9"/>
  <c r="N192" i="9"/>
  <c r="I227" i="9"/>
  <c r="N227" i="9"/>
  <c r="N322" i="9"/>
  <c r="N65" i="9"/>
  <c r="N202" i="9"/>
  <c r="N206" i="9" s="1"/>
  <c r="N157" i="9"/>
  <c r="N158" i="9" s="1"/>
  <c r="I68" i="9"/>
  <c r="N68" i="9"/>
  <c r="I53" i="9"/>
  <c r="N52" i="9"/>
  <c r="N53" i="9" s="1"/>
  <c r="M52" i="9"/>
  <c r="I86" i="9"/>
  <c r="M85" i="9"/>
  <c r="N85" i="9"/>
  <c r="N86" i="9" s="1"/>
  <c r="N257" i="9"/>
  <c r="N16" i="9"/>
  <c r="K76" i="9"/>
  <c r="L322" i="9"/>
  <c r="L323" i="9" s="1"/>
  <c r="L324" i="9" s="1"/>
  <c r="G228" i="9"/>
  <c r="G229" i="9" s="1"/>
  <c r="K228" i="9"/>
  <c r="K229" i="9" s="1"/>
  <c r="J228" i="9"/>
  <c r="J229" i="9" s="1"/>
  <c r="H228" i="9"/>
  <c r="H229" i="9" s="1"/>
  <c r="E228" i="9"/>
  <c r="E229" i="9" s="1"/>
  <c r="B6" i="10" s="1"/>
  <c r="L83" i="9"/>
  <c r="L87" i="9" s="1"/>
  <c r="I186" i="9"/>
  <c r="G76" i="9"/>
  <c r="E76" i="9"/>
  <c r="J76" i="9"/>
  <c r="H76" i="9"/>
  <c r="L192" i="9"/>
  <c r="I174" i="9"/>
  <c r="L174" i="9"/>
  <c r="J196" i="9"/>
  <c r="I202" i="9"/>
  <c r="I206" i="9" s="1"/>
  <c r="I192" i="9"/>
  <c r="L202" i="9"/>
  <c r="L206" i="9" s="1"/>
  <c r="G196" i="9"/>
  <c r="H196" i="9"/>
  <c r="E196" i="9"/>
  <c r="K196" i="9"/>
  <c r="L180" i="9"/>
  <c r="I180" i="9"/>
  <c r="L186" i="9"/>
  <c r="I322" i="9"/>
  <c r="J33" i="9"/>
  <c r="G277" i="9"/>
  <c r="G286" i="9" s="1"/>
  <c r="K258" i="9"/>
  <c r="K259" i="9" s="1"/>
  <c r="H258" i="9"/>
  <c r="H259" i="9" s="1"/>
  <c r="G258" i="9"/>
  <c r="G259" i="9" s="1"/>
  <c r="E258" i="9"/>
  <c r="E259" i="9" s="1"/>
  <c r="B7" i="10" s="1"/>
  <c r="J258" i="9"/>
  <c r="J259" i="9" s="1"/>
  <c r="L257" i="9"/>
  <c r="I257" i="9"/>
  <c r="L59" i="9"/>
  <c r="E277" i="9"/>
  <c r="E286" i="9" s="1"/>
  <c r="B8" i="10" s="1"/>
  <c r="H147" i="9"/>
  <c r="H159" i="9" s="1"/>
  <c r="J277" i="9"/>
  <c r="J286" i="9" s="1"/>
  <c r="K277" i="9"/>
  <c r="K286" i="9" s="1"/>
  <c r="H277" i="9"/>
  <c r="H286" i="9" s="1"/>
  <c r="J147" i="9"/>
  <c r="E147" i="9"/>
  <c r="E159" i="9" s="1"/>
  <c r="B4" i="10" s="1"/>
  <c r="G147" i="9"/>
  <c r="G159" i="9" s="1"/>
  <c r="K147" i="9"/>
  <c r="K159" i="9" s="1"/>
  <c r="K323" i="9"/>
  <c r="K324" i="9" s="1"/>
  <c r="I284" i="9"/>
  <c r="I285" i="9" s="1"/>
  <c r="H33" i="9"/>
  <c r="I276" i="9"/>
  <c r="E323" i="9"/>
  <c r="E324" i="9" s="1"/>
  <c r="B11" i="10" s="1"/>
  <c r="L65" i="9"/>
  <c r="C207" i="9"/>
  <c r="C332" i="9" s="1"/>
  <c r="H323" i="9"/>
  <c r="H324" i="9" s="1"/>
  <c r="G87" i="9"/>
  <c r="E33" i="9"/>
  <c r="B1" i="10" s="1"/>
  <c r="I83" i="9"/>
  <c r="D88" i="9"/>
  <c r="L42" i="9"/>
  <c r="I42" i="9"/>
  <c r="L276" i="9"/>
  <c r="L28" i="9"/>
  <c r="L32" i="9" s="1"/>
  <c r="J87" i="9"/>
  <c r="G323" i="9"/>
  <c r="G324" i="9" s="1"/>
  <c r="I59" i="9"/>
  <c r="I16" i="9"/>
  <c r="I23" i="9" s="1"/>
  <c r="I311" i="9"/>
  <c r="I312" i="9" s="1"/>
  <c r="I313" i="9" s="1"/>
  <c r="L311" i="9"/>
  <c r="L312" i="9" s="1"/>
  <c r="L313" i="9" s="1"/>
  <c r="B9" i="10"/>
  <c r="L303" i="9"/>
  <c r="L304" i="9" s="1"/>
  <c r="L305" i="9" s="1"/>
  <c r="I303" i="9"/>
  <c r="I304" i="9" s="1"/>
  <c r="I305" i="9" s="1"/>
  <c r="L284" i="9"/>
  <c r="L285" i="9" s="1"/>
  <c r="L243" i="9"/>
  <c r="I243" i="9"/>
  <c r="I221" i="9"/>
  <c r="I215" i="9"/>
  <c r="L215" i="9"/>
  <c r="D207" i="9"/>
  <c r="L146" i="9"/>
  <c r="I97" i="9"/>
  <c r="I98" i="9" s="1"/>
  <c r="I99" i="9" s="1"/>
  <c r="L97" i="9"/>
  <c r="L98" i="9" s="1"/>
  <c r="L99" i="9" s="1"/>
  <c r="K87" i="9"/>
  <c r="H87" i="9"/>
  <c r="L16" i="9"/>
  <c r="L23" i="9" s="1"/>
  <c r="I129" i="9"/>
  <c r="J158" i="9"/>
  <c r="L157" i="9"/>
  <c r="L158" i="9" s="1"/>
  <c r="L221" i="9"/>
  <c r="I146" i="9"/>
  <c r="L129" i="9"/>
  <c r="I157" i="9"/>
  <c r="I158" i="9" s="1"/>
  <c r="H88" i="9" l="1"/>
  <c r="K88" i="9"/>
  <c r="J88" i="9"/>
  <c r="G88" i="9"/>
  <c r="N83" i="9"/>
  <c r="N80" i="9"/>
  <c r="N23" i="9"/>
  <c r="N33" i="9" s="1"/>
  <c r="K26" i="9" s="1"/>
  <c r="L26" i="9" s="1"/>
  <c r="O79" i="9"/>
  <c r="O80" i="9" s="1"/>
  <c r="N87" i="9"/>
  <c r="M276" i="9"/>
  <c r="O276" i="9"/>
  <c r="O195" i="9"/>
  <c r="M195" i="9"/>
  <c r="O277" i="9"/>
  <c r="M97" i="9"/>
  <c r="M98" i="9" s="1"/>
  <c r="M99" i="9" s="1"/>
  <c r="M53" i="9"/>
  <c r="O52" i="9"/>
  <c r="O53" i="9" s="1"/>
  <c r="N276" i="9"/>
  <c r="M192" i="9"/>
  <c r="M65" i="9"/>
  <c r="O243" i="9"/>
  <c r="M284" i="9"/>
  <c r="M285" i="9" s="1"/>
  <c r="M186" i="9"/>
  <c r="O318" i="9"/>
  <c r="N318" i="9"/>
  <c r="N323" i="9" s="1"/>
  <c r="N324" i="9" s="1"/>
  <c r="M311" i="9"/>
  <c r="M312" i="9" s="1"/>
  <c r="M313" i="9" s="1"/>
  <c r="O174" i="9"/>
  <c r="M174" i="9"/>
  <c r="N97" i="9"/>
  <c r="N98" i="9" s="1"/>
  <c r="N99" i="9" s="1"/>
  <c r="M68" i="9"/>
  <c r="O68" i="9"/>
  <c r="M202" i="9"/>
  <c r="M206" i="9" s="1"/>
  <c r="O202" i="9"/>
  <c r="O206" i="9" s="1"/>
  <c r="N146" i="9"/>
  <c r="M129" i="9"/>
  <c r="M180" i="9"/>
  <c r="O180" i="9"/>
  <c r="O322" i="9"/>
  <c r="M322" i="9"/>
  <c r="M323" i="9" s="1"/>
  <c r="M324" i="9" s="1"/>
  <c r="M243" i="9"/>
  <c r="M177" i="9"/>
  <c r="O177" i="9"/>
  <c r="N186" i="9"/>
  <c r="N174" i="9"/>
  <c r="N303" i="9"/>
  <c r="N304" i="9" s="1"/>
  <c r="N305" i="9" s="1"/>
  <c r="N59" i="9"/>
  <c r="N76" i="9" s="1"/>
  <c r="M257" i="9"/>
  <c r="O257" i="9"/>
  <c r="N243" i="9"/>
  <c r="N258" i="9" s="1"/>
  <c r="N259" i="9" s="1"/>
  <c r="M215" i="9"/>
  <c r="O215" i="9"/>
  <c r="M59" i="9"/>
  <c r="N215" i="9"/>
  <c r="N228" i="9" s="1"/>
  <c r="N229" i="9" s="1"/>
  <c r="M86" i="9"/>
  <c r="O86" i="9"/>
  <c r="M157" i="9"/>
  <c r="M146" i="9"/>
  <c r="N129" i="9"/>
  <c r="N180" i="9"/>
  <c r="O227" i="9"/>
  <c r="M227" i="9"/>
  <c r="M42" i="9"/>
  <c r="M83" i="9"/>
  <c r="O83" i="9"/>
  <c r="O221" i="9"/>
  <c r="M221" i="9"/>
  <c r="M303" i="9"/>
  <c r="M304" i="9" s="1"/>
  <c r="M305" i="9" s="1"/>
  <c r="O303" i="9"/>
  <c r="O304" i="9" s="1"/>
  <c r="O305" i="9" s="1"/>
  <c r="I228" i="9"/>
  <c r="I229" i="9" s="1"/>
  <c r="L228" i="9"/>
  <c r="L229" i="9" s="1"/>
  <c r="L76" i="9"/>
  <c r="L88" i="9" s="1"/>
  <c r="I76" i="9"/>
  <c r="L196" i="9"/>
  <c r="I196" i="9"/>
  <c r="I258" i="9"/>
  <c r="I259" i="9" s="1"/>
  <c r="L258" i="9"/>
  <c r="L259" i="9" s="1"/>
  <c r="D332" i="9"/>
  <c r="L277" i="9"/>
  <c r="L286" i="9" s="1"/>
  <c r="I277" i="9"/>
  <c r="I286" i="9" s="1"/>
  <c r="H207" i="9"/>
  <c r="I147" i="9"/>
  <c r="I159" i="9" s="1"/>
  <c r="L147" i="9"/>
  <c r="L159" i="9" s="1"/>
  <c r="G207" i="9"/>
  <c r="I323" i="9"/>
  <c r="I324" i="9" s="1"/>
  <c r="K207" i="9"/>
  <c r="I87" i="9"/>
  <c r="I33" i="9"/>
  <c r="E88" i="9"/>
  <c r="B2" i="10" s="1"/>
  <c r="L33" i="9"/>
  <c r="E207" i="9"/>
  <c r="B5" i="10" s="1"/>
  <c r="J207" i="9"/>
  <c r="J159" i="9"/>
  <c r="N88" i="9" l="1"/>
  <c r="I88" i="9"/>
  <c r="M277" i="9"/>
  <c r="M286" i="9" s="1"/>
  <c r="M87" i="9"/>
  <c r="M258" i="9"/>
  <c r="M259" i="9" s="1"/>
  <c r="O258" i="9"/>
  <c r="O259" i="9" s="1"/>
  <c r="N196" i="9"/>
  <c r="N207" i="9" s="1"/>
  <c r="O228" i="9"/>
  <c r="O229" i="9" s="1"/>
  <c r="N147" i="9"/>
  <c r="N159" i="9" s="1"/>
  <c r="M196" i="9"/>
  <c r="M207" i="9" s="1"/>
  <c r="M76" i="9"/>
  <c r="O42" i="9"/>
  <c r="O146" i="9"/>
  <c r="O129" i="9"/>
  <c r="M147" i="9"/>
  <c r="O97" i="9"/>
  <c r="O98" i="9" s="1"/>
  <c r="O99" i="9" s="1"/>
  <c r="O87" i="9"/>
  <c r="M228" i="9"/>
  <c r="M229" i="9" s="1"/>
  <c r="O157" i="9"/>
  <c r="O158" i="9" s="1"/>
  <c r="M158" i="9"/>
  <c r="O59" i="9"/>
  <c r="O323" i="9"/>
  <c r="O324" i="9" s="1"/>
  <c r="N277" i="9"/>
  <c r="N286" i="9" s="1"/>
  <c r="O311" i="9"/>
  <c r="O312" i="9" s="1"/>
  <c r="O313" i="9" s="1"/>
  <c r="O186" i="9"/>
  <c r="O284" i="9"/>
  <c r="O285" i="9" s="1"/>
  <c r="O286" i="9" s="1"/>
  <c r="O65" i="9"/>
  <c r="O192" i="9"/>
  <c r="K332" i="9"/>
  <c r="H332" i="9"/>
  <c r="G332" i="9"/>
  <c r="B13" i="10"/>
  <c r="E332" i="9"/>
  <c r="J332" i="9"/>
  <c r="L207" i="9"/>
  <c r="L332" i="9" s="1"/>
  <c r="I207" i="9"/>
  <c r="M88" i="9" l="1"/>
  <c r="O147" i="9"/>
  <c r="O159" i="9" s="1"/>
  <c r="N332" i="9"/>
  <c r="O76" i="9"/>
  <c r="O88" i="9" s="1"/>
  <c r="O196" i="9"/>
  <c r="O207" i="9" s="1"/>
  <c r="M159" i="9"/>
  <c r="I332" i="9"/>
  <c r="M16" i="9"/>
  <c r="M23" i="9" l="1"/>
  <c r="M33" i="9" s="1"/>
  <c r="M332" i="9" s="1"/>
  <c r="O16" i="9"/>
  <c r="O23" i="9" l="1"/>
  <c r="O33" i="9" s="1"/>
  <c r="O332" i="9" s="1"/>
</calcChain>
</file>

<file path=xl/sharedStrings.xml><?xml version="1.0" encoding="utf-8"?>
<sst xmlns="http://schemas.openxmlformats.org/spreadsheetml/2006/main" count="536" uniqueCount="212">
  <si>
    <t>รวมทั้งหมด</t>
  </si>
  <si>
    <t>รวม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</si>
  <si>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</si>
  <si>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</si>
  <si>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</si>
  <si>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</si>
  <si>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</si>
  <si>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</si>
  <si>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</si>
  <si>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</si>
  <si>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</si>
  <si>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</si>
  <si>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</si>
  <si>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</si>
  <si>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</si>
  <si>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</si>
  <si>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วิศวกรรมสิ่งทอ</t>
  </si>
  <si>
    <t>วิศวกรรมเคมี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</si>
  <si>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</si>
  <si>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</si>
  <si>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</si>
  <si>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</si>
  <si>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</si>
  <si>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</si>
  <si>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</si>
  <si>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</si>
  <si>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</si>
  <si>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</si>
  <si>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</si>
  <si>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</si>
  <si>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</si>
  <si>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</si>
  <si>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คณิตศาสตร์</t>
  </si>
  <si>
    <t>ฟิสิกส์ประยุกต์</t>
  </si>
  <si>
    <t>สถาปัตยกรรมภายใน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</si>
  <si>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</si>
  <si>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</si>
  <si>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</si>
  <si>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</si>
  <si>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</si>
  <si>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</si>
  <si>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</si>
  <si>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</si>
  <si>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</si>
  <si>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</si>
  <si>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</si>
  <si>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</si>
  <si>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</si>
  <si>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</si>
  <si>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</si>
  <si>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</si>
  <si>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</si>
  <si>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</si>
  <si>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</si>
  <si>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</si>
  <si>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</si>
  <si>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</si>
  <si>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</si>
  <si>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</si>
  <si>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</si>
  <si>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</si>
  <si>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</si>
  <si>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</si>
  <si>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</si>
  <si>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</si>
  <si>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</si>
  <si>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</si>
  <si>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</si>
  <si>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</si>
  <si>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</si>
  <si>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</si>
  <si>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</si>
  <si>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</si>
  <si>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</si>
  <si>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</si>
  <si>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</si>
  <si>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</si>
  <si>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</si>
  <si>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</si>
  <si>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วิศวกรรมเครื่องจักรกลเกษตร</t>
  </si>
  <si>
    <t>วิศวกรรมสิ่งแวดล้อม</t>
  </si>
  <si>
    <t>วิศวกรรมอาหาร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</si>
  <si>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</si>
  <si>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</si>
  <si>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</si>
  <si>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</si>
  <si>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</si>
  <si>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</si>
  <si>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</si>
  <si>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</si>
  <si>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 xml:space="preserve">วิศวกรรมไฟฟ้า 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</si>
  <si>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</si>
  <si>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</si>
  <si>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</si>
  <si>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</si>
  <si>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</si>
  <si>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</si>
  <si>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</si>
  <si>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</si>
  <si>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</si>
  <si>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</si>
  <si>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</si>
  <si>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</si>
  <si>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</si>
  <si>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</si>
  <si>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</si>
  <si>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</si>
  <si>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</si>
  <si>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</si>
  <si>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</si>
  <si>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</si>
  <si>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</si>
  <si>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</si>
  <si>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</si>
  <si>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</si>
  <si>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</si>
  <si>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</si>
  <si>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</si>
  <si>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</si>
  <si>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</si>
  <si>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</si>
  <si>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</si>
  <si>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</si>
  <si>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</si>
  <si>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</si>
  <si>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</si>
  <si>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</si>
  <si>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</si>
  <si>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</si>
  <si>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</si>
  <si>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</si>
  <si>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</si>
  <si>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</si>
  <si>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</si>
  <si>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</si>
  <si>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</si>
  <si>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</si>
  <si>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</si>
  <si>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</si>
  <si>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</si>
  <si>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</si>
  <si>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</si>
  <si>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</si>
  <si>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คณะการแพทย์บูรณาการ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</si>
  <si>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</si>
  <si>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</si>
  <si>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</si>
  <si>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</si>
  <si>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</si>
  <si>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</si>
  <si>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ด้านวิทยาศาสตร์สุขภาพ</t>
  </si>
  <si>
    <t>สาขาวิชาด้านพัฒนาบุคลากรและการศึกษา</t>
  </si>
  <si>
    <t>ภาษาอังกฤษเพื่ออาชีพนานาชาติ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</si>
  <si>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</si>
  <si>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</si>
  <si>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วิศวกรรมยานยนต์ไฟฟ้า</t>
  </si>
  <si>
    <t>นวัตกรรมศิลปประดิษฐ์สร้างสรรค์</t>
  </si>
  <si>
    <t>อุตสาหกรรมการท่องเที่ยวกลุ่มรายได้ดีและการท่องเที่ยวเชิงสุขภาพ</t>
  </si>
  <si>
    <t>อุตสาหกรรมการแพทย์ครบวงจร</t>
  </si>
  <si>
    <t>อุตสาหกรรมขนส่งและการบิน</t>
  </si>
  <si>
    <t>อุตสาหกรรมพัฒนาคนและการศึกษา</t>
  </si>
  <si>
    <t xml:space="preserve">อุตสาหกรรมอิเล็กทรอนิกส์อัจฉริยะ/อุตสาหกรรมหุ่นยนต์เพื่ออุตสาหกรรม
</t>
  </si>
  <si>
    <t>อุตสาหกรรมหุ่นยนต์เพื่ออุตสาหกรรม</t>
  </si>
  <si>
    <t>อุตสาหกรรมอิเล็กทรอนิกส์อัจฉริยะ</t>
  </si>
  <si>
    <t xml:space="preserve">อุตสาหกรรมอิเล็กทรอนิกส์อัจฉริยะ
</t>
  </si>
  <si>
    <t xml:space="preserve">อุตสาหกรรมหุ่นยนต์เพื่ออุตสาหกรรม
</t>
  </si>
  <si>
    <t xml:space="preserve">อุตสาหกรรมการเกษตรและเทคโนโลยีชีวภาพ
</t>
  </si>
  <si>
    <t>อุตสาหกรรมการแปรรูปอาหาร</t>
  </si>
  <si>
    <t xml:space="preserve">อุตสาหกรรมเชื้อเพลิงชีวภาพและเคมีชีวภาพ
</t>
  </si>
  <si>
    <t xml:space="preserve">อุตสาหกรรมการท่องเที่ยวกลุ่มรายได้ดีและการท่องเที่ยวเชิงสุขภาพ
</t>
  </si>
  <si>
    <t>อุตสาหกรรมดิจิทัล</t>
  </si>
  <si>
    <t xml:space="preserve">อุตสาหกรรมยานยนต์สมัยใหม่/อุตสาหกรรมขนส่งและการบิน
</t>
  </si>
  <si>
    <t>จำนวนนักศึกษาทั้งหมด ปีการศึกษา 2567</t>
  </si>
  <si>
    <t>ภาษาไทยและภาษาจีนเพื่ออุตสาหกรรมการบริการ</t>
  </si>
  <si>
    <t>เทคโนโลยีดิจิทัลเพื่อการศึกษาและคอมพิวเตอร์ศึกษา</t>
  </si>
  <si>
    <t>วิศวกรรมการผลิตวัสดุสิ่งทอที่ยั่งยืน</t>
  </si>
  <si>
    <t>การเงินและการลงทุน</t>
  </si>
  <si>
    <t>การตลาด-การจัดนิทรรศการและการตลาดเชิงกิจกรรม</t>
  </si>
  <si>
    <t>การตลาดดิจิทัลและการสร้างสรรค์สื่อ</t>
  </si>
  <si>
    <t>ธุรกิจระหว่างประเทศและโลจิสติกส์</t>
  </si>
  <si>
    <t>การตลาด-การตลาด</t>
  </si>
  <si>
    <t>ดนตรีไทย</t>
  </si>
  <si>
    <t>ดนตรีสากลศึกษา</t>
  </si>
  <si>
    <t>นาฏศิลป์ศึกษา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</si>
  <si>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</si>
  <si>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ครีเอทีฟมีเดียเทคโนโลยี-เทคโนโลยีการพัฒนาเว็บไซต์ฟูลสแต็ก</t>
  </si>
  <si>
    <t>เทคโนโลยีการผลิตภาพยนตร์และวิทยุโทรทัศน์</t>
  </si>
  <si>
    <t>ข้อมูล ณ วันที่ 24 กันยายน 2567  สำนักส่งเสริมวิชาการและงานทะเบียน  มหาวิทยาลัยเทคโนโลยีราชมงคลธัญบุรี</t>
  </si>
  <si>
    <t>วิศวกรรมอิเล็กทรอนิกส์และโทรคมนาคม-โทรคมนาคม</t>
  </si>
  <si>
    <t>วิศวกรรมวัสดุ-วิศวกรรมพลาสติก</t>
  </si>
  <si>
    <t>วิศวกรรมวัสดุ-วิศวกรรมพอลิเมอร์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</si>
  <si>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</si>
  <si>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วิศวกรรมอิเล็กทรอนิกส์และโทรคมนาคม-วิศวกรรมสื่อสารโครงข่าย</t>
  </si>
  <si>
    <t>วิศวกรรมอิเล็กทรอนิกส์และโทรคมนาคม-วิศวกรรมอิเล็กทรอนิกส์</t>
  </si>
  <si>
    <t>วิศวกรรมเครื่องกล-วิศวกรรมระบบราง</t>
  </si>
  <si>
    <t>วิศวกกรรมวัสดุ-วิศวกรรมพลาสติก</t>
  </si>
  <si>
    <t>วิศวกกรรมวัสดุ-วิศวกรรมอุตสาหกรรมพลาสติก</t>
  </si>
  <si>
    <t>การจัดการ-การจัดการทรัพยากรมนุษย์</t>
  </si>
  <si>
    <t>การจัดการ-นวัตกรรมการจัดการธุรกิจ</t>
  </si>
  <si>
    <t>การตลาด-การค้าปลีก</t>
  </si>
  <si>
    <t>การตลาด-การจัดการนิทรรศการ และการตลาดเชิงกิจกรรม</t>
  </si>
  <si>
    <t>เศรษฐศาสตร์-เศรษฐ์ศาสตร์ธุรกิจ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</si>
  <si>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</si>
  <si>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</si>
  <si>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กลุ่มอุตสาหกรรมเป้าหมาย (14 S-Curve)</t>
  </si>
  <si>
    <t>อุตสาหกรรมการท่องเที่ยวกลุ่มรายได้ดีและการท่องเที่ยวเชิงสุขภาพ/อุตสาหกรรมพัฒนาคนและการศึกษา</t>
  </si>
  <si>
    <t>อุตสาหกรรมการพัฒนาทรัพยากรมนุษย์และการวิจัยและพัฒนา</t>
  </si>
  <si>
    <t>อุตสาหกรรมยานยนต์สมัยใหม่</t>
  </si>
  <si>
    <t xml:space="preserve">อุตสาหกรรมยานยนต์สมัยใหม่/อุตสาหกรรมหุ่นยนต์เพื่ออุตสาหกรรม
</t>
  </si>
  <si>
    <t xml:space="preserve">อุตสาหกรรมหุ่นยนต์เพื่ออุตสาหกรรม/อุตสาหกรรมขนส่งและการบิน
</t>
  </si>
  <si>
    <t>อุตสาหกรรมเชื้อเพลิงชีวภาพและเคมีชีวภาพ</t>
  </si>
  <si>
    <t>อุตสาหกรรมดิจิทัล/อุตสาหกรรมการท่องเที่ยวกลุ่มรายได้ดีและการท่องเที่ยวเชิงสุขภาพ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</si>
</sst>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฿&quot;* #,##0.00_-;\-&quot;฿&quot;* #,##0.00_-;_-&quot;฿&quot;* &quot;-&quot;??_-;_-@_-"/>
    <numFmt numFmtId="165" formatCode="_(&quot;$&quot;* #,##0.00_);_(&quot;$&quot;* \(#,##0.00\);_(&quot;$&quot;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ahoma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b/>
      <u/>
      <sz val="16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/>
  </cellStyleXfs>
  <cellXfs count="16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8" fillId="0" borderId="1" xfId="0" applyFont="1" applyBorder="1" applyAlignment="1">
      <alignment horizontal="center" vertical="top"/>
    </xf>
    <xf numFmtId="0" fontId="2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3" fontId="2" fillId="0" borderId="6" xfId="0" applyNumberFormat="1" applyFont="1" applyFill="1" applyBorder="1" applyAlignment="1">
      <alignment horizontal="center" vertical="center" wrapText="1" shrinkToFit="1"/>
    </xf>
    <xf numFmtId="3" fontId="9" fillId="2" borderId="6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12" fillId="2" borderId="4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11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11" fillId="0" borderId="7" xfId="0" applyNumberFormat="1" applyFont="1" applyFill="1" applyBorder="1" applyAlignment="1">
      <alignment horizontal="center" vertical="center" wrapText="1" shrinkToFit="1"/>
    </xf>
    <xf numFmtId="3" fontId="12" fillId="2" borderId="7" xfId="0" applyNumberFormat="1" applyFont="1" applyFill="1" applyBorder="1" applyAlignment="1">
      <alignment horizontal="center" vertical="center" wrapText="1" shrinkToFit="1"/>
    </xf>
    <xf numFmtId="0" fontId="11" fillId="0" borderId="1" xfId="4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11" fillId="0" borderId="1" xfId="0" applyNumberFormat="1" applyFont="1" applyFill="1" applyBorder="1" applyAlignment="1">
      <alignment horizontal="center" vertical="center" wrapText="1" shrinkToFit="1"/>
    </xf>
    <xf numFmtId="3" fontId="12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 applyAlignment="1">
      <alignment horizontal="center" vertical="center" wrapText="1" shrinkToFit="1"/>
    </xf>
    <xf numFmtId="0" fontId="13" fillId="0" borderId="14" xfId="6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4" applyFont="1" applyFill="1" applyBorder="1" applyAlignment="1">
      <alignment horizontal="center" vertical="top"/>
    </xf>
    <xf numFmtId="0" fontId="11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10" fillId="0" borderId="4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vertical="center"/>
    </xf>
    <xf numFmtId="3" fontId="12" fillId="2" borderId="12" xfId="0" applyNumberFormat="1" applyFont="1" applyFill="1" applyBorder="1" applyAlignment="1">
      <alignment horizontal="center" vertical="center" wrapText="1" shrinkToFit="1"/>
    </xf>
    <xf numFmtId="3" fontId="12" fillId="2" borderId="3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9" fillId="2" borderId="4" xfId="0" applyNumberFormat="1" applyFont="1" applyFill="1" applyBorder="1" applyAlignment="1"/>
    <xf numFmtId="3" fontId="9" fillId="2" borderId="1" xfId="0" applyNumberFormat="1" applyFont="1" applyFill="1" applyBorder="1" applyAlignment="1"/>
    <xf numFmtId="3" fontId="12" fillId="2" borderId="3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 shrinkToFit="1"/>
    </xf>
    <xf numFmtId="0" fontId="14" fillId="0" borderId="4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165" fontId="2" fillId="0" borderId="2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9" fillId="2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 shrinkToFit="1"/>
    </xf>
    <xf numFmtId="3" fontId="2" fillId="0" borderId="13" xfId="0" applyNumberFormat="1" applyFont="1" applyFill="1" applyBorder="1" applyAlignment="1">
      <alignment horizontal="center" vertical="center" wrapText="1" shrinkToFit="1"/>
    </xf>
    <xf numFmtId="3" fontId="9" fillId="2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 wrapText="1" shrinkToFit="1"/>
    </xf>
    <xf numFmtId="3" fontId="2" fillId="0" borderId="7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3" fontId="9" fillId="2" borderId="10" xfId="0" applyNumberFormat="1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/>
    </xf>
    <xf numFmtId="3" fontId="11" fillId="0" borderId="2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11" fillId="0" borderId="3" xfId="0" applyNumberFormat="1" applyFont="1" applyFill="1" applyBorder="1" applyAlignment="1">
      <alignment horizontal="center" vertical="center" wrapText="1" shrinkToFit="1"/>
    </xf>
    <xf numFmtId="3" fontId="12" fillId="2" borderId="4" xfId="0" applyNumberFormat="1" applyFont="1" applyFill="1" applyBorder="1" applyAlignment="1">
      <alignment horizontal="center" vertical="center" wrapText="1" shrinkToFit="1"/>
    </xf>
    <xf numFmtId="3" fontId="11" fillId="0" borderId="4" xfId="0" applyNumberFormat="1" applyFont="1" applyFill="1" applyBorder="1" applyAlignment="1">
      <alignment horizontal="center" vertical="center" wrapText="1" shrinkToFit="1"/>
    </xf>
    <xf numFmtId="3" fontId="12" fillId="2" borderId="4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3" fontId="9" fillId="2" borderId="9" xfId="0" applyNumberFormat="1" applyFont="1" applyFill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center" vertical="center" wrapText="1" shrinkToFit="1"/>
    </xf>
    <xf numFmtId="3" fontId="8" fillId="4" borderId="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9" fillId="4" borderId="3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 wrapText="1" shrinkToFit="1"/>
    </xf>
    <xf numFmtId="3" fontId="9" fillId="2" borderId="0" xfId="0" applyNumberFormat="1" applyFont="1" applyFill="1" applyAlignment="1">
      <alignment horizontal="center" vertical="center" wrapText="1" shrinkToFit="1"/>
    </xf>
    <xf numFmtId="0" fontId="13" fillId="0" borderId="16" xfId="6" applyFont="1" applyFill="1" applyBorder="1" applyAlignment="1"/>
    <xf numFmtId="0" fontId="8" fillId="0" borderId="3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5" fillId="5" borderId="1" xfId="4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3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8" fillId="0" borderId="11" xfId="0" applyNumberFormat="1" applyFont="1" applyFill="1" applyBorder="1" applyAlignment="1">
      <alignment horizontal="center" vertical="center" shrinkToFit="1"/>
    </xf>
    <xf numFmtId="3" fontId="8" fillId="0" borderId="5" xfId="0" applyNumberFormat="1" applyFont="1" applyFill="1" applyBorder="1" applyAlignment="1">
      <alignment horizontal="center" vertical="center" shrinkToFit="1"/>
    </xf>
    <xf numFmtId="3" fontId="8" fillId="0" borderId="1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6" xfId="0" applyFont="1" applyFill="1" applyBorder="1"/>
    <xf numFmtId="3" fontId="2" fillId="0" borderId="7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9" fillId="2" borderId="7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8">
    <cellStyle name="Currency" xfId="1" builtinId="4"/>
    <cellStyle name="Currency 2" xfId="3" xr:uid="{00000000-0005-0000-0000-000001000000}"/>
    <cellStyle name="Currency 2 2" xfId="5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Normal 3" xfId="7" xr:uid="{00000000-0005-0000-0000-000006000000}"/>
    <cellStyle name="Normal_Sheet1" xfId="6" xr:uid="{00000000-0005-0000-0000-000007000000}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256</a:t>
            </a: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7</a:t>
            </a:r>
            <a:endParaRPr lang="en-US" sz="24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30091408794283808"/>
          <c:y val="1.810973918845607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33E8-4052-BEB7-C597C18ED7F8}"/>
              </c:ext>
            </c:extLst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3-33E8-4052-BEB7-C597C18ED7F8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5-33E8-4052-BEB7-C597C18ED7F8}"/>
              </c:ext>
            </c:extLst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  <c:extLst>
              <c:ext xmlns:c16="http://schemas.microsoft.com/office/drawing/2014/chart" uri="{C3380CC4-5D6E-409C-BE32-E72D297353CC}">
                <c16:uniqueId val="{00000007-33E8-4052-BEB7-C597C18ED7F8}"/>
              </c:ext>
            </c:extLst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09-33E8-4052-BEB7-C597C18ED7F8}"/>
              </c:ext>
            </c:extLst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33E8-4052-BEB7-C597C18ED7F8}"/>
              </c:ext>
            </c:extLst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D-33E8-4052-BEB7-C597C18ED7F8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3E8-4052-BEB7-C597C18ED7F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3E8-4052-BEB7-C597C18ED7F8}"/>
              </c:ext>
            </c:extLst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33E8-4052-BEB7-C597C18ED7F8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33E8-4052-BEB7-C597C18ED7F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3E8-4052-BEB7-C597C18ED7F8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2332</c:v>
                </c:pt>
                <c:pt idx="1">
                  <c:v>2176</c:v>
                </c:pt>
                <c:pt idx="2">
                  <c:v>894</c:v>
                </c:pt>
                <c:pt idx="3">
                  <c:v>5288</c:v>
                </c:pt>
                <c:pt idx="4">
                  <c:v>5758</c:v>
                </c:pt>
                <c:pt idx="5">
                  <c:v>1476</c:v>
                </c:pt>
                <c:pt idx="6">
                  <c:v>1458</c:v>
                </c:pt>
                <c:pt idx="7">
                  <c:v>1882</c:v>
                </c:pt>
                <c:pt idx="8">
                  <c:v>1389</c:v>
                </c:pt>
                <c:pt idx="9">
                  <c:v>821</c:v>
                </c:pt>
                <c:pt idx="10">
                  <c:v>451</c:v>
                </c:pt>
                <c:pt idx="1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3E8-4052-BEB7-C597C18ED7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01495552"/>
        <c:axId val="101497088"/>
        <c:axId val="0"/>
      </c:bar3DChart>
      <c:catAx>
        <c:axId val="101495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1497088"/>
        <c:crosses val="autoZero"/>
        <c:auto val="1"/>
        <c:lblAlgn val="ctr"/>
        <c:lblOffset val="100"/>
        <c:noMultiLvlLbl val="0"/>
      </c:catAx>
      <c:valAx>
        <c:axId val="1014970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149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17</xdr:col>
      <xdr:colOff>391583</xdr:colOff>
      <xdr:row>18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0.091</cdr:x>
      <cdr:y>0.46623</cdr:y>
    </cdr:from>
    <cdr:to>
      <cdr:x>0.15857</cdr:x>
      <cdr:y>0.51377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931" y="2848060"/>
          <a:ext cx="599910" cy="2904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2,332</a:t>
          </a:r>
        </a:p>
      </cdr:txBody>
    </cdr:sp>
  </cdr:relSizeAnchor>
  <cdr:relSizeAnchor xmlns:cdr="http://schemas.openxmlformats.org/drawingml/2006/chartDrawing">
    <cdr:from>
      <cdr:x>0.16152</cdr:x>
      <cdr:y>0.47585</cdr:y>
    </cdr:from>
    <cdr:to>
      <cdr:x>0.22796</cdr:x>
      <cdr:y>0.51028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34049" y="2906826"/>
          <a:ext cx="589878" cy="210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2,176</a:t>
          </a:r>
        </a:p>
      </cdr:txBody>
    </cdr:sp>
  </cdr:relSizeAnchor>
  <cdr:relSizeAnchor xmlns:cdr="http://schemas.openxmlformats.org/drawingml/2006/chartDrawing">
    <cdr:from>
      <cdr:x>0.23941</cdr:x>
      <cdr:y>0.60998</cdr:y>
    </cdr:from>
    <cdr:to>
      <cdr:x>0.29114</cdr:x>
      <cdr:y>0.64376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25584" y="3726186"/>
          <a:ext cx="459278" cy="2063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</a:t>
          </a:r>
          <a:r>
            <a:rPr lang="th-TH" sz="1000"/>
            <a:t>94</a:t>
          </a:r>
        </a:p>
      </cdr:txBody>
    </cdr:sp>
  </cdr:relSizeAnchor>
  <cdr:relSizeAnchor xmlns:cdr="http://schemas.openxmlformats.org/drawingml/2006/chartDrawing">
    <cdr:from>
      <cdr:x>0.30463</cdr:x>
      <cdr:y>0.16035</cdr:y>
    </cdr:from>
    <cdr:to>
      <cdr:x>0.3722</cdr:x>
      <cdr:y>0.19969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704612" y="979514"/>
          <a:ext cx="599911" cy="240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5,288</a:t>
          </a:r>
        </a:p>
      </cdr:txBody>
    </cdr:sp>
  </cdr:relSizeAnchor>
  <cdr:relSizeAnchor xmlns:cdr="http://schemas.openxmlformats.org/drawingml/2006/chartDrawing">
    <cdr:from>
      <cdr:x>0.3784</cdr:x>
      <cdr:y>0.1137</cdr:y>
    </cdr:from>
    <cdr:to>
      <cdr:x>0.44034</cdr:x>
      <cdr:y>0.14976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359551" y="694544"/>
          <a:ext cx="549925" cy="220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5</a:t>
          </a:r>
          <a:r>
            <a:rPr lang="th-TH" sz="1000"/>
            <a:t>,758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0.45019</cdr:x>
      <cdr:y>0.55255</cdr:y>
    </cdr:from>
    <cdr:to>
      <cdr:x>0.51888</cdr:x>
      <cdr:y>0.59681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996946" y="3375379"/>
          <a:ext cx="609854" cy="270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1,476</a:t>
          </a:r>
        </a:p>
      </cdr:txBody>
    </cdr:sp>
  </cdr:relSizeAnchor>
  <cdr:relSizeAnchor xmlns:cdr="http://schemas.openxmlformats.org/drawingml/2006/chartDrawing">
    <cdr:from>
      <cdr:x>0.52926</cdr:x>
      <cdr:y>0.55399</cdr:y>
    </cdr:from>
    <cdr:to>
      <cdr:x>0.59457</cdr:x>
      <cdr:y>0.59171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5371149" y="3384190"/>
          <a:ext cx="662789" cy="230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1,458</a:t>
          </a:r>
        </a:p>
      </cdr:txBody>
    </cdr:sp>
  </cdr:relSizeAnchor>
  <cdr:relSizeAnchor xmlns:cdr="http://schemas.openxmlformats.org/drawingml/2006/chartDrawing">
    <cdr:from>
      <cdr:x>0.59849</cdr:x>
      <cdr:y>0.50905</cdr:y>
    </cdr:from>
    <cdr:to>
      <cdr:x>0.67731</cdr:x>
      <cdr:y>0.54839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313643" y="3109605"/>
          <a:ext cx="699792" cy="2403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1,882</a:t>
          </a:r>
        </a:p>
      </cdr:txBody>
    </cdr:sp>
  </cdr:relSizeAnchor>
  <cdr:relSizeAnchor xmlns:cdr="http://schemas.openxmlformats.org/drawingml/2006/chartDrawing">
    <cdr:from>
      <cdr:x>0.66949</cdr:x>
      <cdr:y>0.56165</cdr:y>
    </cdr:from>
    <cdr:to>
      <cdr:x>0.74044</cdr:x>
      <cdr:y>0.60426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943952" y="3430967"/>
          <a:ext cx="629920" cy="260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1,389</a:t>
          </a:r>
        </a:p>
      </cdr:txBody>
    </cdr:sp>
  </cdr:relSizeAnchor>
  <cdr:relSizeAnchor xmlns:cdr="http://schemas.openxmlformats.org/drawingml/2006/chartDrawing">
    <cdr:from>
      <cdr:x>0.75046</cdr:x>
      <cdr:y>0.61985</cdr:y>
    </cdr:from>
    <cdr:to>
      <cdr:x>0.80564</cdr:x>
      <cdr:y>0.65756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62851" y="3786509"/>
          <a:ext cx="489907" cy="230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821</a:t>
          </a:r>
        </a:p>
      </cdr:txBody>
    </cdr:sp>
  </cdr:relSizeAnchor>
  <cdr:relSizeAnchor xmlns:cdr="http://schemas.openxmlformats.org/drawingml/2006/chartDrawing">
    <cdr:from>
      <cdr:x>0.82565</cdr:x>
      <cdr:y>0.65902</cdr:y>
    </cdr:from>
    <cdr:to>
      <cdr:x>0.87971</cdr:x>
      <cdr:y>0.69017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330381" y="4025756"/>
          <a:ext cx="479964" cy="19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451</a:t>
          </a:r>
        </a:p>
      </cdr:txBody>
    </cdr:sp>
  </cdr:relSizeAnchor>
  <cdr:relSizeAnchor xmlns:cdr="http://schemas.openxmlformats.org/drawingml/2006/chartDrawing">
    <cdr:from>
      <cdr:x>0.89699</cdr:x>
      <cdr:y>0.66547</cdr:y>
    </cdr:from>
    <cdr:to>
      <cdr:x>0.94654</cdr:x>
      <cdr:y>0.6999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963833" y="4065173"/>
          <a:ext cx="439923" cy="210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401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3"/>
  <sheetViews>
    <sheetView zoomScaleNormal="100" workbookViewId="0">
      <pane xSplit="2" ySplit="6" topLeftCell="C286" activePane="bottomRight" state="frozen"/>
      <selection pane="topRight" activeCell="C1" sqref="C1"/>
      <selection pane="bottomLeft" activeCell="A7" sqref="A7"/>
      <selection pane="bottomRight" activeCell="I24" sqref="I24"/>
    </sheetView>
  </sheetViews>
  <sheetFormatPr defaultColWidth="9" defaultRowHeight="21.75" customHeight="1"/>
  <cols>
    <col min="1" max="1" width="1.7109375" style="129" customWidth="1"/>
    <col min="2" max="2" width="57.28515625" style="129" customWidth="1"/>
    <col min="3" max="5" width="8.42578125" style="130" customWidth="1"/>
    <col min="6" max="6" width="6" style="131" hidden="1" customWidth="1"/>
    <col min="7" max="12" width="7.28515625" style="130" customWidth="1"/>
    <col min="13" max="15" width="7.28515625" style="5" customWidth="1"/>
    <col min="16" max="16" width="84.5703125" style="4" customWidth="1"/>
    <col min="17" max="16384" width="9" style="5"/>
  </cols>
  <sheetData>
    <row r="1" spans="1:16" ht="21.75" customHeight="1">
      <c r="A1" s="143" t="s">
        <v>172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</row>
    <row r="2" spans="1:16" ht="21.75" customHeight="1">
      <c r="A2" s="144" t="s">
        <v>103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" ht="23.25" customHeight="1">
      <c r="A3" s="149" t="s">
        <v>102</v>
      </c>
      <c r="B3" s="150"/>
      <c r="C3" s="156" t="s">
        <v>128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8"/>
    </row>
    <row r="4" spans="1:16" ht="21.75" customHeight="1">
      <c r="A4" s="150"/>
      <c r="B4" s="150"/>
      <c r="C4" s="152" t="s">
        <v>78</v>
      </c>
      <c r="D4" s="152"/>
      <c r="E4" s="152"/>
      <c r="F4" s="154"/>
      <c r="G4" s="146" t="s">
        <v>85</v>
      </c>
      <c r="H4" s="147"/>
      <c r="I4" s="147"/>
      <c r="J4" s="147"/>
      <c r="K4" s="147"/>
      <c r="L4" s="147"/>
      <c r="M4" s="147"/>
      <c r="N4" s="147"/>
      <c r="O4" s="148"/>
      <c r="P4" s="159" t="s">
        <v>204</v>
      </c>
    </row>
    <row r="5" spans="1:16" ht="21.75" customHeight="1">
      <c r="A5" s="150"/>
      <c r="B5" s="150"/>
      <c r="C5" s="153"/>
      <c r="D5" s="153"/>
      <c r="E5" s="153"/>
      <c r="F5" s="155"/>
      <c r="G5" s="145" t="s">
        <v>86</v>
      </c>
      <c r="H5" s="145"/>
      <c r="I5" s="145"/>
      <c r="J5" s="145" t="s">
        <v>104</v>
      </c>
      <c r="K5" s="145"/>
      <c r="L5" s="145"/>
      <c r="M5" s="145" t="s">
        <v>150</v>
      </c>
      <c r="N5" s="145"/>
      <c r="O5" s="145"/>
      <c r="P5" s="160"/>
    </row>
    <row r="6" spans="1:16" ht="21.75" customHeight="1">
      <c r="A6" s="151"/>
      <c r="B6" s="151"/>
      <c r="C6" s="6" t="s">
        <v>2</v>
      </c>
      <c r="D6" s="6" t="s">
        <v>3</v>
      </c>
      <c r="E6" s="6" t="s">
        <v>1</v>
      </c>
      <c r="F6" s="7"/>
      <c r="G6" s="6" t="s">
        <v>2</v>
      </c>
      <c r="H6" s="6" t="s">
        <v>3</v>
      </c>
      <c r="I6" s="6" t="s">
        <v>1</v>
      </c>
      <c r="J6" s="6" t="s">
        <v>2</v>
      </c>
      <c r="K6" s="6" t="s">
        <v>3</v>
      </c>
      <c r="L6" s="6" t="s">
        <v>1</v>
      </c>
      <c r="M6" s="6" t="s">
        <v>2</v>
      </c>
      <c r="N6" s="6" t="s">
        <v>3</v>
      </c>
      <c r="O6" s="6" t="s">
        <v>1</v>
      </c>
      <c r="P6" s="161"/>
    </row>
    <row r="7" spans="1:16" ht="21.75" customHeight="1">
      <c r="A7" s="8" t="s">
        <v>76</v>
      </c>
      <c r="B7" s="9"/>
      <c r="C7" s="10"/>
      <c r="D7" s="11"/>
      <c r="E7" s="12"/>
      <c r="F7" s="13"/>
      <c r="G7" s="11"/>
      <c r="H7" s="11"/>
      <c r="I7" s="12"/>
      <c r="J7" s="11"/>
      <c r="K7" s="11"/>
      <c r="L7" s="12"/>
      <c r="M7" s="11"/>
      <c r="N7" s="11"/>
      <c r="O7" s="12"/>
      <c r="P7" s="14"/>
    </row>
    <row r="8" spans="1:16" ht="21.75" customHeight="1">
      <c r="A8" s="8"/>
      <c r="B8" s="15" t="s">
        <v>49</v>
      </c>
      <c r="C8" s="10"/>
      <c r="D8" s="11"/>
      <c r="E8" s="12"/>
      <c r="F8" s="13"/>
      <c r="G8" s="11"/>
      <c r="H8" s="11"/>
      <c r="I8" s="12"/>
      <c r="J8" s="11"/>
      <c r="K8" s="11"/>
      <c r="L8" s="12"/>
      <c r="M8" s="11"/>
      <c r="N8" s="11"/>
      <c r="O8" s="12"/>
      <c r="P8" s="14"/>
    </row>
    <row r="9" spans="1:16" s="23" customFormat="1" ht="21.75" customHeight="1">
      <c r="A9" s="16"/>
      <c r="B9" s="9" t="s">
        <v>47</v>
      </c>
      <c r="C9" s="18"/>
      <c r="D9" s="19"/>
      <c r="E9" s="20"/>
      <c r="F9" s="21"/>
      <c r="G9" s="19"/>
      <c r="H9" s="19"/>
      <c r="I9" s="20"/>
      <c r="J9" s="19"/>
      <c r="K9" s="19"/>
      <c r="L9" s="20"/>
      <c r="M9" s="19"/>
      <c r="N9" s="19"/>
      <c r="O9" s="20"/>
      <c r="P9" s="22"/>
    </row>
    <row r="10" spans="1:16" ht="21.75" customHeight="1">
      <c r="A10" s="24"/>
      <c r="B10" s="17" t="s">
        <v>87</v>
      </c>
      <c r="C10" s="25">
        <v>118</v>
      </c>
      <c r="D10" s="25">
        <v>392</v>
      </c>
      <c r="E10" s="26">
        <f t="shared" ref="E10:E15" si="0">C10+D10</f>
        <v>510</v>
      </c>
      <c r="F10" s="27">
        <v>1</v>
      </c>
      <c r="G10" s="26">
        <f t="shared" ref="G10:G15" si="1">IF(F10=1,C10,"0")</f>
        <v>118</v>
      </c>
      <c r="H10" s="26">
        <f t="shared" ref="H10:H15" si="2">IF(F10=1,D10,"0")</f>
        <v>392</v>
      </c>
      <c r="I10" s="26">
        <f>G10+H10</f>
        <v>510</v>
      </c>
      <c r="J10" s="26" t="str">
        <f t="shared" ref="J10:J15" si="3">IF(F10=2,C10,"0")</f>
        <v>0</v>
      </c>
      <c r="K10" s="26" t="str">
        <f t="shared" ref="K10:K15" si="4">IF(F10=2,D10,"0")</f>
        <v>0</v>
      </c>
      <c r="L10" s="26">
        <f>J10+K10</f>
        <v>0</v>
      </c>
      <c r="M10" s="26" t="str">
        <f t="shared" ref="M10:M15" si="5">IF(F10=3,C10,"0")</f>
        <v>0</v>
      </c>
      <c r="N10" s="26" t="str">
        <f t="shared" ref="N10:N15" si="6">IF(F10=3,D10,"0")</f>
        <v>0</v>
      </c>
      <c r="O10" s="26" t="str">
        <f>IF(F10=3,E10,"0")</f>
        <v>0</v>
      </c>
      <c r="P10" s="28" t="s">
        <v>157</v>
      </c>
    </row>
    <row r="11" spans="1:16" ht="21.75" customHeight="1">
      <c r="A11" s="29"/>
      <c r="B11" s="17" t="s">
        <v>63</v>
      </c>
      <c r="C11" s="30">
        <v>102</v>
      </c>
      <c r="D11" s="30">
        <v>368</v>
      </c>
      <c r="E11" s="31">
        <f t="shared" si="0"/>
        <v>470</v>
      </c>
      <c r="F11" s="32">
        <v>1</v>
      </c>
      <c r="G11" s="31">
        <f t="shared" si="1"/>
        <v>102</v>
      </c>
      <c r="H11" s="31">
        <f t="shared" si="2"/>
        <v>368</v>
      </c>
      <c r="I11" s="31">
        <f t="shared" ref="I11:I15" si="7">G11+H11</f>
        <v>470</v>
      </c>
      <c r="J11" s="31" t="str">
        <f t="shared" si="3"/>
        <v>0</v>
      </c>
      <c r="K11" s="31" t="str">
        <f t="shared" si="4"/>
        <v>0</v>
      </c>
      <c r="L11" s="31">
        <f t="shared" ref="L11:L15" si="8">J11+K11</f>
        <v>0</v>
      </c>
      <c r="M11" s="31" t="str">
        <f t="shared" si="5"/>
        <v>0</v>
      </c>
      <c r="N11" s="31" t="str">
        <f t="shared" si="6"/>
        <v>0</v>
      </c>
      <c r="O11" s="31" t="str">
        <f t="shared" ref="O11:O15" si="9">IF(F11=3,E11,"0")</f>
        <v>0</v>
      </c>
      <c r="P11" s="28" t="s">
        <v>157</v>
      </c>
    </row>
    <row r="12" spans="1:16" ht="21.75" customHeight="1">
      <c r="A12" s="29"/>
      <c r="B12" s="17" t="s">
        <v>144</v>
      </c>
      <c r="C12" s="30">
        <v>176</v>
      </c>
      <c r="D12" s="30">
        <v>37</v>
      </c>
      <c r="E12" s="31">
        <f t="shared" si="0"/>
        <v>213</v>
      </c>
      <c r="F12" s="32">
        <v>1</v>
      </c>
      <c r="G12" s="31">
        <f t="shared" si="1"/>
        <v>176</v>
      </c>
      <c r="H12" s="31">
        <f t="shared" si="2"/>
        <v>37</v>
      </c>
      <c r="I12" s="31">
        <f t="shared" ref="I12:I13" si="10">G12+H12</f>
        <v>213</v>
      </c>
      <c r="J12" s="31" t="str">
        <f t="shared" si="3"/>
        <v>0</v>
      </c>
      <c r="K12" s="31" t="str">
        <f t="shared" si="4"/>
        <v>0</v>
      </c>
      <c r="L12" s="31">
        <f t="shared" ref="L12:L13" si="11">J12+K12</f>
        <v>0</v>
      </c>
      <c r="M12" s="31" t="str">
        <f t="shared" si="5"/>
        <v>0</v>
      </c>
      <c r="N12" s="31" t="str">
        <f t="shared" si="6"/>
        <v>0</v>
      </c>
      <c r="O12" s="31" t="str">
        <f t="shared" si="9"/>
        <v>0</v>
      </c>
      <c r="P12" s="33" t="s">
        <v>158</v>
      </c>
    </row>
    <row r="13" spans="1:16" ht="21.75" customHeight="1">
      <c r="A13" s="29"/>
      <c r="B13" s="37" t="s">
        <v>173</v>
      </c>
      <c r="C13" s="30">
        <v>4</v>
      </c>
      <c r="D13" s="30">
        <v>61</v>
      </c>
      <c r="E13" s="31">
        <f t="shared" si="0"/>
        <v>65</v>
      </c>
      <c r="F13" s="32">
        <v>1</v>
      </c>
      <c r="G13" s="31">
        <f t="shared" si="1"/>
        <v>4</v>
      </c>
      <c r="H13" s="31">
        <f t="shared" si="2"/>
        <v>61</v>
      </c>
      <c r="I13" s="31">
        <f t="shared" si="10"/>
        <v>65</v>
      </c>
      <c r="J13" s="31" t="str">
        <f t="shared" si="3"/>
        <v>0</v>
      </c>
      <c r="K13" s="31" t="str">
        <f t="shared" si="4"/>
        <v>0</v>
      </c>
      <c r="L13" s="31">
        <f t="shared" si="11"/>
        <v>0</v>
      </c>
      <c r="M13" s="31" t="str">
        <f t="shared" si="5"/>
        <v>0</v>
      </c>
      <c r="N13" s="31" t="str">
        <f t="shared" si="6"/>
        <v>0</v>
      </c>
      <c r="O13" s="31" t="str">
        <f t="shared" ref="O13" si="12">IF(F13=3,E13,"0")</f>
        <v>0</v>
      </c>
      <c r="P13" s="136" t="s">
        <v>205</v>
      </c>
    </row>
    <row r="14" spans="1:16" ht="21.75" customHeight="1">
      <c r="A14" s="29"/>
      <c r="B14" s="17" t="s">
        <v>62</v>
      </c>
      <c r="C14" s="30">
        <v>159</v>
      </c>
      <c r="D14" s="30">
        <v>352</v>
      </c>
      <c r="E14" s="31">
        <f t="shared" si="0"/>
        <v>511</v>
      </c>
      <c r="F14" s="32">
        <v>1</v>
      </c>
      <c r="G14" s="31">
        <f t="shared" si="1"/>
        <v>159</v>
      </c>
      <c r="H14" s="31">
        <f t="shared" si="2"/>
        <v>352</v>
      </c>
      <c r="I14" s="31">
        <f t="shared" si="7"/>
        <v>511</v>
      </c>
      <c r="J14" s="31" t="str">
        <f t="shared" si="3"/>
        <v>0</v>
      </c>
      <c r="K14" s="31" t="str">
        <f t="shared" si="4"/>
        <v>0</v>
      </c>
      <c r="L14" s="31">
        <f t="shared" si="8"/>
        <v>0</v>
      </c>
      <c r="M14" s="31" t="str">
        <f t="shared" si="5"/>
        <v>0</v>
      </c>
      <c r="N14" s="31" t="str">
        <f t="shared" si="6"/>
        <v>0</v>
      </c>
      <c r="O14" s="31" t="str">
        <f t="shared" si="9"/>
        <v>0</v>
      </c>
      <c r="P14" s="28" t="s">
        <v>157</v>
      </c>
    </row>
    <row r="15" spans="1:16" ht="21.75" customHeight="1">
      <c r="A15" s="29"/>
      <c r="B15" s="17" t="s">
        <v>106</v>
      </c>
      <c r="C15" s="30">
        <v>35</v>
      </c>
      <c r="D15" s="30">
        <v>170</v>
      </c>
      <c r="E15" s="31">
        <f t="shared" si="0"/>
        <v>205</v>
      </c>
      <c r="F15" s="32">
        <v>1</v>
      </c>
      <c r="G15" s="31">
        <f t="shared" si="1"/>
        <v>35</v>
      </c>
      <c r="H15" s="31">
        <f t="shared" si="2"/>
        <v>170</v>
      </c>
      <c r="I15" s="31">
        <f t="shared" si="7"/>
        <v>205</v>
      </c>
      <c r="J15" s="31" t="str">
        <f t="shared" si="3"/>
        <v>0</v>
      </c>
      <c r="K15" s="31" t="str">
        <f t="shared" si="4"/>
        <v>0</v>
      </c>
      <c r="L15" s="31">
        <f t="shared" si="8"/>
        <v>0</v>
      </c>
      <c r="M15" s="31" t="str">
        <f t="shared" si="5"/>
        <v>0</v>
      </c>
      <c r="N15" s="31" t="str">
        <f t="shared" si="6"/>
        <v>0</v>
      </c>
      <c r="O15" s="31" t="str">
        <f t="shared" si="9"/>
        <v>0</v>
      </c>
      <c r="P15" s="33" t="s">
        <v>159</v>
      </c>
    </row>
    <row r="16" spans="1:16" ht="21.75" customHeight="1">
      <c r="A16" s="29"/>
      <c r="B16" s="34" t="s">
        <v>48</v>
      </c>
      <c r="C16" s="35">
        <f>SUM(C10:C15)</f>
        <v>594</v>
      </c>
      <c r="D16" s="35">
        <f t="shared" ref="D16:E16" si="13">SUM(D10:D15)</f>
        <v>1380</v>
      </c>
      <c r="E16" s="35">
        <f t="shared" si="13"/>
        <v>1974</v>
      </c>
      <c r="F16" s="36"/>
      <c r="G16" s="35">
        <f>SUM(G10:G15)</f>
        <v>594</v>
      </c>
      <c r="H16" s="35">
        <f t="shared" ref="H16:O16" si="14">SUM(H10:H15)</f>
        <v>1380</v>
      </c>
      <c r="I16" s="35">
        <f t="shared" si="14"/>
        <v>1974</v>
      </c>
      <c r="J16" s="35">
        <f t="shared" si="14"/>
        <v>0</v>
      </c>
      <c r="K16" s="35">
        <f t="shared" si="14"/>
        <v>0</v>
      </c>
      <c r="L16" s="35">
        <f t="shared" si="14"/>
        <v>0</v>
      </c>
      <c r="M16" s="35">
        <f t="shared" si="14"/>
        <v>0</v>
      </c>
      <c r="N16" s="35">
        <f t="shared" si="14"/>
        <v>0</v>
      </c>
      <c r="O16" s="35">
        <f t="shared" si="14"/>
        <v>0</v>
      </c>
      <c r="P16" s="14"/>
    </row>
    <row r="17" spans="1:16" ht="21.75" customHeight="1">
      <c r="A17" s="29"/>
      <c r="B17" s="9" t="s">
        <v>153</v>
      </c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35"/>
      <c r="O17" s="35"/>
      <c r="P17" s="14"/>
    </row>
    <row r="18" spans="1:16" ht="21.75" customHeight="1">
      <c r="A18" s="29"/>
      <c r="B18" s="37" t="s">
        <v>152</v>
      </c>
      <c r="C18" s="30">
        <v>7</v>
      </c>
      <c r="D18" s="30">
        <v>24</v>
      </c>
      <c r="E18" s="31">
        <f>C18+D18</f>
        <v>31</v>
      </c>
      <c r="F18" s="32">
        <v>1</v>
      </c>
      <c r="G18" s="31">
        <f>IF(F18=1,C18,"0")</f>
        <v>7</v>
      </c>
      <c r="H18" s="31">
        <f>IF(F18=1,D18,"0")</f>
        <v>24</v>
      </c>
      <c r="I18" s="31">
        <f t="shared" ref="I18" si="15">G18+H18</f>
        <v>31</v>
      </c>
      <c r="J18" s="31" t="str">
        <f>IF(F18=2,C18,"0")</f>
        <v>0</v>
      </c>
      <c r="K18" s="31" t="str">
        <f>IF(F18=2,D18,"0")</f>
        <v>0</v>
      </c>
      <c r="L18" s="31">
        <f t="shared" ref="L18" si="16">J18+K18</f>
        <v>0</v>
      </c>
      <c r="M18" s="31" t="str">
        <f>IF(F18=3,C18,"0")</f>
        <v>0</v>
      </c>
      <c r="N18" s="31" t="str">
        <f>IF(F18=3,D18,"0")</f>
        <v>0</v>
      </c>
      <c r="O18" s="31" t="str">
        <f t="shared" ref="O18" si="17">IF(F18=3,E18,"0")</f>
        <v>0</v>
      </c>
      <c r="P18" s="33" t="s">
        <v>160</v>
      </c>
    </row>
    <row r="19" spans="1:16" ht="21.75" customHeight="1">
      <c r="A19" s="29"/>
      <c r="B19" s="34" t="s">
        <v>48</v>
      </c>
      <c r="C19" s="35">
        <f>SUM(C18)</f>
        <v>7</v>
      </c>
      <c r="D19" s="35">
        <f t="shared" ref="D19:E19" si="18">SUM(D18)</f>
        <v>24</v>
      </c>
      <c r="E19" s="35">
        <f t="shared" si="18"/>
        <v>31</v>
      </c>
      <c r="F19" s="36"/>
      <c r="G19" s="38">
        <f>SUM(G18)</f>
        <v>7</v>
      </c>
      <c r="H19" s="38">
        <f t="shared" ref="H19:O19" si="19">SUM(H18)</f>
        <v>24</v>
      </c>
      <c r="I19" s="38">
        <f t="shared" si="19"/>
        <v>31</v>
      </c>
      <c r="J19" s="38">
        <f t="shared" si="19"/>
        <v>0</v>
      </c>
      <c r="K19" s="38">
        <f t="shared" si="19"/>
        <v>0</v>
      </c>
      <c r="L19" s="38">
        <f t="shared" si="19"/>
        <v>0</v>
      </c>
      <c r="M19" s="38">
        <f t="shared" si="19"/>
        <v>0</v>
      </c>
      <c r="N19" s="38">
        <f t="shared" si="19"/>
        <v>0</v>
      </c>
      <c r="O19" s="38">
        <f t="shared" si="19"/>
        <v>0</v>
      </c>
      <c r="P19" s="39"/>
    </row>
    <row r="20" spans="1:16" ht="21.75" customHeight="1">
      <c r="A20" s="29"/>
      <c r="B20" s="9" t="s">
        <v>95</v>
      </c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14"/>
    </row>
    <row r="21" spans="1:16" ht="21.75" customHeight="1">
      <c r="A21" s="29"/>
      <c r="B21" s="40" t="s">
        <v>87</v>
      </c>
      <c r="C21" s="30">
        <v>24</v>
      </c>
      <c r="D21" s="30">
        <v>53</v>
      </c>
      <c r="E21" s="30">
        <f>C21+D21</f>
        <v>77</v>
      </c>
      <c r="F21" s="32">
        <v>1</v>
      </c>
      <c r="G21" s="30">
        <f>IF(F21=1,C21,"0")</f>
        <v>24</v>
      </c>
      <c r="H21" s="30">
        <f>IF(F21=1,D21,"0")</f>
        <v>53</v>
      </c>
      <c r="I21" s="30">
        <f t="shared" ref="I21" si="20">G21+H21</f>
        <v>77</v>
      </c>
      <c r="J21" s="30">
        <f>SUM(N21)</f>
        <v>0</v>
      </c>
      <c r="K21" s="30">
        <f>SUM(N25)</f>
        <v>0</v>
      </c>
      <c r="L21" s="30">
        <f t="shared" ref="L21" si="21">J21+K21</f>
        <v>0</v>
      </c>
      <c r="M21" s="31" t="str">
        <f>IF(F21=3,C21,"0")</f>
        <v>0</v>
      </c>
      <c r="N21" s="31" t="str">
        <f>IF(F21=3,D21,"0")</f>
        <v>0</v>
      </c>
      <c r="O21" s="31" t="str">
        <f t="shared" ref="O21" si="22">IF(F21=3,E21,"0")</f>
        <v>0</v>
      </c>
      <c r="P21" s="28" t="s">
        <v>157</v>
      </c>
    </row>
    <row r="22" spans="1:16" ht="21.75" customHeight="1">
      <c r="A22" s="29"/>
      <c r="B22" s="41" t="s">
        <v>48</v>
      </c>
      <c r="C22" s="35">
        <f>SUM(C21)</f>
        <v>24</v>
      </c>
      <c r="D22" s="35">
        <f>SUM(D21)</f>
        <v>53</v>
      </c>
      <c r="E22" s="35">
        <f>SUM(E21)</f>
        <v>77</v>
      </c>
      <c r="F22" s="36"/>
      <c r="G22" s="35">
        <f t="shared" ref="G22:L22" si="23">SUM(G21)</f>
        <v>24</v>
      </c>
      <c r="H22" s="35">
        <f t="shared" si="23"/>
        <v>53</v>
      </c>
      <c r="I22" s="35">
        <f t="shared" si="23"/>
        <v>77</v>
      </c>
      <c r="J22" s="35">
        <f t="shared" si="23"/>
        <v>0</v>
      </c>
      <c r="K22" s="35">
        <f t="shared" si="23"/>
        <v>0</v>
      </c>
      <c r="L22" s="35">
        <f t="shared" si="23"/>
        <v>0</v>
      </c>
      <c r="M22" s="35">
        <f t="shared" ref="M22:O22" si="24">SUM(M21)</f>
        <v>0</v>
      </c>
      <c r="N22" s="35">
        <f t="shared" si="24"/>
        <v>0</v>
      </c>
      <c r="O22" s="35">
        <f t="shared" si="24"/>
        <v>0</v>
      </c>
      <c r="P22" s="14"/>
    </row>
    <row r="23" spans="1:16" ht="21.75" customHeight="1">
      <c r="A23" s="29"/>
      <c r="B23" s="41" t="s">
        <v>50</v>
      </c>
      <c r="C23" s="35">
        <f>C16+C22+C19</f>
        <v>625</v>
      </c>
      <c r="D23" s="35">
        <f t="shared" ref="D23:E23" si="25">D16+D22+D19</f>
        <v>1457</v>
      </c>
      <c r="E23" s="35">
        <f t="shared" si="25"/>
        <v>2082</v>
      </c>
      <c r="F23" s="36"/>
      <c r="G23" s="35">
        <f>G16+G22+G19</f>
        <v>625</v>
      </c>
      <c r="H23" s="35">
        <f t="shared" ref="H23:O23" si="26">H16+H22+H19</f>
        <v>1457</v>
      </c>
      <c r="I23" s="35">
        <f t="shared" si="26"/>
        <v>2082</v>
      </c>
      <c r="J23" s="35">
        <f t="shared" si="26"/>
        <v>0</v>
      </c>
      <c r="K23" s="35">
        <f t="shared" si="26"/>
        <v>0</v>
      </c>
      <c r="L23" s="35">
        <f t="shared" si="26"/>
        <v>0</v>
      </c>
      <c r="M23" s="35">
        <f t="shared" si="26"/>
        <v>0</v>
      </c>
      <c r="N23" s="35">
        <f t="shared" si="26"/>
        <v>0</v>
      </c>
      <c r="O23" s="35">
        <f t="shared" si="26"/>
        <v>0</v>
      </c>
      <c r="P23" s="14"/>
    </row>
    <row r="24" spans="1:16" ht="21.75" customHeight="1">
      <c r="A24" s="29"/>
      <c r="B24" s="42" t="s">
        <v>64</v>
      </c>
      <c r="C24" s="35"/>
      <c r="D24" s="35"/>
      <c r="E24" s="35"/>
      <c r="F24" s="36"/>
      <c r="G24" s="35"/>
      <c r="H24" s="35"/>
      <c r="I24" s="35"/>
      <c r="J24" s="35"/>
      <c r="K24" s="35"/>
      <c r="L24" s="35"/>
      <c r="M24" s="35"/>
      <c r="N24" s="35"/>
      <c r="O24" s="35"/>
      <c r="P24" s="14"/>
    </row>
    <row r="25" spans="1:16" ht="21.75" customHeight="1">
      <c r="A25" s="29"/>
      <c r="B25" s="43" t="s">
        <v>47</v>
      </c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14"/>
    </row>
    <row r="26" spans="1:16" ht="21.75" customHeight="1">
      <c r="A26" s="29"/>
      <c r="B26" s="40" t="s">
        <v>87</v>
      </c>
      <c r="C26" s="30">
        <v>42</v>
      </c>
      <c r="D26" s="30">
        <v>42</v>
      </c>
      <c r="E26" s="30">
        <f>C26+D26</f>
        <v>84</v>
      </c>
      <c r="F26" s="32">
        <v>1</v>
      </c>
      <c r="G26" s="30">
        <f>IF(F26=1,C26,"0")</f>
        <v>42</v>
      </c>
      <c r="H26" s="30">
        <f>IF(F26=1,D26,"0")</f>
        <v>42</v>
      </c>
      <c r="I26" s="30">
        <f t="shared" ref="I26" si="27">G26+H26</f>
        <v>84</v>
      </c>
      <c r="J26" s="30">
        <f>SUM(N26)</f>
        <v>0</v>
      </c>
      <c r="K26" s="30">
        <f>SUM(N33)</f>
        <v>0</v>
      </c>
      <c r="L26" s="30">
        <f t="shared" ref="L26" si="28">J26+K26</f>
        <v>0</v>
      </c>
      <c r="M26" s="30" t="str">
        <f>IF(F26=3,C26,"0")</f>
        <v>0</v>
      </c>
      <c r="N26" s="30" t="str">
        <f>IF(F26=3,D26,"0")</f>
        <v>0</v>
      </c>
      <c r="O26" s="30" t="str">
        <f t="shared" ref="O26:O27" si="29">IF(F26=3,E26,"0")</f>
        <v>0</v>
      </c>
      <c r="P26" s="28" t="s">
        <v>157</v>
      </c>
    </row>
    <row r="27" spans="1:16" ht="21.75" customHeight="1">
      <c r="A27" s="29"/>
      <c r="B27" s="44" t="s">
        <v>62</v>
      </c>
      <c r="C27" s="30">
        <v>58</v>
      </c>
      <c r="D27" s="30">
        <v>85</v>
      </c>
      <c r="E27" s="30">
        <f>C27+D27</f>
        <v>143</v>
      </c>
      <c r="F27" s="32">
        <v>1</v>
      </c>
      <c r="G27" s="30">
        <f>IF(F27=1,C27,"0")</f>
        <v>58</v>
      </c>
      <c r="H27" s="30">
        <f>IF(F27=1,D27,"0")</f>
        <v>85</v>
      </c>
      <c r="I27" s="30">
        <f t="shared" ref="I27" si="30">G27+H27</f>
        <v>143</v>
      </c>
      <c r="J27" s="30">
        <f>SUM(N27)</f>
        <v>0</v>
      </c>
      <c r="K27" s="30">
        <f>SUM(N34)</f>
        <v>0</v>
      </c>
      <c r="L27" s="30">
        <f t="shared" ref="L27" si="31">J27+K27</f>
        <v>0</v>
      </c>
      <c r="M27" s="30" t="str">
        <f>IF(F27=3,C27,"0")</f>
        <v>0</v>
      </c>
      <c r="N27" s="30" t="str">
        <f>IF(F27=3,D27,"0")</f>
        <v>0</v>
      </c>
      <c r="O27" s="30" t="str">
        <f t="shared" si="29"/>
        <v>0</v>
      </c>
      <c r="P27" s="28" t="s">
        <v>157</v>
      </c>
    </row>
    <row r="28" spans="1:16" ht="21.75" customHeight="1">
      <c r="A28" s="29"/>
      <c r="B28" s="41" t="s">
        <v>48</v>
      </c>
      <c r="C28" s="35">
        <f>SUM(C26:C27)</f>
        <v>100</v>
      </c>
      <c r="D28" s="35">
        <f t="shared" ref="D28:E28" si="32">SUM(D26:D27)</f>
        <v>127</v>
      </c>
      <c r="E28" s="35">
        <f t="shared" si="32"/>
        <v>227</v>
      </c>
      <c r="F28" s="36"/>
      <c r="G28" s="35">
        <f>SUM(G26:G27)</f>
        <v>100</v>
      </c>
      <c r="H28" s="35">
        <f>SUM(H26:H27)</f>
        <v>127</v>
      </c>
      <c r="I28" s="35">
        <f>SUM(I26:I27)</f>
        <v>227</v>
      </c>
      <c r="J28" s="35">
        <f t="shared" ref="J28:L28" si="33">SUM(J27)</f>
        <v>0</v>
      </c>
      <c r="K28" s="35">
        <f t="shared" si="33"/>
        <v>0</v>
      </c>
      <c r="L28" s="35">
        <f t="shared" si="33"/>
        <v>0</v>
      </c>
      <c r="M28" s="35">
        <f t="shared" ref="M28:O28" si="34">SUM(M27)</f>
        <v>0</v>
      </c>
      <c r="N28" s="35">
        <f t="shared" si="34"/>
        <v>0</v>
      </c>
      <c r="O28" s="35">
        <f t="shared" si="34"/>
        <v>0</v>
      </c>
      <c r="P28" s="14"/>
    </row>
    <row r="29" spans="1:16" ht="21.75" customHeight="1">
      <c r="A29" s="29"/>
      <c r="B29" s="9" t="s">
        <v>95</v>
      </c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5"/>
      <c r="O29" s="35"/>
      <c r="P29" s="14"/>
    </row>
    <row r="30" spans="1:16" ht="21.75" customHeight="1">
      <c r="A30" s="29"/>
      <c r="B30" s="40" t="s">
        <v>87</v>
      </c>
      <c r="C30" s="30">
        <v>6</v>
      </c>
      <c r="D30" s="30">
        <v>17</v>
      </c>
      <c r="E30" s="30">
        <f>C30+D30</f>
        <v>23</v>
      </c>
      <c r="F30" s="32">
        <v>1</v>
      </c>
      <c r="G30" s="30">
        <f>IF(F30=1,C30,"0")</f>
        <v>6</v>
      </c>
      <c r="H30" s="30">
        <f>IF(F30=1,D30,"0")</f>
        <v>17</v>
      </c>
      <c r="I30" s="30">
        <f t="shared" ref="I30" si="35">G30+H30</f>
        <v>23</v>
      </c>
      <c r="J30" s="30">
        <f>SUM(N30)</f>
        <v>0</v>
      </c>
      <c r="K30" s="30">
        <f>SUM(N37)</f>
        <v>0</v>
      </c>
      <c r="L30" s="30">
        <f t="shared" ref="L30" si="36">J30+K30</f>
        <v>0</v>
      </c>
      <c r="M30" s="30" t="str">
        <f>IF(F30=3,C30,"0")</f>
        <v>0</v>
      </c>
      <c r="N30" s="30" t="str">
        <f>IF(F30=3,D30,"0")</f>
        <v>0</v>
      </c>
      <c r="O30" s="30" t="str">
        <f t="shared" ref="O30" si="37">IF(F30=3,E30,"0")</f>
        <v>0</v>
      </c>
      <c r="P30" s="28" t="s">
        <v>157</v>
      </c>
    </row>
    <row r="31" spans="1:16" ht="21.75" customHeight="1">
      <c r="A31" s="29"/>
      <c r="B31" s="41" t="s">
        <v>48</v>
      </c>
      <c r="C31" s="35">
        <f>SUM(C30)</f>
        <v>6</v>
      </c>
      <c r="D31" s="35">
        <f t="shared" ref="D31:E31" si="38">SUM(D30)</f>
        <v>17</v>
      </c>
      <c r="E31" s="35">
        <f t="shared" si="38"/>
        <v>23</v>
      </c>
      <c r="F31" s="36"/>
      <c r="G31" s="35">
        <f>SUM(G29:G30)</f>
        <v>6</v>
      </c>
      <c r="H31" s="35">
        <f>SUM(H29:H30)</f>
        <v>17</v>
      </c>
      <c r="I31" s="35">
        <f>SUM(I29:I30)</f>
        <v>23</v>
      </c>
      <c r="J31" s="35">
        <f t="shared" ref="J31:O31" si="39">SUM(J30)</f>
        <v>0</v>
      </c>
      <c r="K31" s="35">
        <f t="shared" si="39"/>
        <v>0</v>
      </c>
      <c r="L31" s="35">
        <f t="shared" si="39"/>
        <v>0</v>
      </c>
      <c r="M31" s="35">
        <f t="shared" si="39"/>
        <v>0</v>
      </c>
      <c r="N31" s="35">
        <f t="shared" si="39"/>
        <v>0</v>
      </c>
      <c r="O31" s="35">
        <f t="shared" si="39"/>
        <v>0</v>
      </c>
      <c r="P31" s="14"/>
    </row>
    <row r="32" spans="1:16" ht="21.75" customHeight="1">
      <c r="A32" s="29"/>
      <c r="B32" s="41" t="s">
        <v>65</v>
      </c>
      <c r="C32" s="35">
        <f>C31+C28</f>
        <v>106</v>
      </c>
      <c r="D32" s="35">
        <f t="shared" ref="D32:E32" si="40">D31+D28</f>
        <v>144</v>
      </c>
      <c r="E32" s="35">
        <f t="shared" si="40"/>
        <v>250</v>
      </c>
      <c r="F32" s="36"/>
      <c r="G32" s="35">
        <f>G31+G28</f>
        <v>106</v>
      </c>
      <c r="H32" s="35">
        <f t="shared" ref="H32:O32" si="41">H31+H28</f>
        <v>144</v>
      </c>
      <c r="I32" s="35">
        <f t="shared" si="41"/>
        <v>250</v>
      </c>
      <c r="J32" s="35">
        <f t="shared" si="41"/>
        <v>0</v>
      </c>
      <c r="K32" s="35">
        <f t="shared" si="41"/>
        <v>0</v>
      </c>
      <c r="L32" s="35">
        <f t="shared" si="41"/>
        <v>0</v>
      </c>
      <c r="M32" s="35">
        <f t="shared" si="41"/>
        <v>0</v>
      </c>
      <c r="N32" s="35">
        <f t="shared" si="41"/>
        <v>0</v>
      </c>
      <c r="O32" s="35">
        <f t="shared" si="41"/>
        <v>0</v>
      </c>
      <c r="P32" s="14"/>
    </row>
    <row r="33" spans="1:16" ht="21.75" customHeight="1">
      <c r="A33" s="45"/>
      <c r="B33" s="46" t="s">
        <v>37</v>
      </c>
      <c r="C33" s="47">
        <f>C23+C32</f>
        <v>731</v>
      </c>
      <c r="D33" s="47">
        <f>D23+D32</f>
        <v>1601</v>
      </c>
      <c r="E33" s="47">
        <f>E23+E32</f>
        <v>2332</v>
      </c>
      <c r="F33" s="48"/>
      <c r="G33" s="47">
        <f t="shared" ref="G33:O33" si="42">G23+G32</f>
        <v>731</v>
      </c>
      <c r="H33" s="47">
        <f t="shared" si="42"/>
        <v>1601</v>
      </c>
      <c r="I33" s="47">
        <f t="shared" si="42"/>
        <v>2332</v>
      </c>
      <c r="J33" s="47">
        <f t="shared" si="42"/>
        <v>0</v>
      </c>
      <c r="K33" s="47">
        <f t="shared" si="42"/>
        <v>0</v>
      </c>
      <c r="L33" s="47">
        <f t="shared" si="42"/>
        <v>0</v>
      </c>
      <c r="M33" s="47">
        <f t="shared" si="42"/>
        <v>0</v>
      </c>
      <c r="N33" s="47">
        <f t="shared" si="42"/>
        <v>0</v>
      </c>
      <c r="O33" s="47">
        <f t="shared" si="42"/>
        <v>0</v>
      </c>
      <c r="P33" s="49"/>
    </row>
    <row r="34" spans="1:16" ht="21.75" customHeight="1">
      <c r="A34" s="8" t="s">
        <v>35</v>
      </c>
      <c r="B34" s="9"/>
      <c r="C34" s="10"/>
      <c r="D34" s="11"/>
      <c r="E34" s="50"/>
      <c r="F34" s="13"/>
      <c r="G34" s="51"/>
      <c r="H34" s="51"/>
      <c r="I34" s="50"/>
      <c r="J34" s="51"/>
      <c r="K34" s="51"/>
      <c r="L34" s="50"/>
      <c r="M34" s="51"/>
      <c r="N34" s="51"/>
      <c r="O34" s="50"/>
      <c r="P34" s="14"/>
    </row>
    <row r="35" spans="1:16" ht="21.75" customHeight="1">
      <c r="A35" s="8"/>
      <c r="B35" s="15" t="s">
        <v>49</v>
      </c>
      <c r="C35" s="10"/>
      <c r="D35" s="11"/>
      <c r="E35" s="50"/>
      <c r="F35" s="13"/>
      <c r="G35" s="51"/>
      <c r="H35" s="51"/>
      <c r="I35" s="50"/>
      <c r="J35" s="51"/>
      <c r="K35" s="51"/>
      <c r="L35" s="50"/>
      <c r="M35" s="51"/>
      <c r="N35" s="51"/>
      <c r="O35" s="50"/>
      <c r="P35" s="14"/>
    </row>
    <row r="36" spans="1:16" ht="21.75" customHeight="1">
      <c r="A36" s="16"/>
      <c r="B36" s="9" t="s">
        <v>129</v>
      </c>
      <c r="C36" s="10"/>
      <c r="D36" s="11"/>
      <c r="E36" s="50"/>
      <c r="F36" s="13"/>
      <c r="G36" s="51"/>
      <c r="H36" s="51"/>
      <c r="I36" s="50"/>
      <c r="J36" s="51"/>
      <c r="K36" s="51"/>
      <c r="L36" s="50"/>
      <c r="M36" s="51"/>
      <c r="N36" s="51"/>
      <c r="O36" s="50"/>
      <c r="P36" s="14"/>
    </row>
    <row r="37" spans="1:16" ht="21.75" customHeight="1">
      <c r="A37" s="24"/>
      <c r="B37" s="52" t="s">
        <v>10</v>
      </c>
      <c r="C37" s="25">
        <v>134</v>
      </c>
      <c r="D37" s="25">
        <v>72</v>
      </c>
      <c r="E37" s="26">
        <f>C37+D37</f>
        <v>206</v>
      </c>
      <c r="F37" s="53">
        <v>2</v>
      </c>
      <c r="G37" s="26" t="str">
        <f>IF(F37=1,C37,"0")</f>
        <v>0</v>
      </c>
      <c r="H37" s="26" t="str">
        <f>IF(F37=1,D37,"0")</f>
        <v>0</v>
      </c>
      <c r="I37" s="26">
        <f t="shared" ref="I37:I41" si="43">G37+H37</f>
        <v>0</v>
      </c>
      <c r="J37" s="26">
        <f>IF(F37=2,C37,"0")</f>
        <v>134</v>
      </c>
      <c r="K37" s="26">
        <f>IF(F37=2,D37,"0")</f>
        <v>72</v>
      </c>
      <c r="L37" s="26">
        <f t="shared" ref="L37:L41" si="44">J37+K37</f>
        <v>206</v>
      </c>
      <c r="M37" s="26" t="str">
        <f>IF(F37=3,C37,"0")</f>
        <v>0</v>
      </c>
      <c r="N37" s="26" t="str">
        <f>IF(F37=3,D37,"0")</f>
        <v>0</v>
      </c>
      <c r="O37" s="26" t="str">
        <f t="shared" ref="O37:O41" si="45">IF(F37=3,E37,"0")</f>
        <v>0</v>
      </c>
      <c r="P37" s="33" t="s">
        <v>161</v>
      </c>
    </row>
    <row r="38" spans="1:16" ht="21.75" customHeight="1">
      <c r="A38" s="29"/>
      <c r="B38" s="44" t="s">
        <v>8</v>
      </c>
      <c r="C38" s="30">
        <v>133</v>
      </c>
      <c r="D38" s="30">
        <v>18</v>
      </c>
      <c r="E38" s="31">
        <f>C38+D38</f>
        <v>151</v>
      </c>
      <c r="F38" s="54">
        <v>2</v>
      </c>
      <c r="G38" s="31" t="str">
        <f>IF(F38=1,C38,"0")</f>
        <v>0</v>
      </c>
      <c r="H38" s="31" t="str">
        <f>IF(F38=1,D38,"0")</f>
        <v>0</v>
      </c>
      <c r="I38" s="31">
        <f t="shared" si="43"/>
        <v>0</v>
      </c>
      <c r="J38" s="31">
        <f>IF(F38=2,C38,"0")</f>
        <v>133</v>
      </c>
      <c r="K38" s="31">
        <f>IF(F38=2,D38,"0")</f>
        <v>18</v>
      </c>
      <c r="L38" s="31">
        <f t="shared" si="44"/>
        <v>151</v>
      </c>
      <c r="M38" s="31" t="str">
        <f>IF(F38=3,C38,"0")</f>
        <v>0</v>
      </c>
      <c r="N38" s="31" t="str">
        <f>IF(F38=3,D38,"0")</f>
        <v>0</v>
      </c>
      <c r="O38" s="31" t="str">
        <f t="shared" si="45"/>
        <v>0</v>
      </c>
      <c r="P38" s="28" t="s">
        <v>162</v>
      </c>
    </row>
    <row r="39" spans="1:16" ht="21.75" customHeight="1">
      <c r="A39" s="29"/>
      <c r="B39" s="44" t="s">
        <v>58</v>
      </c>
      <c r="C39" s="30">
        <v>114</v>
      </c>
      <c r="D39" s="30">
        <v>46</v>
      </c>
      <c r="E39" s="31">
        <f>C39+D39</f>
        <v>160</v>
      </c>
      <c r="F39" s="54">
        <v>2</v>
      </c>
      <c r="G39" s="31" t="str">
        <f>IF(F39=1,C39,"0")</f>
        <v>0</v>
      </c>
      <c r="H39" s="31" t="str">
        <f>IF(F39=1,D39,"0")</f>
        <v>0</v>
      </c>
      <c r="I39" s="31">
        <f t="shared" si="43"/>
        <v>0</v>
      </c>
      <c r="J39" s="31">
        <f>IF(F39=2,C39,"0")</f>
        <v>114</v>
      </c>
      <c r="K39" s="31">
        <f>IF(F39=2,D39,"0")</f>
        <v>46</v>
      </c>
      <c r="L39" s="31">
        <f t="shared" si="44"/>
        <v>160</v>
      </c>
      <c r="M39" s="31" t="str">
        <f>IF(F39=3,C39,"0")</f>
        <v>0</v>
      </c>
      <c r="N39" s="31" t="str">
        <f>IF(F39=3,D39,"0")</f>
        <v>0</v>
      </c>
      <c r="O39" s="31" t="str">
        <f t="shared" si="45"/>
        <v>0</v>
      </c>
      <c r="P39" s="28" t="s">
        <v>163</v>
      </c>
    </row>
    <row r="40" spans="1:16" ht="21.75" customHeight="1">
      <c r="A40" s="29"/>
      <c r="B40" s="44" t="s">
        <v>146</v>
      </c>
      <c r="C40" s="30">
        <v>59</v>
      </c>
      <c r="D40" s="30">
        <v>47</v>
      </c>
      <c r="E40" s="31">
        <f>C40+D40</f>
        <v>106</v>
      </c>
      <c r="F40" s="54">
        <v>2</v>
      </c>
      <c r="G40" s="31" t="str">
        <f>IF(F40=1,C40,"0")</f>
        <v>0</v>
      </c>
      <c r="H40" s="31" t="str">
        <f>IF(F40=1,D40,"0")</f>
        <v>0</v>
      </c>
      <c r="I40" s="31">
        <f t="shared" si="43"/>
        <v>0</v>
      </c>
      <c r="J40" s="31">
        <f>IF(F40=2,C40,"0")</f>
        <v>59</v>
      </c>
      <c r="K40" s="31">
        <f>IF(F40=2,D40,"0")</f>
        <v>47</v>
      </c>
      <c r="L40" s="31">
        <f t="shared" si="44"/>
        <v>106</v>
      </c>
      <c r="M40" s="31" t="str">
        <f>IF(F40=3,C40,"0")</f>
        <v>0</v>
      </c>
      <c r="N40" s="31" t="str">
        <f>IF(F40=3,D40,"0")</f>
        <v>0</v>
      </c>
      <c r="O40" s="31" t="str">
        <f t="shared" si="45"/>
        <v>0</v>
      </c>
      <c r="P40" s="28" t="s">
        <v>163</v>
      </c>
    </row>
    <row r="41" spans="1:16" ht="21.75" customHeight="1">
      <c r="A41" s="29"/>
      <c r="B41" s="44" t="s">
        <v>9</v>
      </c>
      <c r="C41" s="30">
        <v>95</v>
      </c>
      <c r="D41" s="30">
        <v>79</v>
      </c>
      <c r="E41" s="31">
        <f>C41+D41</f>
        <v>174</v>
      </c>
      <c r="F41" s="54">
        <v>2</v>
      </c>
      <c r="G41" s="31" t="str">
        <f>IF(F41=1,C41,"0")</f>
        <v>0</v>
      </c>
      <c r="H41" s="31" t="str">
        <f>IF(F41=1,D41,"0")</f>
        <v>0</v>
      </c>
      <c r="I41" s="31">
        <f t="shared" si="43"/>
        <v>0</v>
      </c>
      <c r="J41" s="31">
        <f>IF(F41=2,C41,"0")</f>
        <v>95</v>
      </c>
      <c r="K41" s="31">
        <f>IF(F41=2,D41,"0")</f>
        <v>79</v>
      </c>
      <c r="L41" s="31">
        <f t="shared" si="44"/>
        <v>174</v>
      </c>
      <c r="M41" s="31" t="str">
        <f>IF(F41=3,C41,"0")</f>
        <v>0</v>
      </c>
      <c r="N41" s="31" t="str">
        <f>IF(F41=3,D41,"0")</f>
        <v>0</v>
      </c>
      <c r="O41" s="31" t="str">
        <f t="shared" si="45"/>
        <v>0</v>
      </c>
      <c r="P41" s="28" t="s">
        <v>162</v>
      </c>
    </row>
    <row r="42" spans="1:16" ht="21.75" customHeight="1">
      <c r="A42" s="29"/>
      <c r="B42" s="34" t="s">
        <v>48</v>
      </c>
      <c r="C42" s="35">
        <f>SUM(C37:C41)</f>
        <v>535</v>
      </c>
      <c r="D42" s="35">
        <f>SUM(D37:D41)</f>
        <v>262</v>
      </c>
      <c r="E42" s="35">
        <f>SUM(E37:E41)</f>
        <v>797</v>
      </c>
      <c r="F42" s="55"/>
      <c r="G42" s="35">
        <f t="shared" ref="G42:L42" si="46">SUM(G37:G41)</f>
        <v>0</v>
      </c>
      <c r="H42" s="35">
        <f t="shared" si="46"/>
        <v>0</v>
      </c>
      <c r="I42" s="35">
        <f t="shared" si="46"/>
        <v>0</v>
      </c>
      <c r="J42" s="35">
        <f t="shared" si="46"/>
        <v>535</v>
      </c>
      <c r="K42" s="35">
        <f t="shared" si="46"/>
        <v>262</v>
      </c>
      <c r="L42" s="35">
        <f t="shared" si="46"/>
        <v>797</v>
      </c>
      <c r="M42" s="35">
        <f t="shared" ref="M42:O42" si="47">SUM(M37:M41)</f>
        <v>0</v>
      </c>
      <c r="N42" s="35">
        <f t="shared" si="47"/>
        <v>0</v>
      </c>
      <c r="O42" s="35">
        <f t="shared" si="47"/>
        <v>0</v>
      </c>
      <c r="P42" s="14"/>
    </row>
    <row r="43" spans="1:16" ht="21.75" customHeight="1">
      <c r="A43" s="29"/>
      <c r="B43" s="9" t="s">
        <v>119</v>
      </c>
      <c r="C43" s="10"/>
      <c r="D43" s="11"/>
      <c r="E43" s="12"/>
      <c r="F43" s="13"/>
      <c r="G43" s="11"/>
      <c r="H43" s="35"/>
      <c r="I43" s="35"/>
      <c r="J43" s="35"/>
      <c r="K43" s="35"/>
      <c r="L43" s="35"/>
      <c r="M43" s="35"/>
      <c r="N43" s="35"/>
      <c r="O43" s="35"/>
      <c r="P43" s="14"/>
    </row>
    <row r="44" spans="1:16" ht="21.75" customHeight="1">
      <c r="A44" s="29"/>
      <c r="B44" s="52" t="s">
        <v>10</v>
      </c>
      <c r="C44" s="30">
        <v>18</v>
      </c>
      <c r="D44" s="30">
        <v>14</v>
      </c>
      <c r="E44" s="30">
        <f t="shared" ref="E44:E49" si="48">C44+D44</f>
        <v>32</v>
      </c>
      <c r="F44" s="32">
        <v>2</v>
      </c>
      <c r="G44" s="30" t="str">
        <f t="shared" ref="G44:G49" si="49">IF(F44=1,C44,"0")</f>
        <v>0</v>
      </c>
      <c r="H44" s="30" t="str">
        <f t="shared" ref="H44:H49" si="50">IF(F44=1,D44,"0")</f>
        <v>0</v>
      </c>
      <c r="I44" s="30">
        <f t="shared" ref="I44:I49" si="51">G44+H44</f>
        <v>0</v>
      </c>
      <c r="J44" s="30">
        <f t="shared" ref="J44:J49" si="52">IF(F44=2,C44,"0")</f>
        <v>18</v>
      </c>
      <c r="K44" s="30">
        <f t="shared" ref="K44:K49" si="53">IF(F44=2,D44,"0")</f>
        <v>14</v>
      </c>
      <c r="L44" s="30">
        <f t="shared" ref="L44:L49" si="54">J44+K44</f>
        <v>32</v>
      </c>
      <c r="M44" s="30" t="str">
        <f t="shared" ref="M44:M49" si="55">IF(F44=3,C44,"0")</f>
        <v>0</v>
      </c>
      <c r="N44" s="30" t="str">
        <f t="shared" ref="N44:N49" si="56">IF(F44=3,D44,"0")</f>
        <v>0</v>
      </c>
      <c r="O44" s="30" t="str">
        <f t="shared" ref="O44:O49" si="57">IF(F44=3,E44,"0")</f>
        <v>0</v>
      </c>
      <c r="P44" s="33" t="s">
        <v>161</v>
      </c>
    </row>
    <row r="45" spans="1:16" ht="21.75" customHeight="1">
      <c r="A45" s="29"/>
      <c r="B45" s="44" t="s">
        <v>8</v>
      </c>
      <c r="C45" s="30">
        <v>5</v>
      </c>
      <c r="D45" s="30">
        <v>1</v>
      </c>
      <c r="E45" s="30">
        <f t="shared" si="48"/>
        <v>6</v>
      </c>
      <c r="F45" s="32">
        <v>2</v>
      </c>
      <c r="G45" s="30" t="str">
        <f t="shared" si="49"/>
        <v>0</v>
      </c>
      <c r="H45" s="30" t="str">
        <f t="shared" si="50"/>
        <v>0</v>
      </c>
      <c r="I45" s="30">
        <f t="shared" si="51"/>
        <v>0</v>
      </c>
      <c r="J45" s="30">
        <f t="shared" si="52"/>
        <v>5</v>
      </c>
      <c r="K45" s="30">
        <f t="shared" si="53"/>
        <v>1</v>
      </c>
      <c r="L45" s="30">
        <f t="shared" si="54"/>
        <v>6</v>
      </c>
      <c r="M45" s="30" t="str">
        <f t="shared" si="55"/>
        <v>0</v>
      </c>
      <c r="N45" s="30" t="str">
        <f t="shared" si="56"/>
        <v>0</v>
      </c>
      <c r="O45" s="30" t="str">
        <f t="shared" si="57"/>
        <v>0</v>
      </c>
      <c r="P45" s="28" t="s">
        <v>162</v>
      </c>
    </row>
    <row r="46" spans="1:16" ht="21.75" customHeight="1">
      <c r="A46" s="29"/>
      <c r="B46" s="44" t="s">
        <v>58</v>
      </c>
      <c r="C46" s="30">
        <v>2</v>
      </c>
      <c r="D46" s="30">
        <v>0</v>
      </c>
      <c r="E46" s="30">
        <f t="shared" si="48"/>
        <v>2</v>
      </c>
      <c r="F46" s="32">
        <v>2</v>
      </c>
      <c r="G46" s="30" t="str">
        <f t="shared" si="49"/>
        <v>0</v>
      </c>
      <c r="H46" s="30" t="str">
        <f t="shared" si="50"/>
        <v>0</v>
      </c>
      <c r="I46" s="30">
        <f t="shared" si="51"/>
        <v>0</v>
      </c>
      <c r="J46" s="30">
        <f t="shared" si="52"/>
        <v>2</v>
      </c>
      <c r="K46" s="30">
        <f t="shared" si="53"/>
        <v>0</v>
      </c>
      <c r="L46" s="30">
        <f t="shared" si="54"/>
        <v>2</v>
      </c>
      <c r="M46" s="30" t="str">
        <f t="shared" si="55"/>
        <v>0</v>
      </c>
      <c r="N46" s="30" t="str">
        <f t="shared" si="56"/>
        <v>0</v>
      </c>
      <c r="O46" s="30" t="str">
        <f t="shared" si="57"/>
        <v>0</v>
      </c>
      <c r="P46" s="28" t="s">
        <v>163</v>
      </c>
    </row>
    <row r="47" spans="1:16" ht="21.75" customHeight="1">
      <c r="A47" s="29"/>
      <c r="B47" s="44" t="s">
        <v>7</v>
      </c>
      <c r="C47" s="30">
        <v>1</v>
      </c>
      <c r="D47" s="30">
        <v>0</v>
      </c>
      <c r="E47" s="30">
        <f t="shared" si="48"/>
        <v>1</v>
      </c>
      <c r="F47" s="32">
        <v>2</v>
      </c>
      <c r="G47" s="30" t="str">
        <f t="shared" si="49"/>
        <v>0</v>
      </c>
      <c r="H47" s="30" t="str">
        <f t="shared" si="50"/>
        <v>0</v>
      </c>
      <c r="I47" s="30">
        <f t="shared" si="51"/>
        <v>0</v>
      </c>
      <c r="J47" s="30">
        <f t="shared" si="52"/>
        <v>1</v>
      </c>
      <c r="K47" s="30">
        <f t="shared" si="53"/>
        <v>0</v>
      </c>
      <c r="L47" s="30">
        <f t="shared" si="54"/>
        <v>1</v>
      </c>
      <c r="M47" s="30" t="str">
        <f t="shared" si="55"/>
        <v>0</v>
      </c>
      <c r="N47" s="30" t="str">
        <f t="shared" si="56"/>
        <v>0</v>
      </c>
      <c r="O47" s="30" t="str">
        <f t="shared" si="57"/>
        <v>0</v>
      </c>
      <c r="P47" s="28" t="s">
        <v>163</v>
      </c>
    </row>
    <row r="48" spans="1:16" ht="21.75" customHeight="1">
      <c r="A48" s="29"/>
      <c r="B48" s="44" t="s">
        <v>188</v>
      </c>
      <c r="C48" s="30">
        <v>1</v>
      </c>
      <c r="D48" s="30">
        <v>1</v>
      </c>
      <c r="E48" s="30">
        <f t="shared" si="48"/>
        <v>2</v>
      </c>
      <c r="F48" s="32">
        <v>2</v>
      </c>
      <c r="G48" s="30" t="str">
        <f t="shared" si="49"/>
        <v>0</v>
      </c>
      <c r="H48" s="30" t="str">
        <f t="shared" si="50"/>
        <v>0</v>
      </c>
      <c r="I48" s="30">
        <f t="shared" si="51"/>
        <v>0</v>
      </c>
      <c r="J48" s="30">
        <f t="shared" si="52"/>
        <v>1</v>
      </c>
      <c r="K48" s="30">
        <f t="shared" si="53"/>
        <v>1</v>
      </c>
      <c r="L48" s="30">
        <f t="shared" si="54"/>
        <v>2</v>
      </c>
      <c r="M48" s="30" t="str">
        <f t="shared" si="55"/>
        <v>0</v>
      </c>
      <c r="N48" s="30" t="str">
        <f t="shared" si="56"/>
        <v>0</v>
      </c>
      <c r="O48" s="30" t="str">
        <f t="shared" si="57"/>
        <v>0</v>
      </c>
      <c r="P48" s="28" t="s">
        <v>163</v>
      </c>
    </row>
    <row r="49" spans="1:16" ht="21.75" customHeight="1">
      <c r="A49" s="29"/>
      <c r="B49" s="44" t="s">
        <v>9</v>
      </c>
      <c r="C49" s="30">
        <v>4</v>
      </c>
      <c r="D49" s="30">
        <v>0</v>
      </c>
      <c r="E49" s="30">
        <f t="shared" si="48"/>
        <v>4</v>
      </c>
      <c r="F49" s="32">
        <v>2</v>
      </c>
      <c r="G49" s="30" t="str">
        <f t="shared" si="49"/>
        <v>0</v>
      </c>
      <c r="H49" s="30" t="str">
        <f t="shared" si="50"/>
        <v>0</v>
      </c>
      <c r="I49" s="30">
        <f t="shared" si="51"/>
        <v>0</v>
      </c>
      <c r="J49" s="30">
        <f t="shared" si="52"/>
        <v>4</v>
      </c>
      <c r="K49" s="30">
        <f t="shared" si="53"/>
        <v>0</v>
      </c>
      <c r="L49" s="30">
        <f t="shared" si="54"/>
        <v>4</v>
      </c>
      <c r="M49" s="30" t="str">
        <f t="shared" si="55"/>
        <v>0</v>
      </c>
      <c r="N49" s="30" t="str">
        <f t="shared" si="56"/>
        <v>0</v>
      </c>
      <c r="O49" s="30" t="str">
        <f t="shared" si="57"/>
        <v>0</v>
      </c>
      <c r="P49" s="28" t="s">
        <v>162</v>
      </c>
    </row>
    <row r="50" spans="1:16" ht="21.75" customHeight="1">
      <c r="A50" s="29"/>
      <c r="B50" s="34" t="s">
        <v>48</v>
      </c>
      <c r="C50" s="35">
        <f t="shared" ref="C50:L50" si="58">SUM(C44:C49)</f>
        <v>31</v>
      </c>
      <c r="D50" s="35">
        <f t="shared" si="58"/>
        <v>16</v>
      </c>
      <c r="E50" s="35">
        <f t="shared" si="58"/>
        <v>47</v>
      </c>
      <c r="F50" s="36"/>
      <c r="G50" s="35">
        <f t="shared" si="58"/>
        <v>0</v>
      </c>
      <c r="H50" s="35">
        <f t="shared" si="58"/>
        <v>0</v>
      </c>
      <c r="I50" s="35">
        <f t="shared" si="58"/>
        <v>0</v>
      </c>
      <c r="J50" s="35">
        <f t="shared" si="58"/>
        <v>31</v>
      </c>
      <c r="K50" s="35">
        <f t="shared" si="58"/>
        <v>16</v>
      </c>
      <c r="L50" s="35">
        <f t="shared" si="58"/>
        <v>47</v>
      </c>
      <c r="M50" s="35">
        <f t="shared" ref="M50:O50" si="59">SUM(M44:M49)</f>
        <v>0</v>
      </c>
      <c r="N50" s="35">
        <f t="shared" si="59"/>
        <v>0</v>
      </c>
      <c r="O50" s="35">
        <f t="shared" si="59"/>
        <v>0</v>
      </c>
      <c r="P50" s="14"/>
    </row>
    <row r="51" spans="1:16" ht="21.75" customHeight="1">
      <c r="A51" s="29"/>
      <c r="B51" s="56" t="s">
        <v>120</v>
      </c>
      <c r="C51" s="10"/>
      <c r="D51" s="11"/>
      <c r="E51" s="50"/>
      <c r="F51" s="57"/>
      <c r="G51" s="51"/>
      <c r="H51" s="38"/>
      <c r="I51" s="38"/>
      <c r="J51" s="38"/>
      <c r="K51" s="38"/>
      <c r="L51" s="38"/>
      <c r="M51" s="38"/>
      <c r="N51" s="38"/>
      <c r="O51" s="38"/>
      <c r="P51" s="14"/>
    </row>
    <row r="52" spans="1:16" ht="21.75" customHeight="1">
      <c r="A52" s="29"/>
      <c r="B52" s="44" t="s">
        <v>6</v>
      </c>
      <c r="C52" s="30">
        <v>1</v>
      </c>
      <c r="D52" s="30">
        <v>0</v>
      </c>
      <c r="E52" s="31">
        <f>C52+D52</f>
        <v>1</v>
      </c>
      <c r="F52" s="54">
        <v>2</v>
      </c>
      <c r="G52" s="31" t="str">
        <f>IF(F52=1,C52,"0")</f>
        <v>0</v>
      </c>
      <c r="H52" s="31" t="str">
        <f>IF(F52=1,D52,"0")</f>
        <v>0</v>
      </c>
      <c r="I52" s="31">
        <f>G52+H52</f>
        <v>0</v>
      </c>
      <c r="J52" s="31">
        <f>IF(F52=2,C52,"0")</f>
        <v>1</v>
      </c>
      <c r="K52" s="31">
        <f>IF(F52=2,D52,"0")</f>
        <v>0</v>
      </c>
      <c r="L52" s="31">
        <f>J52+K52</f>
        <v>1</v>
      </c>
      <c r="M52" s="31" t="str">
        <f>IF(I52=2,F52,"0")</f>
        <v>0</v>
      </c>
      <c r="N52" s="31" t="str">
        <f>IF(I52=2,G52,"0")</f>
        <v>0</v>
      </c>
      <c r="O52" s="31">
        <f>M52+N52</f>
        <v>0</v>
      </c>
      <c r="P52" s="33" t="s">
        <v>160</v>
      </c>
    </row>
    <row r="53" spans="1:16" ht="21.75" customHeight="1">
      <c r="A53" s="29"/>
      <c r="B53" s="34" t="s">
        <v>48</v>
      </c>
      <c r="C53" s="35">
        <f t="shared" ref="C53:L53" si="60">C52</f>
        <v>1</v>
      </c>
      <c r="D53" s="35">
        <f t="shared" si="60"/>
        <v>0</v>
      </c>
      <c r="E53" s="35">
        <f t="shared" si="60"/>
        <v>1</v>
      </c>
      <c r="F53" s="55">
        <f t="shared" si="60"/>
        <v>2</v>
      </c>
      <c r="G53" s="35" t="str">
        <f t="shared" si="60"/>
        <v>0</v>
      </c>
      <c r="H53" s="35" t="str">
        <f t="shared" si="60"/>
        <v>0</v>
      </c>
      <c r="I53" s="35">
        <f t="shared" si="60"/>
        <v>0</v>
      </c>
      <c r="J53" s="35">
        <f t="shared" si="60"/>
        <v>1</v>
      </c>
      <c r="K53" s="35">
        <f t="shared" si="60"/>
        <v>0</v>
      </c>
      <c r="L53" s="35">
        <f t="shared" si="60"/>
        <v>1</v>
      </c>
      <c r="M53" s="35" t="str">
        <f t="shared" ref="M53:O53" si="61">M52</f>
        <v>0</v>
      </c>
      <c r="N53" s="35" t="str">
        <f t="shared" si="61"/>
        <v>0</v>
      </c>
      <c r="O53" s="35">
        <f t="shared" si="61"/>
        <v>0</v>
      </c>
      <c r="P53" s="14"/>
    </row>
    <row r="54" spans="1:16" ht="21.75" customHeight="1">
      <c r="A54" s="29"/>
      <c r="B54" s="56" t="s">
        <v>122</v>
      </c>
      <c r="C54" s="35"/>
      <c r="D54" s="35"/>
      <c r="E54" s="38"/>
      <c r="F54" s="58"/>
      <c r="G54" s="38"/>
      <c r="H54" s="38"/>
      <c r="I54" s="38"/>
      <c r="J54" s="38"/>
      <c r="K54" s="38"/>
      <c r="L54" s="38"/>
      <c r="M54" s="38"/>
      <c r="N54" s="38"/>
      <c r="O54" s="38"/>
      <c r="P54" s="14"/>
    </row>
    <row r="55" spans="1:16" ht="21.75" customHeight="1">
      <c r="A55" s="29"/>
      <c r="B55" s="44" t="s">
        <v>117</v>
      </c>
      <c r="C55" s="30">
        <v>56</v>
      </c>
      <c r="D55" s="30">
        <v>48</v>
      </c>
      <c r="E55" s="31">
        <f>C55+D55</f>
        <v>104</v>
      </c>
      <c r="F55" s="59">
        <v>2</v>
      </c>
      <c r="G55" s="31" t="str">
        <f>IF(F55=1,C55,"0")</f>
        <v>0</v>
      </c>
      <c r="H55" s="31" t="str">
        <f>IF(F55=1,D55,"0")</f>
        <v>0</v>
      </c>
      <c r="I55" s="31">
        <f t="shared" ref="I55:I56" si="62">G55+H55</f>
        <v>0</v>
      </c>
      <c r="J55" s="31">
        <f>IF(F55=2,C55,"0")</f>
        <v>56</v>
      </c>
      <c r="K55" s="31">
        <f>IF(F55=2,D55,"0")</f>
        <v>48</v>
      </c>
      <c r="L55" s="31">
        <f t="shared" ref="L55:L56" si="63">J55+K55</f>
        <v>104</v>
      </c>
      <c r="M55" s="31" t="str">
        <f>IF(F55=3,C55,"0")</f>
        <v>0</v>
      </c>
      <c r="N55" s="31" t="str">
        <f>IF(F55=3,D55,"0")</f>
        <v>0</v>
      </c>
      <c r="O55" s="31" t="str">
        <f t="shared" ref="O55:O58" si="64">IF(F55=3,E55,"0")</f>
        <v>0</v>
      </c>
      <c r="P55" s="33" t="s">
        <v>160</v>
      </c>
    </row>
    <row r="56" spans="1:16" ht="21.75" customHeight="1">
      <c r="A56" s="29"/>
      <c r="B56" s="37" t="s">
        <v>174</v>
      </c>
      <c r="C56" s="30">
        <v>30</v>
      </c>
      <c r="D56" s="30">
        <v>12</v>
      </c>
      <c r="E56" s="31">
        <f>C56+D56</f>
        <v>42</v>
      </c>
      <c r="F56" s="54">
        <v>2</v>
      </c>
      <c r="G56" s="31" t="str">
        <f>IF(F56=1,C56,"0")</f>
        <v>0</v>
      </c>
      <c r="H56" s="31" t="str">
        <f>IF(F56=1,D56,"0")</f>
        <v>0</v>
      </c>
      <c r="I56" s="31">
        <f t="shared" si="62"/>
        <v>0</v>
      </c>
      <c r="J56" s="31">
        <f>IF(F56=2,C56,"0")</f>
        <v>30</v>
      </c>
      <c r="K56" s="31">
        <f>IF(F56=2,D56,"0")</f>
        <v>12</v>
      </c>
      <c r="L56" s="31">
        <f t="shared" si="63"/>
        <v>42</v>
      </c>
      <c r="M56" s="31" t="str">
        <f>IF(F56=3,C56,"0")</f>
        <v>0</v>
      </c>
      <c r="N56" s="31" t="str">
        <f>IF(F56=3,D56,"0")</f>
        <v>0</v>
      </c>
      <c r="O56" s="31" t="str">
        <f t="shared" ref="O56" si="65">IF(F56=3,E56,"0")</f>
        <v>0</v>
      </c>
      <c r="P56" s="33" t="s">
        <v>206</v>
      </c>
    </row>
    <row r="57" spans="1:16" ht="21.75" customHeight="1">
      <c r="A57" s="29"/>
      <c r="B57" s="17" t="s">
        <v>4</v>
      </c>
      <c r="C57" s="30">
        <v>78</v>
      </c>
      <c r="D57" s="30">
        <v>92</v>
      </c>
      <c r="E57" s="31">
        <f>C57+D57</f>
        <v>170</v>
      </c>
      <c r="F57" s="54">
        <v>2</v>
      </c>
      <c r="G57" s="31" t="str">
        <f>IF(F57=1,C57,"0")</f>
        <v>0</v>
      </c>
      <c r="H57" s="31" t="str">
        <f>IF(F57=1,D57,"0")</f>
        <v>0</v>
      </c>
      <c r="I57" s="31">
        <f t="shared" ref="I57:I117" si="66">G57+H57</f>
        <v>0</v>
      </c>
      <c r="J57" s="31">
        <f>IF(F57=2,C57,"0")</f>
        <v>78</v>
      </c>
      <c r="K57" s="31">
        <f>IF(F57=2,D57,"0")</f>
        <v>92</v>
      </c>
      <c r="L57" s="31">
        <f t="shared" ref="L57:L117" si="67">J57+K57</f>
        <v>170</v>
      </c>
      <c r="M57" s="31" t="str">
        <f>IF(F57=3,C57,"0")</f>
        <v>0</v>
      </c>
      <c r="N57" s="31" t="str">
        <f>IF(F57=3,D57,"0")</f>
        <v>0</v>
      </c>
      <c r="O57" s="31" t="str">
        <f t="shared" si="64"/>
        <v>0</v>
      </c>
      <c r="P57" s="33" t="s">
        <v>160</v>
      </c>
    </row>
    <row r="58" spans="1:16" ht="21.75" customHeight="1">
      <c r="A58" s="29"/>
      <c r="B58" s="60" t="s">
        <v>5</v>
      </c>
      <c r="C58" s="30">
        <v>0</v>
      </c>
      <c r="D58" s="30">
        <v>1</v>
      </c>
      <c r="E58" s="31">
        <f>C58+D58</f>
        <v>1</v>
      </c>
      <c r="F58" s="54">
        <v>2</v>
      </c>
      <c r="G58" s="31" t="str">
        <f>IF(F58=1,C58,"0")</f>
        <v>0</v>
      </c>
      <c r="H58" s="31" t="str">
        <f>IF(F58=1,D58,"0")</f>
        <v>0</v>
      </c>
      <c r="I58" s="31">
        <f t="shared" si="66"/>
        <v>0</v>
      </c>
      <c r="J58" s="31">
        <f>IF(F58=2,C58,"0")</f>
        <v>0</v>
      </c>
      <c r="K58" s="31">
        <f>IF(F58=2,D58,"0")</f>
        <v>1</v>
      </c>
      <c r="L58" s="31">
        <f t="shared" si="67"/>
        <v>1</v>
      </c>
      <c r="M58" s="31" t="str">
        <f>IF(F58=3,C58,"0")</f>
        <v>0</v>
      </c>
      <c r="N58" s="31" t="str">
        <f>IF(F58=3,D58,"0")</f>
        <v>0</v>
      </c>
      <c r="O58" s="31" t="str">
        <f t="shared" si="64"/>
        <v>0</v>
      </c>
      <c r="P58" s="33" t="s">
        <v>160</v>
      </c>
    </row>
    <row r="59" spans="1:16" ht="21.75" customHeight="1">
      <c r="A59" s="29"/>
      <c r="B59" s="61" t="s">
        <v>48</v>
      </c>
      <c r="C59" s="35">
        <f>SUM(C55:C58)</f>
        <v>164</v>
      </c>
      <c r="D59" s="35">
        <f>SUM(D55:D58)</f>
        <v>153</v>
      </c>
      <c r="E59" s="35">
        <f>SUM(E55:E58)</f>
        <v>317</v>
      </c>
      <c r="F59" s="55">
        <f t="shared" ref="F59:I59" si="68">SUM(F57:F58)</f>
        <v>4</v>
      </c>
      <c r="G59" s="35">
        <f t="shared" si="68"/>
        <v>0</v>
      </c>
      <c r="H59" s="35">
        <f t="shared" si="68"/>
        <v>0</v>
      </c>
      <c r="I59" s="35">
        <f t="shared" si="68"/>
        <v>0</v>
      </c>
      <c r="J59" s="35">
        <f>SUM(J55:J58)</f>
        <v>164</v>
      </c>
      <c r="K59" s="35">
        <f t="shared" ref="K59:L59" si="69">SUM(K55:K58)</f>
        <v>153</v>
      </c>
      <c r="L59" s="35">
        <f t="shared" si="69"/>
        <v>317</v>
      </c>
      <c r="M59" s="35">
        <f>SUM(M55:M58)</f>
        <v>0</v>
      </c>
      <c r="N59" s="35">
        <f t="shared" ref="N59:O59" si="70">SUM(N55:N58)</f>
        <v>0</v>
      </c>
      <c r="O59" s="35">
        <f t="shared" si="70"/>
        <v>0</v>
      </c>
      <c r="P59" s="14"/>
    </row>
    <row r="60" spans="1:16" ht="21.75" customHeight="1">
      <c r="A60" s="29"/>
      <c r="B60" s="56" t="s">
        <v>130</v>
      </c>
      <c r="C60" s="10"/>
      <c r="D60" s="35"/>
      <c r="E60" s="35"/>
      <c r="F60" s="55"/>
      <c r="G60" s="35"/>
      <c r="H60" s="35"/>
      <c r="I60" s="35"/>
      <c r="J60" s="35"/>
      <c r="K60" s="35"/>
      <c r="L60" s="35"/>
      <c r="M60" s="35"/>
      <c r="N60" s="35"/>
      <c r="O60" s="35"/>
      <c r="P60" s="14"/>
    </row>
    <row r="61" spans="1:16" ht="21.75" customHeight="1">
      <c r="A61" s="29"/>
      <c r="B61" s="17" t="s">
        <v>131</v>
      </c>
      <c r="C61" s="62">
        <v>227</v>
      </c>
      <c r="D61" s="30">
        <v>68</v>
      </c>
      <c r="E61" s="30">
        <f>C61+D61</f>
        <v>295</v>
      </c>
      <c r="F61" s="54">
        <v>2</v>
      </c>
      <c r="G61" s="30" t="str">
        <f>IF(F61=1,C61,"0")</f>
        <v>0</v>
      </c>
      <c r="H61" s="30" t="str">
        <f>IF(F61=1,D61,"0")</f>
        <v>0</v>
      </c>
      <c r="I61" s="30">
        <f>G61+H61</f>
        <v>0</v>
      </c>
      <c r="J61" s="30">
        <f>IF(F61=2,C61,"0")</f>
        <v>227</v>
      </c>
      <c r="K61" s="30">
        <f>IF(F61=2,D61,"0")</f>
        <v>68</v>
      </c>
      <c r="L61" s="30">
        <f>J61+K61</f>
        <v>295</v>
      </c>
      <c r="M61" s="30" t="str">
        <f>IF(F61=3,C61,"0")</f>
        <v>0</v>
      </c>
      <c r="N61" s="30" t="str">
        <f>IF(F61=3,D61,"0")</f>
        <v>0</v>
      </c>
      <c r="O61" s="30" t="str">
        <f t="shared" ref="O61" si="71">IF(F61=3,E61,"0")</f>
        <v>0</v>
      </c>
      <c r="P61" s="33" t="s">
        <v>160</v>
      </c>
    </row>
    <row r="62" spans="1:16" ht="21.75" customHeight="1">
      <c r="A62" s="29"/>
      <c r="B62" s="61" t="s">
        <v>48</v>
      </c>
      <c r="C62" s="10">
        <f>C61</f>
        <v>227</v>
      </c>
      <c r="D62" s="35">
        <f t="shared" ref="D62:L62" si="72">D61</f>
        <v>68</v>
      </c>
      <c r="E62" s="35">
        <f t="shared" si="72"/>
        <v>295</v>
      </c>
      <c r="F62" s="55">
        <f t="shared" si="72"/>
        <v>2</v>
      </c>
      <c r="G62" s="35" t="str">
        <f t="shared" si="72"/>
        <v>0</v>
      </c>
      <c r="H62" s="35" t="str">
        <f t="shared" si="72"/>
        <v>0</v>
      </c>
      <c r="I62" s="35">
        <f t="shared" si="72"/>
        <v>0</v>
      </c>
      <c r="J62" s="35">
        <f t="shared" si="72"/>
        <v>227</v>
      </c>
      <c r="K62" s="35">
        <f t="shared" si="72"/>
        <v>68</v>
      </c>
      <c r="L62" s="35">
        <f t="shared" si="72"/>
        <v>295</v>
      </c>
      <c r="M62" s="35" t="str">
        <f t="shared" ref="M62:O62" si="73">M61</f>
        <v>0</v>
      </c>
      <c r="N62" s="35" t="str">
        <f t="shared" si="73"/>
        <v>0</v>
      </c>
      <c r="O62" s="35" t="str">
        <f t="shared" si="73"/>
        <v>0</v>
      </c>
      <c r="P62" s="14"/>
    </row>
    <row r="63" spans="1:16" ht="21.75" customHeight="1">
      <c r="A63" s="29"/>
      <c r="B63" s="56" t="s">
        <v>121</v>
      </c>
      <c r="C63" s="10"/>
      <c r="D63" s="35"/>
      <c r="E63" s="38"/>
      <c r="F63" s="58"/>
      <c r="G63" s="38"/>
      <c r="H63" s="38"/>
      <c r="I63" s="38"/>
      <c r="J63" s="38"/>
      <c r="K63" s="38"/>
      <c r="L63" s="38"/>
      <c r="M63" s="38"/>
      <c r="N63" s="38"/>
      <c r="O63" s="38"/>
      <c r="P63" s="14"/>
    </row>
    <row r="64" spans="1:16" ht="21.75" customHeight="1">
      <c r="A64" s="29"/>
      <c r="B64" s="17" t="s">
        <v>145</v>
      </c>
      <c r="C64" s="30">
        <v>75</v>
      </c>
      <c r="D64" s="30">
        <v>32</v>
      </c>
      <c r="E64" s="31">
        <f>C64+D64</f>
        <v>107</v>
      </c>
      <c r="F64" s="54">
        <v>2</v>
      </c>
      <c r="G64" s="31" t="str">
        <f>IF(F64=1,C64,"0")</f>
        <v>0</v>
      </c>
      <c r="H64" s="31" t="str">
        <f>IF(F64=1,D64,"0")</f>
        <v>0</v>
      </c>
      <c r="I64" s="31">
        <f>G64+H64</f>
        <v>0</v>
      </c>
      <c r="J64" s="31">
        <f>IF(F64=2,C64,"0")</f>
        <v>75</v>
      </c>
      <c r="K64" s="31">
        <f>IF(F64=2,D64,"0")</f>
        <v>32</v>
      </c>
      <c r="L64" s="31">
        <f>J64+K64</f>
        <v>107</v>
      </c>
      <c r="M64" s="31" t="str">
        <f>IF(F64=3,C64,"0")</f>
        <v>0</v>
      </c>
      <c r="N64" s="31" t="str">
        <f>IF(F64=3,D64,"0")</f>
        <v>0</v>
      </c>
      <c r="O64" s="31" t="str">
        <f t="shared" ref="O64" si="74">IF(F64=3,E64,"0")</f>
        <v>0</v>
      </c>
      <c r="P64" s="33" t="s">
        <v>164</v>
      </c>
    </row>
    <row r="65" spans="1:16" ht="21.75" customHeight="1">
      <c r="A65" s="29"/>
      <c r="B65" s="61" t="s">
        <v>48</v>
      </c>
      <c r="C65" s="35">
        <f>SUM(C64:C64)</f>
        <v>75</v>
      </c>
      <c r="D65" s="35">
        <f>SUM(D64:D64)</f>
        <v>32</v>
      </c>
      <c r="E65" s="35">
        <f>SUM(E64:E64)</f>
        <v>107</v>
      </c>
      <c r="F65" s="55">
        <f>SUM(F64:F64)</f>
        <v>2</v>
      </c>
      <c r="G65" s="35">
        <f t="shared" ref="G65:I65" si="75">SUM(G64:G64)</f>
        <v>0</v>
      </c>
      <c r="H65" s="35">
        <f t="shared" si="75"/>
        <v>0</v>
      </c>
      <c r="I65" s="35">
        <f t="shared" si="75"/>
        <v>0</v>
      </c>
      <c r="J65" s="35">
        <f t="shared" ref="J65:O65" si="76">SUM(J64:J64)</f>
        <v>75</v>
      </c>
      <c r="K65" s="35">
        <f t="shared" si="76"/>
        <v>32</v>
      </c>
      <c r="L65" s="35">
        <f t="shared" si="76"/>
        <v>107</v>
      </c>
      <c r="M65" s="35">
        <f t="shared" si="76"/>
        <v>0</v>
      </c>
      <c r="N65" s="35">
        <f t="shared" si="76"/>
        <v>0</v>
      </c>
      <c r="O65" s="35">
        <f t="shared" si="76"/>
        <v>0</v>
      </c>
      <c r="P65" s="14"/>
    </row>
    <row r="66" spans="1:16" ht="21.75" customHeight="1">
      <c r="A66" s="29"/>
      <c r="B66" s="56" t="s">
        <v>123</v>
      </c>
      <c r="C66" s="10"/>
      <c r="D66" s="35"/>
      <c r="E66" s="38"/>
      <c r="F66" s="58"/>
      <c r="G66" s="38"/>
      <c r="H66" s="38"/>
      <c r="I66" s="38"/>
      <c r="J66" s="38"/>
      <c r="K66" s="38"/>
      <c r="L66" s="38"/>
      <c r="M66" s="38"/>
      <c r="N66" s="38"/>
      <c r="O66" s="38"/>
      <c r="P66" s="14"/>
    </row>
    <row r="67" spans="1:16" ht="21.75" customHeight="1">
      <c r="A67" s="29"/>
      <c r="B67" s="17" t="s">
        <v>77</v>
      </c>
      <c r="C67" s="30">
        <v>116</v>
      </c>
      <c r="D67" s="30">
        <v>31</v>
      </c>
      <c r="E67" s="31">
        <f>C67+D67</f>
        <v>147</v>
      </c>
      <c r="F67" s="54">
        <v>2</v>
      </c>
      <c r="G67" s="31" t="str">
        <f>IF(F67=1,C67,"0")</f>
        <v>0</v>
      </c>
      <c r="H67" s="31" t="str">
        <f>IF(F67=1,D67,"0")</f>
        <v>0</v>
      </c>
      <c r="I67" s="31">
        <f>G67+H67</f>
        <v>0</v>
      </c>
      <c r="J67" s="31">
        <f>IF(F67=2,C67,"0")</f>
        <v>116</v>
      </c>
      <c r="K67" s="31">
        <f>IF(F67=2,D67,"0")</f>
        <v>31</v>
      </c>
      <c r="L67" s="31">
        <f>J67+K67</f>
        <v>147</v>
      </c>
      <c r="M67" s="31" t="str">
        <f>IF(F67=3,C67,"0")</f>
        <v>0</v>
      </c>
      <c r="N67" s="31" t="str">
        <f>IF(F67=3,D67,"0")</f>
        <v>0</v>
      </c>
      <c r="O67" s="31" t="str">
        <f t="shared" ref="O67" si="77">IF(F67=3,E67,"0")</f>
        <v>0</v>
      </c>
      <c r="P67" s="63" t="s">
        <v>165</v>
      </c>
    </row>
    <row r="68" spans="1:16" ht="21.75" customHeight="1">
      <c r="A68" s="29"/>
      <c r="B68" s="61" t="s">
        <v>48</v>
      </c>
      <c r="C68" s="35">
        <f>C67</f>
        <v>116</v>
      </c>
      <c r="D68" s="35">
        <f t="shared" ref="D68:L68" si="78">D67</f>
        <v>31</v>
      </c>
      <c r="E68" s="35">
        <f t="shared" si="78"/>
        <v>147</v>
      </c>
      <c r="F68" s="55">
        <f t="shared" si="78"/>
        <v>2</v>
      </c>
      <c r="G68" s="35" t="str">
        <f t="shared" si="78"/>
        <v>0</v>
      </c>
      <c r="H68" s="35" t="str">
        <f t="shared" si="78"/>
        <v>0</v>
      </c>
      <c r="I68" s="35">
        <f t="shared" si="78"/>
        <v>0</v>
      </c>
      <c r="J68" s="35">
        <f t="shared" si="78"/>
        <v>116</v>
      </c>
      <c r="K68" s="35">
        <f t="shared" si="78"/>
        <v>31</v>
      </c>
      <c r="L68" s="35">
        <f t="shared" si="78"/>
        <v>147</v>
      </c>
      <c r="M68" s="35" t="str">
        <f t="shared" ref="M68:O68" si="79">M67</f>
        <v>0</v>
      </c>
      <c r="N68" s="35" t="str">
        <f t="shared" si="79"/>
        <v>0</v>
      </c>
      <c r="O68" s="35" t="str">
        <f t="shared" si="79"/>
        <v>0</v>
      </c>
      <c r="P68" s="14"/>
    </row>
    <row r="69" spans="1:16" ht="21.75" customHeight="1">
      <c r="A69" s="29"/>
      <c r="B69" s="43" t="s">
        <v>124</v>
      </c>
      <c r="C69" s="35"/>
      <c r="D69" s="35"/>
      <c r="E69" s="35"/>
      <c r="F69" s="55"/>
      <c r="G69" s="35"/>
      <c r="H69" s="35"/>
      <c r="I69" s="35"/>
      <c r="J69" s="35"/>
      <c r="K69" s="35"/>
      <c r="L69" s="35"/>
      <c r="M69" s="35"/>
      <c r="N69" s="35"/>
      <c r="O69" s="35"/>
      <c r="P69" s="14"/>
    </row>
    <row r="70" spans="1:16" ht="21.75" customHeight="1">
      <c r="A70" s="29"/>
      <c r="B70" s="40" t="s">
        <v>96</v>
      </c>
      <c r="C70" s="30">
        <v>86</v>
      </c>
      <c r="D70" s="30">
        <v>13</v>
      </c>
      <c r="E70" s="30">
        <f>C70+D70</f>
        <v>99</v>
      </c>
      <c r="F70" s="54">
        <v>2</v>
      </c>
      <c r="G70" s="30" t="str">
        <f>IF(F70=1,C70,"0")</f>
        <v>0</v>
      </c>
      <c r="H70" s="30" t="str">
        <f>IF(F70=1,D70,"0")</f>
        <v>0</v>
      </c>
      <c r="I70" s="30">
        <f t="shared" ref="I70" si="80">G70+H70</f>
        <v>0</v>
      </c>
      <c r="J70" s="30">
        <f>IF(F70=2,C70,"0")</f>
        <v>86</v>
      </c>
      <c r="K70" s="30">
        <f>IF(F70=2,D70,"0")</f>
        <v>13</v>
      </c>
      <c r="L70" s="30">
        <f t="shared" ref="L70" si="81">J70+K70</f>
        <v>99</v>
      </c>
      <c r="M70" s="30" t="str">
        <f>IF(F70=3,C70,"0")</f>
        <v>0</v>
      </c>
      <c r="N70" s="30" t="str">
        <f>IF(F70=3,D70,"0")</f>
        <v>0</v>
      </c>
      <c r="O70" s="30" t="str">
        <f t="shared" ref="O70:O71" si="82">IF(F70=3,E70,"0")</f>
        <v>0</v>
      </c>
      <c r="P70" s="63" t="s">
        <v>165</v>
      </c>
    </row>
    <row r="71" spans="1:16" ht="21.75" customHeight="1">
      <c r="A71" s="29"/>
      <c r="B71" s="40" t="s">
        <v>107</v>
      </c>
      <c r="C71" s="30">
        <v>17</v>
      </c>
      <c r="D71" s="30">
        <v>8</v>
      </c>
      <c r="E71" s="30">
        <f>C71+D71</f>
        <v>25</v>
      </c>
      <c r="F71" s="54">
        <v>2</v>
      </c>
      <c r="G71" s="30" t="str">
        <f>IF(F71=1,C71,"0")</f>
        <v>0</v>
      </c>
      <c r="H71" s="30" t="str">
        <f>IF(F71=1,D71,"0")</f>
        <v>0</v>
      </c>
      <c r="I71" s="30">
        <f t="shared" ref="I71" si="83">G71+H71</f>
        <v>0</v>
      </c>
      <c r="J71" s="30">
        <f>IF(F71=2,C71,"0")</f>
        <v>17</v>
      </c>
      <c r="K71" s="30">
        <f>IF(F71=2,D71,"0")</f>
        <v>8</v>
      </c>
      <c r="L71" s="30">
        <f t="shared" ref="L71" si="84">J71+K71</f>
        <v>25</v>
      </c>
      <c r="M71" s="30" t="str">
        <f>IF(F71=3,C71,"0")</f>
        <v>0</v>
      </c>
      <c r="N71" s="30" t="str">
        <f>IF(F71=3,D71,"0")</f>
        <v>0</v>
      </c>
      <c r="O71" s="30" t="str">
        <f t="shared" si="82"/>
        <v>0</v>
      </c>
      <c r="P71" s="33" t="s">
        <v>164</v>
      </c>
    </row>
    <row r="72" spans="1:16" ht="21.75" customHeight="1">
      <c r="A72" s="29"/>
      <c r="B72" s="41" t="s">
        <v>48</v>
      </c>
      <c r="C72" s="35">
        <f>SUM(C70:C71)</f>
        <v>103</v>
      </c>
      <c r="D72" s="35">
        <f>SUM(D70:D71)</f>
        <v>21</v>
      </c>
      <c r="E72" s="35">
        <f>SUM(E70:E71)</f>
        <v>124</v>
      </c>
      <c r="F72" s="55">
        <f t="shared" ref="F72:I72" si="85">F71</f>
        <v>2</v>
      </c>
      <c r="G72" s="35" t="str">
        <f>G71</f>
        <v>0</v>
      </c>
      <c r="H72" s="35" t="str">
        <f>H71</f>
        <v>0</v>
      </c>
      <c r="I72" s="35">
        <f t="shared" si="85"/>
        <v>0</v>
      </c>
      <c r="J72" s="35">
        <f t="shared" ref="J72:O72" si="86">SUM(J70:J71)</f>
        <v>103</v>
      </c>
      <c r="K72" s="35">
        <f t="shared" si="86"/>
        <v>21</v>
      </c>
      <c r="L72" s="35">
        <f t="shared" si="86"/>
        <v>124</v>
      </c>
      <c r="M72" s="35">
        <f t="shared" si="86"/>
        <v>0</v>
      </c>
      <c r="N72" s="35">
        <f t="shared" si="86"/>
        <v>0</v>
      </c>
      <c r="O72" s="35">
        <f t="shared" si="86"/>
        <v>0</v>
      </c>
      <c r="P72" s="14"/>
    </row>
    <row r="73" spans="1:16" ht="21.75" customHeight="1">
      <c r="A73" s="29"/>
      <c r="B73" s="64" t="s">
        <v>74</v>
      </c>
      <c r="C73" s="35"/>
      <c r="D73" s="35"/>
      <c r="E73" s="35"/>
      <c r="F73" s="55"/>
      <c r="G73" s="35"/>
      <c r="H73" s="35"/>
      <c r="I73" s="35"/>
      <c r="J73" s="35"/>
      <c r="K73" s="35"/>
      <c r="L73" s="35"/>
      <c r="M73" s="35"/>
      <c r="N73" s="35"/>
      <c r="O73" s="35"/>
      <c r="P73" s="14"/>
    </row>
    <row r="74" spans="1:16" ht="21.75" customHeight="1">
      <c r="A74" s="29"/>
      <c r="B74" s="65" t="s">
        <v>77</v>
      </c>
      <c r="C74" s="30">
        <v>206</v>
      </c>
      <c r="D74" s="30">
        <v>49</v>
      </c>
      <c r="E74" s="30">
        <f>C74+D74</f>
        <v>255</v>
      </c>
      <c r="F74" s="54">
        <v>2</v>
      </c>
      <c r="G74" s="30" t="str">
        <f>IF(F74=1,C74,"0")</f>
        <v>0</v>
      </c>
      <c r="H74" s="30" t="str">
        <f>IF(F74=1,D74,"0")</f>
        <v>0</v>
      </c>
      <c r="I74" s="30">
        <f t="shared" ref="I74" si="87">G74+H74</f>
        <v>0</v>
      </c>
      <c r="J74" s="30">
        <f>IF(F74=2,C74,"0")</f>
        <v>206</v>
      </c>
      <c r="K74" s="30">
        <f>IF(F74=2,D74,"0")</f>
        <v>49</v>
      </c>
      <c r="L74" s="30">
        <f t="shared" ref="L74" si="88">J74+K74</f>
        <v>255</v>
      </c>
      <c r="M74" s="30" t="str">
        <f>IF(F74=3,C74,"0")</f>
        <v>0</v>
      </c>
      <c r="N74" s="30" t="str">
        <f>IF(F74=3,D74,"0")</f>
        <v>0</v>
      </c>
      <c r="O74" s="30" t="str">
        <f t="shared" ref="O74" si="89">IF(F74=3,E74,"0")</f>
        <v>0</v>
      </c>
      <c r="P74" s="63" t="s">
        <v>165</v>
      </c>
    </row>
    <row r="75" spans="1:16" ht="21.75" customHeight="1">
      <c r="A75" s="29"/>
      <c r="B75" s="41" t="s">
        <v>48</v>
      </c>
      <c r="C75" s="35">
        <f>C74</f>
        <v>206</v>
      </c>
      <c r="D75" s="35">
        <f>D74</f>
        <v>49</v>
      </c>
      <c r="E75" s="35">
        <f t="shared" ref="E75:L75" si="90">E74</f>
        <v>255</v>
      </c>
      <c r="F75" s="55">
        <f t="shared" si="90"/>
        <v>2</v>
      </c>
      <c r="G75" s="35" t="str">
        <f t="shared" si="90"/>
        <v>0</v>
      </c>
      <c r="H75" s="35" t="str">
        <f>H74</f>
        <v>0</v>
      </c>
      <c r="I75" s="35">
        <f t="shared" si="90"/>
        <v>0</v>
      </c>
      <c r="J75" s="35">
        <f t="shared" si="90"/>
        <v>206</v>
      </c>
      <c r="K75" s="35">
        <f t="shared" si="90"/>
        <v>49</v>
      </c>
      <c r="L75" s="35">
        <f t="shared" si="90"/>
        <v>255</v>
      </c>
      <c r="M75" s="35" t="str">
        <f t="shared" ref="M75:O75" si="91">M74</f>
        <v>0</v>
      </c>
      <c r="N75" s="35" t="str">
        <f t="shared" si="91"/>
        <v>0</v>
      </c>
      <c r="O75" s="35" t="str">
        <f t="shared" si="91"/>
        <v>0</v>
      </c>
      <c r="P75" s="14"/>
    </row>
    <row r="76" spans="1:16" ht="21.75" customHeight="1">
      <c r="A76" s="29"/>
      <c r="B76" s="34" t="s">
        <v>50</v>
      </c>
      <c r="C76" s="35">
        <f>C75+C72+C68+C62+C59+C65+C53+C50+C42</f>
        <v>1458</v>
      </c>
      <c r="D76" s="35">
        <f>D75+D72+D68+D62+D59+D65+D53+D50+D42</f>
        <v>632</v>
      </c>
      <c r="E76" s="35">
        <f>E75+E72+E68+E62+E59+E65+E53+E50+E42</f>
        <v>2090</v>
      </c>
      <c r="F76" s="55"/>
      <c r="G76" s="35">
        <f t="shared" ref="G76:O76" si="92">G75+G72+G68+G62+G59+G65+G53+G50+G42</f>
        <v>0</v>
      </c>
      <c r="H76" s="35">
        <f t="shared" si="92"/>
        <v>0</v>
      </c>
      <c r="I76" s="35">
        <f t="shared" si="92"/>
        <v>0</v>
      </c>
      <c r="J76" s="35">
        <f t="shared" si="92"/>
        <v>1458</v>
      </c>
      <c r="K76" s="35">
        <f t="shared" si="92"/>
        <v>632</v>
      </c>
      <c r="L76" s="35">
        <f t="shared" si="92"/>
        <v>2090</v>
      </c>
      <c r="M76" s="35">
        <f t="shared" si="92"/>
        <v>0</v>
      </c>
      <c r="N76" s="35">
        <f t="shared" si="92"/>
        <v>0</v>
      </c>
      <c r="O76" s="35">
        <f t="shared" si="92"/>
        <v>0</v>
      </c>
      <c r="P76" s="14"/>
    </row>
    <row r="77" spans="1:16" ht="21.75" customHeight="1">
      <c r="A77" s="29"/>
      <c r="B77" s="66" t="s">
        <v>64</v>
      </c>
      <c r="C77" s="35"/>
      <c r="D77" s="35"/>
      <c r="E77" s="38"/>
      <c r="F77" s="36"/>
      <c r="G77" s="38"/>
      <c r="H77" s="38"/>
      <c r="I77" s="38"/>
      <c r="J77" s="38"/>
      <c r="K77" s="38"/>
      <c r="L77" s="38"/>
      <c r="M77" s="38"/>
      <c r="N77" s="38"/>
      <c r="O77" s="38"/>
      <c r="P77" s="14"/>
    </row>
    <row r="78" spans="1:16" ht="21.75" customHeight="1">
      <c r="A78" s="29"/>
      <c r="B78" s="56" t="s">
        <v>122</v>
      </c>
      <c r="C78" s="35"/>
      <c r="D78" s="35"/>
      <c r="E78" s="38"/>
      <c r="F78" s="36"/>
      <c r="G78" s="38"/>
      <c r="H78" s="38"/>
      <c r="I78" s="38"/>
      <c r="J78" s="38"/>
      <c r="K78" s="38"/>
      <c r="L78" s="38"/>
      <c r="M78" s="38"/>
      <c r="N78" s="38"/>
      <c r="O78" s="38"/>
      <c r="P78" s="14"/>
    </row>
    <row r="79" spans="1:16" ht="21.75" customHeight="1">
      <c r="A79" s="29"/>
      <c r="B79" s="67" t="s">
        <v>5</v>
      </c>
      <c r="C79" s="30">
        <v>1</v>
      </c>
      <c r="D79" s="30">
        <v>0</v>
      </c>
      <c r="E79" s="31">
        <f>C79+D79</f>
        <v>1</v>
      </c>
      <c r="F79" s="54">
        <v>2</v>
      </c>
      <c r="G79" s="31" t="str">
        <f>IF(F79=1,C79,"0")</f>
        <v>0</v>
      </c>
      <c r="H79" s="31" t="str">
        <f>IF(F79=1,D79,"0")</f>
        <v>0</v>
      </c>
      <c r="I79" s="31">
        <f>G79+H79</f>
        <v>0</v>
      </c>
      <c r="J79" s="31">
        <f>IF(F79=2,C79,"0")</f>
        <v>1</v>
      </c>
      <c r="K79" s="31">
        <f>IF(F79=2,D79,"0")</f>
        <v>0</v>
      </c>
      <c r="L79" s="31">
        <f>J79+K79</f>
        <v>1</v>
      </c>
      <c r="M79" s="31" t="str">
        <f>IF(I79=2,F79,"0")</f>
        <v>0</v>
      </c>
      <c r="N79" s="31" t="str">
        <f>IF(I79=2,G79,"0")</f>
        <v>0</v>
      </c>
      <c r="O79" s="31">
        <f t="shared" ref="O79" si="93">M79+N79</f>
        <v>0</v>
      </c>
      <c r="P79" s="33" t="s">
        <v>160</v>
      </c>
    </row>
    <row r="80" spans="1:16" ht="21.75" customHeight="1">
      <c r="A80" s="29"/>
      <c r="B80" s="34" t="s">
        <v>48</v>
      </c>
      <c r="C80" s="35">
        <f>SUM(C79)</f>
        <v>1</v>
      </c>
      <c r="D80" s="35">
        <f t="shared" ref="D80:O80" si="94">SUM(D79)</f>
        <v>0</v>
      </c>
      <c r="E80" s="35">
        <f t="shared" si="94"/>
        <v>1</v>
      </c>
      <c r="F80" s="35">
        <f t="shared" si="94"/>
        <v>2</v>
      </c>
      <c r="G80" s="35">
        <f t="shared" si="94"/>
        <v>0</v>
      </c>
      <c r="H80" s="35">
        <f t="shared" si="94"/>
        <v>0</v>
      </c>
      <c r="I80" s="35">
        <f t="shared" si="94"/>
        <v>0</v>
      </c>
      <c r="J80" s="35">
        <f t="shared" si="94"/>
        <v>1</v>
      </c>
      <c r="K80" s="35">
        <f t="shared" si="94"/>
        <v>0</v>
      </c>
      <c r="L80" s="35">
        <f t="shared" si="94"/>
        <v>1</v>
      </c>
      <c r="M80" s="35">
        <f t="shared" si="94"/>
        <v>0</v>
      </c>
      <c r="N80" s="35">
        <f t="shared" si="94"/>
        <v>0</v>
      </c>
      <c r="O80" s="35">
        <f t="shared" si="94"/>
        <v>0</v>
      </c>
      <c r="P80" s="14"/>
    </row>
    <row r="81" spans="1:16" ht="21.75" customHeight="1">
      <c r="A81" s="29"/>
      <c r="B81" s="43" t="s">
        <v>124</v>
      </c>
      <c r="C81" s="35"/>
      <c r="D81" s="35"/>
      <c r="E81" s="38"/>
      <c r="F81" s="36"/>
      <c r="G81" s="38"/>
      <c r="H81" s="38"/>
      <c r="I81" s="38"/>
      <c r="J81" s="38"/>
      <c r="K81" s="38"/>
      <c r="L81" s="38"/>
      <c r="M81" s="38"/>
      <c r="N81" s="38"/>
      <c r="O81" s="38"/>
      <c r="P81" s="14"/>
    </row>
    <row r="82" spans="1:16" s="68" customFormat="1" ht="21.75" customHeight="1">
      <c r="A82" s="8"/>
      <c r="B82" s="65" t="s">
        <v>96</v>
      </c>
      <c r="C82" s="30">
        <v>36</v>
      </c>
      <c r="D82" s="30">
        <v>4</v>
      </c>
      <c r="E82" s="31">
        <f>C82+D82</f>
        <v>40</v>
      </c>
      <c r="F82" s="54">
        <v>2</v>
      </c>
      <c r="G82" s="31" t="str">
        <f>IF(F82=1,C82,"0")</f>
        <v>0</v>
      </c>
      <c r="H82" s="31" t="str">
        <f>IF(F82=1,D82,"0")</f>
        <v>0</v>
      </c>
      <c r="I82" s="31">
        <f t="shared" si="66"/>
        <v>0</v>
      </c>
      <c r="J82" s="31">
        <f>IF(F82=2,C82,"0")</f>
        <v>36</v>
      </c>
      <c r="K82" s="31">
        <f>IF(F82=2,D82,"0")</f>
        <v>4</v>
      </c>
      <c r="L82" s="31">
        <f t="shared" si="67"/>
        <v>40</v>
      </c>
      <c r="M82" s="31" t="str">
        <f>IF(F82=3,C82,"0")</f>
        <v>0</v>
      </c>
      <c r="N82" s="31" t="str">
        <f>IF(F82=3,D82,"0")</f>
        <v>0</v>
      </c>
      <c r="O82" s="31" t="str">
        <f t="shared" ref="O82" si="95">IF(F82=3,E82,"0")</f>
        <v>0</v>
      </c>
      <c r="P82" s="63" t="s">
        <v>165</v>
      </c>
    </row>
    <row r="83" spans="1:16" ht="21.75" customHeight="1">
      <c r="A83" s="29"/>
      <c r="B83" s="34" t="s">
        <v>48</v>
      </c>
      <c r="C83" s="35">
        <f t="shared" ref="C83:O83" si="96">SUM(C82:C82)</f>
        <v>36</v>
      </c>
      <c r="D83" s="35">
        <f t="shared" si="96"/>
        <v>4</v>
      </c>
      <c r="E83" s="35">
        <f t="shared" si="96"/>
        <v>40</v>
      </c>
      <c r="F83" s="55">
        <f t="shared" si="96"/>
        <v>2</v>
      </c>
      <c r="G83" s="35">
        <f t="shared" si="96"/>
        <v>0</v>
      </c>
      <c r="H83" s="35">
        <f t="shared" si="96"/>
        <v>0</v>
      </c>
      <c r="I83" s="35">
        <f t="shared" si="96"/>
        <v>0</v>
      </c>
      <c r="J83" s="35">
        <f t="shared" si="96"/>
        <v>36</v>
      </c>
      <c r="K83" s="35">
        <f t="shared" si="96"/>
        <v>4</v>
      </c>
      <c r="L83" s="35">
        <f t="shared" si="96"/>
        <v>40</v>
      </c>
      <c r="M83" s="35">
        <f t="shared" si="96"/>
        <v>0</v>
      </c>
      <c r="N83" s="35">
        <f t="shared" si="96"/>
        <v>0</v>
      </c>
      <c r="O83" s="35">
        <f t="shared" si="96"/>
        <v>0</v>
      </c>
      <c r="P83" s="14"/>
    </row>
    <row r="84" spans="1:16" ht="21.75" customHeight="1">
      <c r="A84" s="29"/>
      <c r="B84" s="43" t="s">
        <v>74</v>
      </c>
      <c r="C84" s="35"/>
      <c r="D84" s="35"/>
      <c r="E84" s="35"/>
      <c r="F84" s="55"/>
      <c r="G84" s="35"/>
      <c r="H84" s="35"/>
      <c r="I84" s="35"/>
      <c r="J84" s="35"/>
      <c r="K84" s="35"/>
      <c r="L84" s="35"/>
      <c r="M84" s="35"/>
      <c r="N84" s="35"/>
      <c r="O84" s="35"/>
      <c r="P84" s="14"/>
    </row>
    <row r="85" spans="1:16" ht="21.75" customHeight="1">
      <c r="A85" s="29"/>
      <c r="B85" s="65" t="s">
        <v>77</v>
      </c>
      <c r="C85" s="30">
        <v>37</v>
      </c>
      <c r="D85" s="30">
        <v>8</v>
      </c>
      <c r="E85" s="30">
        <f>C85+D85</f>
        <v>45</v>
      </c>
      <c r="F85" s="54">
        <v>2</v>
      </c>
      <c r="G85" s="30" t="str">
        <f>IF(F85=1,C85,"0")</f>
        <v>0</v>
      </c>
      <c r="H85" s="30" t="str">
        <f>IF(F85=1,D85,"0")</f>
        <v>0</v>
      </c>
      <c r="I85" s="30">
        <f t="shared" ref="I85" si="97">G85+H85</f>
        <v>0</v>
      </c>
      <c r="J85" s="30">
        <f>IF(F85=2,C85,"0")</f>
        <v>37</v>
      </c>
      <c r="K85" s="30">
        <f>IF(F85=2,D85,"0")</f>
        <v>8</v>
      </c>
      <c r="L85" s="30">
        <f t="shared" ref="L85" si="98">J85+K85</f>
        <v>45</v>
      </c>
      <c r="M85" s="30" t="str">
        <f>IF(I85=2,F85,"0")</f>
        <v>0</v>
      </c>
      <c r="N85" s="30" t="str">
        <f>IF(I85=2,G85,"0")</f>
        <v>0</v>
      </c>
      <c r="O85" s="30" t="str">
        <f t="shared" ref="O85" si="99">IF(H85=3,E85,"0")</f>
        <v>0</v>
      </c>
      <c r="P85" s="63" t="s">
        <v>165</v>
      </c>
    </row>
    <row r="86" spans="1:16" ht="21.75" customHeight="1">
      <c r="A86" s="29"/>
      <c r="B86" s="41" t="s">
        <v>48</v>
      </c>
      <c r="C86" s="35">
        <f t="shared" ref="C86:L86" si="100">SUM(C85:C85)</f>
        <v>37</v>
      </c>
      <c r="D86" s="35">
        <f t="shared" si="100"/>
        <v>8</v>
      </c>
      <c r="E86" s="35">
        <f t="shared" si="100"/>
        <v>45</v>
      </c>
      <c r="F86" s="55">
        <f t="shared" si="100"/>
        <v>2</v>
      </c>
      <c r="G86" s="35">
        <f t="shared" si="100"/>
        <v>0</v>
      </c>
      <c r="H86" s="35">
        <f t="shared" si="100"/>
        <v>0</v>
      </c>
      <c r="I86" s="35">
        <f t="shared" si="100"/>
        <v>0</v>
      </c>
      <c r="J86" s="35">
        <f t="shared" si="100"/>
        <v>37</v>
      </c>
      <c r="K86" s="35">
        <f t="shared" si="100"/>
        <v>8</v>
      </c>
      <c r="L86" s="35">
        <f t="shared" si="100"/>
        <v>45</v>
      </c>
      <c r="M86" s="35">
        <f t="shared" ref="M86:O86" si="101">SUM(M85:M85)</f>
        <v>0</v>
      </c>
      <c r="N86" s="35">
        <f t="shared" si="101"/>
        <v>0</v>
      </c>
      <c r="O86" s="35">
        <f t="shared" si="101"/>
        <v>0</v>
      </c>
      <c r="P86" s="14"/>
    </row>
    <row r="87" spans="1:16" ht="21.75" customHeight="1">
      <c r="A87" s="29"/>
      <c r="B87" s="34" t="s">
        <v>65</v>
      </c>
      <c r="C87" s="35">
        <f>C83+C86+C80</f>
        <v>74</v>
      </c>
      <c r="D87" s="35">
        <f t="shared" ref="D87:E87" si="102">D83+D86+D80</f>
        <v>12</v>
      </c>
      <c r="E87" s="35">
        <f t="shared" si="102"/>
        <v>86</v>
      </c>
      <c r="F87" s="55"/>
      <c r="G87" s="35">
        <f t="shared" ref="G87:L87" si="103">G83+G86</f>
        <v>0</v>
      </c>
      <c r="H87" s="35">
        <f t="shared" si="103"/>
        <v>0</v>
      </c>
      <c r="I87" s="35">
        <f t="shared" si="103"/>
        <v>0</v>
      </c>
      <c r="J87" s="35">
        <f t="shared" si="103"/>
        <v>73</v>
      </c>
      <c r="K87" s="35">
        <f t="shared" si="103"/>
        <v>12</v>
      </c>
      <c r="L87" s="35">
        <f t="shared" si="103"/>
        <v>85</v>
      </c>
      <c r="M87" s="35">
        <f t="shared" ref="M87:O87" si="104">M83+M86</f>
        <v>0</v>
      </c>
      <c r="N87" s="35">
        <f t="shared" si="104"/>
        <v>0</v>
      </c>
      <c r="O87" s="35">
        <f t="shared" si="104"/>
        <v>0</v>
      </c>
      <c r="P87" s="14"/>
    </row>
    <row r="88" spans="1:16" ht="21.75" customHeight="1">
      <c r="A88" s="45"/>
      <c r="B88" s="46" t="s">
        <v>37</v>
      </c>
      <c r="C88" s="47">
        <f>C87+C76</f>
        <v>1532</v>
      </c>
      <c r="D88" s="47">
        <f>D76+D87</f>
        <v>644</v>
      </c>
      <c r="E88" s="47">
        <f>E76+E87</f>
        <v>2176</v>
      </c>
      <c r="F88" s="48"/>
      <c r="G88" s="47">
        <f>G76+G87+G80</f>
        <v>0</v>
      </c>
      <c r="H88" s="47">
        <f t="shared" ref="H88:O88" si="105">H76+H87+H80</f>
        <v>0</v>
      </c>
      <c r="I88" s="47">
        <f t="shared" si="105"/>
        <v>0</v>
      </c>
      <c r="J88" s="47">
        <f t="shared" si="105"/>
        <v>1532</v>
      </c>
      <c r="K88" s="47">
        <f t="shared" si="105"/>
        <v>644</v>
      </c>
      <c r="L88" s="47">
        <f t="shared" si="105"/>
        <v>2176</v>
      </c>
      <c r="M88" s="47">
        <f t="shared" si="105"/>
        <v>0</v>
      </c>
      <c r="N88" s="47">
        <f t="shared" si="105"/>
        <v>0</v>
      </c>
      <c r="O88" s="47">
        <f t="shared" si="105"/>
        <v>0</v>
      </c>
      <c r="P88" s="49"/>
    </row>
    <row r="89" spans="1:16" ht="21.75" customHeight="1">
      <c r="A89" s="29" t="s">
        <v>36</v>
      </c>
      <c r="B89" s="56"/>
      <c r="C89" s="11"/>
      <c r="D89" s="11"/>
      <c r="E89" s="50"/>
      <c r="F89" s="13"/>
      <c r="G89" s="51"/>
      <c r="H89" s="51"/>
      <c r="I89" s="50"/>
      <c r="J89" s="51"/>
      <c r="K89" s="51"/>
      <c r="L89" s="50"/>
      <c r="M89" s="51"/>
      <c r="N89" s="51"/>
      <c r="O89" s="50"/>
      <c r="P89" s="14"/>
    </row>
    <row r="90" spans="1:16" ht="21.75" customHeight="1">
      <c r="A90" s="29"/>
      <c r="B90" s="69" t="s">
        <v>49</v>
      </c>
      <c r="C90" s="11"/>
      <c r="D90" s="11"/>
      <c r="E90" s="50"/>
      <c r="F90" s="13"/>
      <c r="G90" s="51"/>
      <c r="H90" s="51"/>
      <c r="I90" s="50"/>
      <c r="J90" s="51"/>
      <c r="K90" s="51"/>
      <c r="L90" s="50"/>
      <c r="M90" s="51"/>
      <c r="N90" s="51"/>
      <c r="O90" s="50"/>
      <c r="P90" s="14"/>
    </row>
    <row r="91" spans="1:16" ht="21.75" customHeight="1">
      <c r="A91" s="29"/>
      <c r="B91" s="9" t="s">
        <v>70</v>
      </c>
      <c r="C91" s="11"/>
      <c r="D91" s="11"/>
      <c r="E91" s="50"/>
      <c r="F91" s="13"/>
      <c r="G91" s="51"/>
      <c r="H91" s="51"/>
      <c r="I91" s="50"/>
      <c r="J91" s="51"/>
      <c r="K91" s="51"/>
      <c r="L91" s="50"/>
      <c r="M91" s="51"/>
      <c r="N91" s="51"/>
      <c r="O91" s="50"/>
      <c r="P91" s="14"/>
    </row>
    <row r="92" spans="1:16" ht="21.75" customHeight="1">
      <c r="A92" s="24"/>
      <c r="B92" s="52" t="s">
        <v>11</v>
      </c>
      <c r="C92" s="25">
        <v>96</v>
      </c>
      <c r="D92" s="25">
        <v>79</v>
      </c>
      <c r="E92" s="26">
        <f>C92+D92</f>
        <v>175</v>
      </c>
      <c r="F92" s="53">
        <v>2</v>
      </c>
      <c r="G92" s="26" t="str">
        <f>IF(F92=1,C92,"0")</f>
        <v>0</v>
      </c>
      <c r="H92" s="26" t="str">
        <f>IF(F92=1,D92,"0")</f>
        <v>0</v>
      </c>
      <c r="I92" s="26">
        <f>G92+H92</f>
        <v>0</v>
      </c>
      <c r="J92" s="26">
        <f>IF(F92=2,C92,"0")</f>
        <v>96</v>
      </c>
      <c r="K92" s="26">
        <f>IF(F92=2,D92,"0")</f>
        <v>79</v>
      </c>
      <c r="L92" s="26">
        <f>J92+K92</f>
        <v>175</v>
      </c>
      <c r="M92" s="26" t="str">
        <f>IF(F92=3,C92,"0")</f>
        <v>0</v>
      </c>
      <c r="N92" s="26" t="str">
        <f>IF(F92=3,D92,"0")</f>
        <v>0</v>
      </c>
      <c r="O92" s="26" t="str">
        <f t="shared" ref="O92:O96" si="106">IF(F92=3,E92,"0")</f>
        <v>0</v>
      </c>
      <c r="P92" s="33" t="s">
        <v>166</v>
      </c>
    </row>
    <row r="93" spans="1:16" ht="21.75" customHeight="1">
      <c r="A93" s="29"/>
      <c r="B93" s="60" t="s">
        <v>15</v>
      </c>
      <c r="C93" s="30">
        <v>78</v>
      </c>
      <c r="D93" s="30">
        <v>48</v>
      </c>
      <c r="E93" s="31">
        <f>C93+D93</f>
        <v>126</v>
      </c>
      <c r="F93" s="54">
        <v>2</v>
      </c>
      <c r="G93" s="31" t="str">
        <f>IF(F93=1,C93,"0")</f>
        <v>0</v>
      </c>
      <c r="H93" s="31" t="str">
        <f>IF(F93=1,D93,"0")</f>
        <v>0</v>
      </c>
      <c r="I93" s="31">
        <f t="shared" ref="I93:I96" si="107">G93+H93</f>
        <v>0</v>
      </c>
      <c r="J93" s="31">
        <f>IF(F93=2,C93,"0")</f>
        <v>78</v>
      </c>
      <c r="K93" s="31">
        <f>IF(F93=2,D93,"0")</f>
        <v>48</v>
      </c>
      <c r="L93" s="31">
        <f t="shared" ref="L93:L96" si="108">J93+K93</f>
        <v>126</v>
      </c>
      <c r="M93" s="31" t="str">
        <f>IF(F93=3,C93,"0")</f>
        <v>0</v>
      </c>
      <c r="N93" s="31" t="str">
        <f>IF(F93=3,D93,"0")</f>
        <v>0</v>
      </c>
      <c r="O93" s="31" t="str">
        <f t="shared" si="106"/>
        <v>0</v>
      </c>
      <c r="P93" s="33" t="s">
        <v>166</v>
      </c>
    </row>
    <row r="94" spans="1:16" ht="21.75" customHeight="1">
      <c r="A94" s="29"/>
      <c r="B94" s="44" t="s">
        <v>14</v>
      </c>
      <c r="C94" s="30">
        <v>78</v>
      </c>
      <c r="D94" s="30">
        <v>49</v>
      </c>
      <c r="E94" s="31">
        <f>C94+D94</f>
        <v>127</v>
      </c>
      <c r="F94" s="54">
        <v>2</v>
      </c>
      <c r="G94" s="31" t="str">
        <f>IF(F94=1,C94,"0")</f>
        <v>0</v>
      </c>
      <c r="H94" s="31" t="str">
        <f>IF(F94=1,D94,"0")</f>
        <v>0</v>
      </c>
      <c r="I94" s="31">
        <f t="shared" si="107"/>
        <v>0</v>
      </c>
      <c r="J94" s="31">
        <f>IF(F94=2,C94,"0")</f>
        <v>78</v>
      </c>
      <c r="K94" s="31">
        <f>IF(F94=2,D94,"0")</f>
        <v>49</v>
      </c>
      <c r="L94" s="31">
        <f t="shared" si="108"/>
        <v>127</v>
      </c>
      <c r="M94" s="31" t="str">
        <f>IF(F94=3,C94,"0")</f>
        <v>0</v>
      </c>
      <c r="N94" s="31" t="str">
        <f>IF(F94=3,D94,"0")</f>
        <v>0</v>
      </c>
      <c r="O94" s="31" t="str">
        <f t="shared" si="106"/>
        <v>0</v>
      </c>
      <c r="P94" s="33" t="s">
        <v>166</v>
      </c>
    </row>
    <row r="95" spans="1:16" ht="21.75" customHeight="1">
      <c r="A95" s="29"/>
      <c r="B95" s="44" t="s">
        <v>13</v>
      </c>
      <c r="C95" s="30">
        <v>43</v>
      </c>
      <c r="D95" s="30">
        <v>120</v>
      </c>
      <c r="E95" s="31">
        <f>C95+D95</f>
        <v>163</v>
      </c>
      <c r="F95" s="54">
        <v>2</v>
      </c>
      <c r="G95" s="31" t="str">
        <f>IF(F95=1,C95,"0")</f>
        <v>0</v>
      </c>
      <c r="H95" s="31" t="str">
        <f>IF(F95=1,D95,"0")</f>
        <v>0</v>
      </c>
      <c r="I95" s="31">
        <f t="shared" si="107"/>
        <v>0</v>
      </c>
      <c r="J95" s="31">
        <f>IF(F95=2,C95,"0")</f>
        <v>43</v>
      </c>
      <c r="K95" s="31">
        <f>IF(F95=2,D95,"0")</f>
        <v>120</v>
      </c>
      <c r="L95" s="31">
        <f t="shared" si="108"/>
        <v>163</v>
      </c>
      <c r="M95" s="31" t="str">
        <f>IF(F95=3,C95,"0")</f>
        <v>0</v>
      </c>
      <c r="N95" s="31" t="str">
        <f>IF(F95=3,D95,"0")</f>
        <v>0</v>
      </c>
      <c r="O95" s="31" t="str">
        <f t="shared" si="106"/>
        <v>0</v>
      </c>
      <c r="P95" s="33" t="s">
        <v>167</v>
      </c>
    </row>
    <row r="96" spans="1:16" s="68" customFormat="1" ht="21.75" customHeight="1">
      <c r="A96" s="8"/>
      <c r="B96" s="44" t="s">
        <v>12</v>
      </c>
      <c r="C96" s="30">
        <v>92</v>
      </c>
      <c r="D96" s="30">
        <v>211</v>
      </c>
      <c r="E96" s="31">
        <f>C96+D96</f>
        <v>303</v>
      </c>
      <c r="F96" s="54">
        <v>2</v>
      </c>
      <c r="G96" s="31" t="str">
        <f>IF(F96=1,C96,"0")</f>
        <v>0</v>
      </c>
      <c r="H96" s="31" t="str">
        <f>IF(F96=1,D96,"0")</f>
        <v>0</v>
      </c>
      <c r="I96" s="31">
        <f t="shared" si="107"/>
        <v>0</v>
      </c>
      <c r="J96" s="31">
        <f>IF(F96=2,C96,"0")</f>
        <v>92</v>
      </c>
      <c r="K96" s="31">
        <f>IF(F96=2,D96,"0")</f>
        <v>211</v>
      </c>
      <c r="L96" s="31">
        <f t="shared" si="108"/>
        <v>303</v>
      </c>
      <c r="M96" s="31" t="str">
        <f>IF(F96=3,C96,"0")</f>
        <v>0</v>
      </c>
      <c r="N96" s="31" t="str">
        <f>IF(F96=3,D96,"0")</f>
        <v>0</v>
      </c>
      <c r="O96" s="31" t="str">
        <f t="shared" si="106"/>
        <v>0</v>
      </c>
      <c r="P96" s="33" t="s">
        <v>166</v>
      </c>
    </row>
    <row r="97" spans="1:16" s="68" customFormat="1" ht="21.75" customHeight="1">
      <c r="A97" s="8"/>
      <c r="B97" s="61" t="s">
        <v>48</v>
      </c>
      <c r="C97" s="35">
        <f>SUM(C92:C96)</f>
        <v>387</v>
      </c>
      <c r="D97" s="35">
        <f>SUM(D92:D96)</f>
        <v>507</v>
      </c>
      <c r="E97" s="35">
        <f>SUM(E92:E96)</f>
        <v>894</v>
      </c>
      <c r="F97" s="55"/>
      <c r="G97" s="35">
        <f t="shared" ref="G97:O97" si="109">SUM(G92:G96)</f>
        <v>0</v>
      </c>
      <c r="H97" s="35">
        <f t="shared" si="109"/>
        <v>0</v>
      </c>
      <c r="I97" s="35">
        <f t="shared" si="109"/>
        <v>0</v>
      </c>
      <c r="J97" s="35">
        <f t="shared" si="109"/>
        <v>387</v>
      </c>
      <c r="K97" s="35">
        <f t="shared" si="109"/>
        <v>507</v>
      </c>
      <c r="L97" s="35">
        <f t="shared" si="109"/>
        <v>894</v>
      </c>
      <c r="M97" s="35">
        <f t="shared" si="109"/>
        <v>0</v>
      </c>
      <c r="N97" s="35">
        <f t="shared" si="109"/>
        <v>0</v>
      </c>
      <c r="O97" s="35">
        <f t="shared" si="109"/>
        <v>0</v>
      </c>
      <c r="P97" s="14"/>
    </row>
    <row r="98" spans="1:16" s="68" customFormat="1" ht="21.75" customHeight="1">
      <c r="A98" s="8"/>
      <c r="B98" s="61" t="s">
        <v>50</v>
      </c>
      <c r="C98" s="35">
        <f>C97</f>
        <v>387</v>
      </c>
      <c r="D98" s="35">
        <f t="shared" ref="D98:L99" si="110">D97</f>
        <v>507</v>
      </c>
      <c r="E98" s="35">
        <f t="shared" si="110"/>
        <v>894</v>
      </c>
      <c r="F98" s="55"/>
      <c r="G98" s="35">
        <f t="shared" si="110"/>
        <v>0</v>
      </c>
      <c r="H98" s="35">
        <f t="shared" si="110"/>
        <v>0</v>
      </c>
      <c r="I98" s="35">
        <f t="shared" si="110"/>
        <v>0</v>
      </c>
      <c r="J98" s="35">
        <f t="shared" si="110"/>
        <v>387</v>
      </c>
      <c r="K98" s="35">
        <f t="shared" si="110"/>
        <v>507</v>
      </c>
      <c r="L98" s="35">
        <f t="shared" si="110"/>
        <v>894</v>
      </c>
      <c r="M98" s="35">
        <f t="shared" ref="M98:O98" si="111">M97</f>
        <v>0</v>
      </c>
      <c r="N98" s="35">
        <f t="shared" si="111"/>
        <v>0</v>
      </c>
      <c r="O98" s="35">
        <f t="shared" si="111"/>
        <v>0</v>
      </c>
      <c r="P98" s="14"/>
    </row>
    <row r="99" spans="1:16" s="68" customFormat="1" ht="21.75" customHeight="1">
      <c r="A99" s="70"/>
      <c r="B99" s="71" t="s">
        <v>37</v>
      </c>
      <c r="C99" s="47">
        <f>C98</f>
        <v>387</v>
      </c>
      <c r="D99" s="47">
        <f t="shared" si="110"/>
        <v>507</v>
      </c>
      <c r="E99" s="47">
        <f t="shared" si="110"/>
        <v>894</v>
      </c>
      <c r="F99" s="48"/>
      <c r="G99" s="47">
        <f t="shared" si="110"/>
        <v>0</v>
      </c>
      <c r="H99" s="47">
        <f t="shared" si="110"/>
        <v>0</v>
      </c>
      <c r="I99" s="47">
        <f t="shared" si="110"/>
        <v>0</v>
      </c>
      <c r="J99" s="47">
        <f t="shared" si="110"/>
        <v>387</v>
      </c>
      <c r="K99" s="47">
        <f t="shared" si="110"/>
        <v>507</v>
      </c>
      <c r="L99" s="47">
        <f t="shared" si="110"/>
        <v>894</v>
      </c>
      <c r="M99" s="47">
        <f t="shared" ref="M99:O99" si="112">M98</f>
        <v>0</v>
      </c>
      <c r="N99" s="47">
        <f t="shared" si="112"/>
        <v>0</v>
      </c>
      <c r="O99" s="47">
        <f t="shared" si="112"/>
        <v>0</v>
      </c>
      <c r="P99" s="49"/>
    </row>
    <row r="100" spans="1:16" ht="21.75" customHeight="1">
      <c r="A100" s="72" t="s">
        <v>38</v>
      </c>
      <c r="B100" s="73"/>
      <c r="C100" s="11"/>
      <c r="D100" s="11"/>
      <c r="E100" s="50"/>
      <c r="F100" s="13"/>
      <c r="G100" s="51"/>
      <c r="H100" s="51"/>
      <c r="I100" s="50"/>
      <c r="J100" s="51"/>
      <c r="K100" s="51"/>
      <c r="L100" s="50"/>
      <c r="M100" s="51"/>
      <c r="N100" s="51"/>
      <c r="O100" s="50"/>
      <c r="P100" s="14"/>
    </row>
    <row r="101" spans="1:16" ht="21.75" customHeight="1">
      <c r="A101" s="72"/>
      <c r="B101" s="69" t="s">
        <v>49</v>
      </c>
      <c r="C101" s="11"/>
      <c r="D101" s="11"/>
      <c r="E101" s="50"/>
      <c r="F101" s="13"/>
      <c r="G101" s="51"/>
      <c r="H101" s="51"/>
      <c r="I101" s="50"/>
      <c r="J101" s="51"/>
      <c r="K101" s="51"/>
      <c r="L101" s="50"/>
      <c r="M101" s="51"/>
      <c r="N101" s="51"/>
      <c r="O101" s="50"/>
      <c r="P101" s="14"/>
    </row>
    <row r="102" spans="1:16" ht="21.75" customHeight="1">
      <c r="A102" s="29"/>
      <c r="B102" s="56" t="s">
        <v>67</v>
      </c>
      <c r="C102" s="11"/>
      <c r="D102" s="11"/>
      <c r="E102" s="50"/>
      <c r="F102" s="13"/>
      <c r="G102" s="51"/>
      <c r="H102" s="51"/>
      <c r="I102" s="50"/>
      <c r="J102" s="51"/>
      <c r="K102" s="51"/>
      <c r="L102" s="50"/>
      <c r="M102" s="51"/>
      <c r="N102" s="51"/>
      <c r="O102" s="50"/>
      <c r="P102" s="14"/>
    </row>
    <row r="103" spans="1:16" ht="21.75" customHeight="1">
      <c r="A103" s="24"/>
      <c r="B103" s="52" t="s">
        <v>75</v>
      </c>
      <c r="C103" s="25">
        <v>306</v>
      </c>
      <c r="D103" s="25">
        <v>161</v>
      </c>
      <c r="E103" s="26">
        <f t="shared" ref="E103:E128" si="113">SUM(C103:D103)</f>
        <v>467</v>
      </c>
      <c r="F103" s="53">
        <v>2</v>
      </c>
      <c r="G103" s="26" t="str">
        <f t="shared" ref="G103:G128" si="114">IF(F103=1,C103,"0")</f>
        <v>0</v>
      </c>
      <c r="H103" s="26" t="str">
        <f t="shared" ref="H103:H128" si="115">IF(F103=1,D103,"0")</f>
        <v>0</v>
      </c>
      <c r="I103" s="26">
        <f t="shared" si="66"/>
        <v>0</v>
      </c>
      <c r="J103" s="26">
        <f t="shared" ref="J103:J128" si="116">IF(F103=2,C103,"0")</f>
        <v>306</v>
      </c>
      <c r="K103" s="26">
        <f t="shared" ref="K103:K128" si="117">IF(F103=2,D103,"0")</f>
        <v>161</v>
      </c>
      <c r="L103" s="26">
        <f t="shared" si="67"/>
        <v>467</v>
      </c>
      <c r="M103" s="26" t="str">
        <f t="shared" ref="M103:M128" si="118">IF(F103=3,C103,"0")</f>
        <v>0</v>
      </c>
      <c r="N103" s="26" t="str">
        <f t="shared" ref="N103:N128" si="119">IF(F103=3,D103,"0")</f>
        <v>0</v>
      </c>
      <c r="O103" s="26" t="str">
        <f t="shared" ref="O103:O128" si="120">IF(F103=3,E103,"0")</f>
        <v>0</v>
      </c>
      <c r="P103" s="74"/>
    </row>
    <row r="104" spans="1:16" ht="21.75" customHeight="1">
      <c r="A104" s="29"/>
      <c r="B104" s="37" t="s">
        <v>175</v>
      </c>
      <c r="C104" s="30">
        <v>10</v>
      </c>
      <c r="D104" s="30">
        <v>3</v>
      </c>
      <c r="E104" s="26">
        <f t="shared" si="113"/>
        <v>13</v>
      </c>
      <c r="F104" s="54">
        <v>2</v>
      </c>
      <c r="G104" s="31" t="str">
        <f t="shared" si="114"/>
        <v>0</v>
      </c>
      <c r="H104" s="31" t="str">
        <f t="shared" si="115"/>
        <v>0</v>
      </c>
      <c r="I104" s="31">
        <f t="shared" si="66"/>
        <v>0</v>
      </c>
      <c r="J104" s="31">
        <f t="shared" si="116"/>
        <v>10</v>
      </c>
      <c r="K104" s="31">
        <f t="shared" si="117"/>
        <v>3</v>
      </c>
      <c r="L104" s="31">
        <f t="shared" si="67"/>
        <v>13</v>
      </c>
      <c r="M104" s="31" t="str">
        <f t="shared" si="118"/>
        <v>0</v>
      </c>
      <c r="N104" s="31" t="str">
        <f t="shared" si="119"/>
        <v>0</v>
      </c>
      <c r="O104" s="31" t="str">
        <f t="shared" si="120"/>
        <v>0</v>
      </c>
      <c r="P104" s="137" t="s">
        <v>207</v>
      </c>
    </row>
    <row r="105" spans="1:16" ht="21.75" customHeight="1">
      <c r="A105" s="29"/>
      <c r="B105" s="44" t="s">
        <v>134</v>
      </c>
      <c r="C105" s="30">
        <v>67</v>
      </c>
      <c r="D105" s="30">
        <v>25</v>
      </c>
      <c r="E105" s="26">
        <f t="shared" si="113"/>
        <v>92</v>
      </c>
      <c r="F105" s="54">
        <v>2</v>
      </c>
      <c r="G105" s="31" t="str">
        <f t="shared" si="114"/>
        <v>0</v>
      </c>
      <c r="H105" s="31" t="str">
        <f t="shared" si="115"/>
        <v>0</v>
      </c>
      <c r="I105" s="31">
        <f t="shared" ref="I105" si="121">G105+H105</f>
        <v>0</v>
      </c>
      <c r="J105" s="31">
        <f t="shared" si="116"/>
        <v>67</v>
      </c>
      <c r="K105" s="31">
        <f t="shared" si="117"/>
        <v>25</v>
      </c>
      <c r="L105" s="31">
        <f t="shared" ref="L105" si="122">J105+K105</f>
        <v>92</v>
      </c>
      <c r="M105" s="31" t="str">
        <f t="shared" si="118"/>
        <v>0</v>
      </c>
      <c r="N105" s="31" t="str">
        <f t="shared" si="119"/>
        <v>0</v>
      </c>
      <c r="O105" s="31" t="str">
        <f t="shared" si="120"/>
        <v>0</v>
      </c>
      <c r="P105" s="33" t="s">
        <v>166</v>
      </c>
    </row>
    <row r="106" spans="1:16" ht="22.5" customHeight="1">
      <c r="A106" s="29"/>
      <c r="B106" s="44" t="s">
        <v>10</v>
      </c>
      <c r="C106" s="30">
        <v>191</v>
      </c>
      <c r="D106" s="30">
        <v>44</v>
      </c>
      <c r="E106" s="26">
        <f t="shared" si="113"/>
        <v>235</v>
      </c>
      <c r="F106" s="54">
        <v>2</v>
      </c>
      <c r="G106" s="31" t="str">
        <f t="shared" si="114"/>
        <v>0</v>
      </c>
      <c r="H106" s="31" t="str">
        <f t="shared" si="115"/>
        <v>0</v>
      </c>
      <c r="I106" s="31">
        <f t="shared" si="66"/>
        <v>0</v>
      </c>
      <c r="J106" s="31">
        <f t="shared" si="116"/>
        <v>191</v>
      </c>
      <c r="K106" s="31">
        <f t="shared" si="117"/>
        <v>44</v>
      </c>
      <c r="L106" s="31">
        <f t="shared" si="67"/>
        <v>235</v>
      </c>
      <c r="M106" s="31" t="str">
        <f t="shared" si="118"/>
        <v>0</v>
      </c>
      <c r="N106" s="31" t="str">
        <f t="shared" si="119"/>
        <v>0</v>
      </c>
      <c r="O106" s="31" t="str">
        <f t="shared" si="120"/>
        <v>0</v>
      </c>
      <c r="P106" s="137" t="s">
        <v>161</v>
      </c>
    </row>
    <row r="107" spans="1:16" ht="21" customHeight="1">
      <c r="A107" s="29"/>
      <c r="B107" s="44" t="s">
        <v>17</v>
      </c>
      <c r="C107" s="30">
        <v>80</v>
      </c>
      <c r="D107" s="30">
        <v>112</v>
      </c>
      <c r="E107" s="26">
        <f t="shared" si="113"/>
        <v>192</v>
      </c>
      <c r="F107" s="54">
        <v>2</v>
      </c>
      <c r="G107" s="31" t="str">
        <f t="shared" si="114"/>
        <v>0</v>
      </c>
      <c r="H107" s="31" t="str">
        <f t="shared" si="115"/>
        <v>0</v>
      </c>
      <c r="I107" s="31">
        <f t="shared" si="66"/>
        <v>0</v>
      </c>
      <c r="J107" s="31">
        <f t="shared" si="116"/>
        <v>80</v>
      </c>
      <c r="K107" s="31">
        <f t="shared" si="117"/>
        <v>112</v>
      </c>
      <c r="L107" s="31">
        <f t="shared" si="67"/>
        <v>192</v>
      </c>
      <c r="M107" s="31" t="str">
        <f t="shared" si="118"/>
        <v>0</v>
      </c>
      <c r="N107" s="31" t="str">
        <f t="shared" si="119"/>
        <v>0</v>
      </c>
      <c r="O107" s="31" t="str">
        <f t="shared" si="120"/>
        <v>0</v>
      </c>
      <c r="P107" s="77" t="s">
        <v>168</v>
      </c>
    </row>
    <row r="108" spans="1:16" ht="21.75" customHeight="1">
      <c r="A108" s="29"/>
      <c r="B108" s="44" t="s">
        <v>8</v>
      </c>
      <c r="C108" s="30">
        <v>165</v>
      </c>
      <c r="D108" s="30">
        <v>41</v>
      </c>
      <c r="E108" s="26">
        <f t="shared" si="113"/>
        <v>206</v>
      </c>
      <c r="F108" s="54">
        <v>2</v>
      </c>
      <c r="G108" s="31" t="str">
        <f t="shared" si="114"/>
        <v>0</v>
      </c>
      <c r="H108" s="31" t="str">
        <f t="shared" si="115"/>
        <v>0</v>
      </c>
      <c r="I108" s="31">
        <f t="shared" si="66"/>
        <v>0</v>
      </c>
      <c r="J108" s="31">
        <f t="shared" si="116"/>
        <v>165</v>
      </c>
      <c r="K108" s="31">
        <f t="shared" si="117"/>
        <v>41</v>
      </c>
      <c r="L108" s="31">
        <f t="shared" si="67"/>
        <v>206</v>
      </c>
      <c r="M108" s="31" t="str">
        <f t="shared" si="118"/>
        <v>0</v>
      </c>
      <c r="N108" s="31" t="str">
        <f t="shared" si="119"/>
        <v>0</v>
      </c>
      <c r="O108" s="31" t="str">
        <f t="shared" si="120"/>
        <v>0</v>
      </c>
      <c r="P108" s="75" t="s">
        <v>165</v>
      </c>
    </row>
    <row r="109" spans="1:16" ht="21.75" customHeight="1">
      <c r="A109" s="29"/>
      <c r="B109" s="44" t="s">
        <v>79</v>
      </c>
      <c r="C109" s="30">
        <v>3</v>
      </c>
      <c r="D109" s="30">
        <v>0</v>
      </c>
      <c r="E109" s="26">
        <f t="shared" si="113"/>
        <v>3</v>
      </c>
      <c r="F109" s="54">
        <v>2</v>
      </c>
      <c r="G109" s="31" t="str">
        <f t="shared" si="114"/>
        <v>0</v>
      </c>
      <c r="H109" s="31" t="str">
        <f t="shared" si="115"/>
        <v>0</v>
      </c>
      <c r="I109" s="31">
        <f t="shared" si="66"/>
        <v>0</v>
      </c>
      <c r="J109" s="31">
        <f t="shared" si="116"/>
        <v>3</v>
      </c>
      <c r="K109" s="31">
        <f t="shared" si="117"/>
        <v>0</v>
      </c>
      <c r="L109" s="31">
        <f t="shared" si="67"/>
        <v>3</v>
      </c>
      <c r="M109" s="31" t="str">
        <f t="shared" si="118"/>
        <v>0</v>
      </c>
      <c r="N109" s="31" t="str">
        <f t="shared" si="119"/>
        <v>0</v>
      </c>
      <c r="O109" s="31" t="str">
        <f t="shared" si="120"/>
        <v>0</v>
      </c>
      <c r="P109" s="137" t="s">
        <v>208</v>
      </c>
    </row>
    <row r="110" spans="1:16" ht="21.75" customHeight="1">
      <c r="A110" s="29"/>
      <c r="B110" s="44" t="s">
        <v>88</v>
      </c>
      <c r="C110" s="30">
        <v>80</v>
      </c>
      <c r="D110" s="30">
        <v>75</v>
      </c>
      <c r="E110" s="26">
        <f t="shared" si="113"/>
        <v>155</v>
      </c>
      <c r="F110" s="54">
        <v>2</v>
      </c>
      <c r="G110" s="31" t="str">
        <f t="shared" si="114"/>
        <v>0</v>
      </c>
      <c r="H110" s="31" t="str">
        <f t="shared" si="115"/>
        <v>0</v>
      </c>
      <c r="I110" s="31">
        <f t="shared" si="66"/>
        <v>0</v>
      </c>
      <c r="J110" s="31">
        <f t="shared" si="116"/>
        <v>80</v>
      </c>
      <c r="K110" s="31">
        <f t="shared" si="117"/>
        <v>75</v>
      </c>
      <c r="L110" s="31">
        <f t="shared" si="67"/>
        <v>155</v>
      </c>
      <c r="M110" s="31" t="str">
        <f t="shared" si="118"/>
        <v>0</v>
      </c>
      <c r="N110" s="31" t="str">
        <f t="shared" si="119"/>
        <v>0</v>
      </c>
      <c r="O110" s="31" t="str">
        <f t="shared" si="120"/>
        <v>0</v>
      </c>
      <c r="P110" s="137" t="s">
        <v>166</v>
      </c>
    </row>
    <row r="111" spans="1:16" ht="21.75" customHeight="1">
      <c r="A111" s="29"/>
      <c r="B111" s="44" t="s">
        <v>135</v>
      </c>
      <c r="C111" s="30">
        <v>76</v>
      </c>
      <c r="D111" s="30">
        <v>36</v>
      </c>
      <c r="E111" s="26">
        <f t="shared" si="113"/>
        <v>112</v>
      </c>
      <c r="F111" s="54">
        <v>2</v>
      </c>
      <c r="G111" s="31" t="str">
        <f t="shared" si="114"/>
        <v>0</v>
      </c>
      <c r="H111" s="31" t="str">
        <f t="shared" si="115"/>
        <v>0</v>
      </c>
      <c r="I111" s="31">
        <f t="shared" ref="I111" si="123">G111+H111</f>
        <v>0</v>
      </c>
      <c r="J111" s="31">
        <f t="shared" si="116"/>
        <v>76</v>
      </c>
      <c r="K111" s="31">
        <f t="shared" si="117"/>
        <v>36</v>
      </c>
      <c r="L111" s="31">
        <f t="shared" ref="L111" si="124">J111+K111</f>
        <v>112</v>
      </c>
      <c r="M111" s="31" t="str">
        <f t="shared" si="118"/>
        <v>0</v>
      </c>
      <c r="N111" s="31" t="str">
        <f t="shared" si="119"/>
        <v>0</v>
      </c>
      <c r="O111" s="31" t="str">
        <f t="shared" si="120"/>
        <v>0</v>
      </c>
      <c r="P111" s="137" t="s">
        <v>168</v>
      </c>
    </row>
    <row r="112" spans="1:16" ht="21.75" customHeight="1">
      <c r="A112" s="29"/>
      <c r="B112" s="44" t="s">
        <v>58</v>
      </c>
      <c r="C112" s="30">
        <v>165</v>
      </c>
      <c r="D112" s="30">
        <v>45</v>
      </c>
      <c r="E112" s="26">
        <f t="shared" si="113"/>
        <v>210</v>
      </c>
      <c r="F112" s="54">
        <v>2</v>
      </c>
      <c r="G112" s="31" t="str">
        <f t="shared" si="114"/>
        <v>0</v>
      </c>
      <c r="H112" s="31" t="str">
        <f t="shared" si="115"/>
        <v>0</v>
      </c>
      <c r="I112" s="31">
        <f t="shared" si="66"/>
        <v>0</v>
      </c>
      <c r="J112" s="31">
        <f t="shared" si="116"/>
        <v>165</v>
      </c>
      <c r="K112" s="31">
        <f t="shared" si="117"/>
        <v>45</v>
      </c>
      <c r="L112" s="31">
        <f t="shared" si="67"/>
        <v>210</v>
      </c>
      <c r="M112" s="31" t="str">
        <f t="shared" si="118"/>
        <v>0</v>
      </c>
      <c r="N112" s="31" t="str">
        <f t="shared" si="119"/>
        <v>0</v>
      </c>
      <c r="O112" s="31" t="str">
        <f t="shared" si="120"/>
        <v>0</v>
      </c>
      <c r="P112" s="137" t="s">
        <v>164</v>
      </c>
    </row>
    <row r="113" spans="1:16" ht="21.75" customHeight="1">
      <c r="A113" s="29"/>
      <c r="B113" s="44" t="s">
        <v>7</v>
      </c>
      <c r="C113" s="30">
        <v>150</v>
      </c>
      <c r="D113" s="30">
        <v>85</v>
      </c>
      <c r="E113" s="26">
        <f t="shared" si="113"/>
        <v>235</v>
      </c>
      <c r="F113" s="54">
        <v>2</v>
      </c>
      <c r="G113" s="31" t="str">
        <f t="shared" si="114"/>
        <v>0</v>
      </c>
      <c r="H113" s="31" t="str">
        <f t="shared" si="115"/>
        <v>0</v>
      </c>
      <c r="I113" s="31">
        <f t="shared" si="66"/>
        <v>0</v>
      </c>
      <c r="J113" s="31">
        <f t="shared" si="116"/>
        <v>150</v>
      </c>
      <c r="K113" s="31">
        <f t="shared" si="117"/>
        <v>85</v>
      </c>
      <c r="L113" s="31">
        <f t="shared" si="67"/>
        <v>235</v>
      </c>
      <c r="M113" s="31" t="str">
        <f t="shared" si="118"/>
        <v>0</v>
      </c>
      <c r="N113" s="31" t="str">
        <f t="shared" si="119"/>
        <v>0</v>
      </c>
      <c r="O113" s="31" t="str">
        <f t="shared" si="120"/>
        <v>0</v>
      </c>
      <c r="P113" s="137" t="s">
        <v>164</v>
      </c>
    </row>
    <row r="114" spans="1:16" ht="21.75" customHeight="1">
      <c r="A114" s="29"/>
      <c r="B114" s="44" t="s">
        <v>189</v>
      </c>
      <c r="C114" s="30">
        <v>1</v>
      </c>
      <c r="D114" s="30">
        <v>0</v>
      </c>
      <c r="E114" s="26">
        <f t="shared" si="113"/>
        <v>1</v>
      </c>
      <c r="F114" s="54">
        <v>2</v>
      </c>
      <c r="G114" s="31" t="str">
        <f t="shared" si="114"/>
        <v>0</v>
      </c>
      <c r="H114" s="31" t="str">
        <f t="shared" si="115"/>
        <v>0</v>
      </c>
      <c r="I114" s="31">
        <f t="shared" si="66"/>
        <v>0</v>
      </c>
      <c r="J114" s="31">
        <f t="shared" si="116"/>
        <v>1</v>
      </c>
      <c r="K114" s="31">
        <f t="shared" si="117"/>
        <v>0</v>
      </c>
      <c r="L114" s="31">
        <f t="shared" si="67"/>
        <v>1</v>
      </c>
      <c r="M114" s="31" t="str">
        <f t="shared" si="118"/>
        <v>0</v>
      </c>
      <c r="N114" s="31" t="str">
        <f t="shared" si="119"/>
        <v>0</v>
      </c>
      <c r="O114" s="31" t="str">
        <f t="shared" si="120"/>
        <v>0</v>
      </c>
      <c r="P114" s="137" t="s">
        <v>168</v>
      </c>
    </row>
    <row r="115" spans="1:16" ht="21.75" customHeight="1">
      <c r="A115" s="29"/>
      <c r="B115" s="44" t="s">
        <v>190</v>
      </c>
      <c r="C115" s="30">
        <v>78</v>
      </c>
      <c r="D115" s="30">
        <v>54</v>
      </c>
      <c r="E115" s="26">
        <f t="shared" si="113"/>
        <v>132</v>
      </c>
      <c r="F115" s="54">
        <v>2</v>
      </c>
      <c r="G115" s="31" t="str">
        <f t="shared" si="114"/>
        <v>0</v>
      </c>
      <c r="H115" s="31" t="str">
        <f t="shared" si="115"/>
        <v>0</v>
      </c>
      <c r="I115" s="31">
        <f t="shared" si="66"/>
        <v>0</v>
      </c>
      <c r="J115" s="31">
        <f t="shared" si="116"/>
        <v>78</v>
      </c>
      <c r="K115" s="31">
        <f t="shared" si="117"/>
        <v>54</v>
      </c>
      <c r="L115" s="31">
        <f t="shared" si="67"/>
        <v>132</v>
      </c>
      <c r="M115" s="31" t="str">
        <f t="shared" si="118"/>
        <v>0</v>
      </c>
      <c r="N115" s="31" t="str">
        <f t="shared" si="119"/>
        <v>0</v>
      </c>
      <c r="O115" s="31" t="str">
        <f t="shared" si="120"/>
        <v>0</v>
      </c>
      <c r="P115" s="137" t="s">
        <v>168</v>
      </c>
    </row>
    <row r="116" spans="1:16" ht="21.75" customHeight="1">
      <c r="A116" s="29"/>
      <c r="B116" s="44" t="s">
        <v>16</v>
      </c>
      <c r="C116" s="30">
        <v>1</v>
      </c>
      <c r="D116" s="30">
        <v>1</v>
      </c>
      <c r="E116" s="26">
        <f t="shared" si="113"/>
        <v>2</v>
      </c>
      <c r="F116" s="54">
        <v>2</v>
      </c>
      <c r="G116" s="31" t="str">
        <f t="shared" si="114"/>
        <v>0</v>
      </c>
      <c r="H116" s="31" t="str">
        <f t="shared" si="115"/>
        <v>0</v>
      </c>
      <c r="I116" s="31">
        <f t="shared" si="66"/>
        <v>0</v>
      </c>
      <c r="J116" s="31">
        <f t="shared" si="116"/>
        <v>1</v>
      </c>
      <c r="K116" s="31">
        <f t="shared" si="117"/>
        <v>1</v>
      </c>
      <c r="L116" s="31">
        <f t="shared" si="67"/>
        <v>2</v>
      </c>
      <c r="M116" s="31" t="str">
        <f t="shared" si="118"/>
        <v>0</v>
      </c>
      <c r="N116" s="31" t="str">
        <f t="shared" si="119"/>
        <v>0</v>
      </c>
      <c r="O116" s="31" t="str">
        <f t="shared" si="120"/>
        <v>0</v>
      </c>
      <c r="P116" s="137" t="s">
        <v>168</v>
      </c>
    </row>
    <row r="117" spans="1:16" ht="21.75" hidden="1" customHeight="1">
      <c r="A117" s="29"/>
      <c r="B117" s="44" t="s">
        <v>89</v>
      </c>
      <c r="C117" s="30"/>
      <c r="D117" s="30"/>
      <c r="E117" s="26">
        <f t="shared" si="113"/>
        <v>0</v>
      </c>
      <c r="F117" s="54">
        <v>2</v>
      </c>
      <c r="G117" s="31" t="str">
        <f t="shared" si="114"/>
        <v>0</v>
      </c>
      <c r="H117" s="31" t="str">
        <f t="shared" si="115"/>
        <v>0</v>
      </c>
      <c r="I117" s="31">
        <f t="shared" si="66"/>
        <v>0</v>
      </c>
      <c r="J117" s="31">
        <f t="shared" si="116"/>
        <v>0</v>
      </c>
      <c r="K117" s="31">
        <f t="shared" si="117"/>
        <v>0</v>
      </c>
      <c r="L117" s="31">
        <f t="shared" si="67"/>
        <v>0</v>
      </c>
      <c r="M117" s="31" t="str">
        <f t="shared" si="118"/>
        <v>0</v>
      </c>
      <c r="N117" s="31" t="str">
        <f t="shared" si="119"/>
        <v>0</v>
      </c>
      <c r="O117" s="31" t="str">
        <f t="shared" si="120"/>
        <v>0</v>
      </c>
      <c r="P117" s="78"/>
    </row>
    <row r="118" spans="1:16" ht="21.75" customHeight="1">
      <c r="A118" s="29"/>
      <c r="B118" s="44" t="s">
        <v>80</v>
      </c>
      <c r="C118" s="30">
        <v>92</v>
      </c>
      <c r="D118" s="30">
        <v>83</v>
      </c>
      <c r="E118" s="26">
        <f t="shared" si="113"/>
        <v>175</v>
      </c>
      <c r="F118" s="54">
        <v>2</v>
      </c>
      <c r="G118" s="31" t="str">
        <f t="shared" si="114"/>
        <v>0</v>
      </c>
      <c r="H118" s="31" t="str">
        <f t="shared" si="115"/>
        <v>0</v>
      </c>
      <c r="I118" s="31">
        <f t="shared" ref="I118:I128" si="125">G118+H118</f>
        <v>0</v>
      </c>
      <c r="J118" s="31">
        <f t="shared" si="116"/>
        <v>92</v>
      </c>
      <c r="K118" s="31">
        <f t="shared" si="117"/>
        <v>83</v>
      </c>
      <c r="L118" s="31">
        <f t="shared" ref="L118:L129" si="126">J118+K118</f>
        <v>175</v>
      </c>
      <c r="M118" s="31" t="str">
        <f t="shared" si="118"/>
        <v>0</v>
      </c>
      <c r="N118" s="31" t="str">
        <f t="shared" si="119"/>
        <v>0</v>
      </c>
      <c r="O118" s="31" t="str">
        <f t="shared" si="120"/>
        <v>0</v>
      </c>
      <c r="P118" s="137" t="s">
        <v>166</v>
      </c>
    </row>
    <row r="119" spans="1:16" ht="21.75" customHeight="1">
      <c r="A119" s="29"/>
      <c r="B119" s="44" t="s">
        <v>81</v>
      </c>
      <c r="C119" s="30">
        <v>50</v>
      </c>
      <c r="D119" s="30">
        <v>46</v>
      </c>
      <c r="E119" s="26">
        <f t="shared" si="113"/>
        <v>96</v>
      </c>
      <c r="F119" s="54">
        <v>2</v>
      </c>
      <c r="G119" s="31" t="str">
        <f t="shared" si="114"/>
        <v>0</v>
      </c>
      <c r="H119" s="31" t="str">
        <f t="shared" si="115"/>
        <v>0</v>
      </c>
      <c r="I119" s="31">
        <f t="shared" si="125"/>
        <v>0</v>
      </c>
      <c r="J119" s="31">
        <f t="shared" si="116"/>
        <v>50</v>
      </c>
      <c r="K119" s="31">
        <f t="shared" si="117"/>
        <v>46</v>
      </c>
      <c r="L119" s="31">
        <f t="shared" si="126"/>
        <v>96</v>
      </c>
      <c r="M119" s="31" t="str">
        <f t="shared" si="118"/>
        <v>0</v>
      </c>
      <c r="N119" s="31" t="str">
        <f t="shared" si="119"/>
        <v>0</v>
      </c>
      <c r="O119" s="31" t="str">
        <f t="shared" si="120"/>
        <v>0</v>
      </c>
      <c r="P119" s="76" t="s">
        <v>167</v>
      </c>
    </row>
    <row r="120" spans="1:16" ht="21.75" customHeight="1">
      <c r="A120" s="29"/>
      <c r="B120" s="44" t="s">
        <v>136</v>
      </c>
      <c r="C120" s="30">
        <v>177</v>
      </c>
      <c r="D120" s="30">
        <v>43</v>
      </c>
      <c r="E120" s="26">
        <f t="shared" si="113"/>
        <v>220</v>
      </c>
      <c r="F120" s="54">
        <v>2</v>
      </c>
      <c r="G120" s="31" t="str">
        <f t="shared" si="114"/>
        <v>0</v>
      </c>
      <c r="H120" s="31" t="str">
        <f t="shared" si="115"/>
        <v>0</v>
      </c>
      <c r="I120" s="31">
        <f t="shared" ref="I120" si="127">G120+H120</f>
        <v>0</v>
      </c>
      <c r="J120" s="31">
        <f t="shared" si="116"/>
        <v>177</v>
      </c>
      <c r="K120" s="31">
        <f t="shared" si="117"/>
        <v>43</v>
      </c>
      <c r="L120" s="31">
        <f t="shared" ref="L120" si="128">J120+K120</f>
        <v>220</v>
      </c>
      <c r="M120" s="31" t="str">
        <f t="shared" si="118"/>
        <v>0</v>
      </c>
      <c r="N120" s="31" t="str">
        <f t="shared" si="119"/>
        <v>0</v>
      </c>
      <c r="O120" s="31" t="str">
        <f t="shared" si="120"/>
        <v>0</v>
      </c>
      <c r="P120" s="76" t="s">
        <v>164</v>
      </c>
    </row>
    <row r="121" spans="1:16" ht="21.75" customHeight="1">
      <c r="A121" s="29"/>
      <c r="B121" s="44" t="s">
        <v>191</v>
      </c>
      <c r="C121" s="30">
        <v>1</v>
      </c>
      <c r="D121" s="30">
        <v>0</v>
      </c>
      <c r="E121" s="26">
        <f t="shared" si="113"/>
        <v>1</v>
      </c>
      <c r="F121" s="54">
        <v>2</v>
      </c>
      <c r="G121" s="31" t="str">
        <f t="shared" si="114"/>
        <v>0</v>
      </c>
      <c r="H121" s="31" t="str">
        <f t="shared" si="115"/>
        <v>0</v>
      </c>
      <c r="I121" s="31">
        <f t="shared" ref="I121" si="129">G121+H121</f>
        <v>0</v>
      </c>
      <c r="J121" s="31">
        <f t="shared" si="116"/>
        <v>1</v>
      </c>
      <c r="K121" s="31">
        <f t="shared" si="117"/>
        <v>0</v>
      </c>
      <c r="L121" s="31">
        <f t="shared" ref="L121" si="130">J121+K121</f>
        <v>1</v>
      </c>
      <c r="M121" s="31" t="str">
        <f t="shared" si="118"/>
        <v>0</v>
      </c>
      <c r="N121" s="31" t="str">
        <f t="shared" si="119"/>
        <v>0</v>
      </c>
      <c r="O121" s="31" t="str">
        <f t="shared" si="120"/>
        <v>0</v>
      </c>
      <c r="P121" s="33" t="s">
        <v>164</v>
      </c>
    </row>
    <row r="122" spans="1:16" ht="21.75" customHeight="1">
      <c r="A122" s="29"/>
      <c r="B122" s="44" t="s">
        <v>192</v>
      </c>
      <c r="C122" s="30">
        <v>4</v>
      </c>
      <c r="D122" s="30">
        <v>0</v>
      </c>
      <c r="E122" s="26">
        <f t="shared" si="113"/>
        <v>4</v>
      </c>
      <c r="F122" s="54">
        <v>2</v>
      </c>
      <c r="G122" s="31" t="str">
        <f t="shared" si="114"/>
        <v>0</v>
      </c>
      <c r="H122" s="31" t="str">
        <f t="shared" si="115"/>
        <v>0</v>
      </c>
      <c r="I122" s="31">
        <f t="shared" si="125"/>
        <v>0</v>
      </c>
      <c r="J122" s="31">
        <f t="shared" si="116"/>
        <v>4</v>
      </c>
      <c r="K122" s="31">
        <f t="shared" si="117"/>
        <v>0</v>
      </c>
      <c r="L122" s="31">
        <f t="shared" si="126"/>
        <v>4</v>
      </c>
      <c r="M122" s="31" t="str">
        <f t="shared" si="118"/>
        <v>0</v>
      </c>
      <c r="N122" s="31" t="str">
        <f t="shared" si="119"/>
        <v>0</v>
      </c>
      <c r="O122" s="31" t="str">
        <f t="shared" si="120"/>
        <v>0</v>
      </c>
      <c r="P122" s="33" t="s">
        <v>164</v>
      </c>
    </row>
    <row r="123" spans="1:16" ht="21.75" customHeight="1">
      <c r="A123" s="29"/>
      <c r="B123" s="44" t="s">
        <v>193</v>
      </c>
      <c r="C123" s="30">
        <v>2</v>
      </c>
      <c r="D123" s="30">
        <v>0</v>
      </c>
      <c r="E123" s="26">
        <f t="shared" si="113"/>
        <v>2</v>
      </c>
      <c r="F123" s="54">
        <v>2</v>
      </c>
      <c r="G123" s="31" t="str">
        <f t="shared" si="114"/>
        <v>0</v>
      </c>
      <c r="H123" s="31" t="str">
        <f t="shared" si="115"/>
        <v>0</v>
      </c>
      <c r="I123" s="31">
        <f t="shared" ref="I123" si="131">G123+H123</f>
        <v>0</v>
      </c>
      <c r="J123" s="31">
        <f t="shared" si="116"/>
        <v>2</v>
      </c>
      <c r="K123" s="31">
        <f t="shared" si="117"/>
        <v>0</v>
      </c>
      <c r="L123" s="31">
        <f t="shared" ref="L123" si="132">J123+K123</f>
        <v>2</v>
      </c>
      <c r="M123" s="31" t="str">
        <f t="shared" si="118"/>
        <v>0</v>
      </c>
      <c r="N123" s="31" t="str">
        <f t="shared" si="119"/>
        <v>0</v>
      </c>
      <c r="O123" s="31" t="str">
        <f t="shared" si="120"/>
        <v>0</v>
      </c>
      <c r="P123" s="33" t="s">
        <v>164</v>
      </c>
    </row>
    <row r="124" spans="1:16" ht="21.75" customHeight="1">
      <c r="A124" s="29"/>
      <c r="B124" s="44" t="s">
        <v>108</v>
      </c>
      <c r="C124" s="30">
        <v>81</v>
      </c>
      <c r="D124" s="30">
        <v>38</v>
      </c>
      <c r="E124" s="26">
        <f t="shared" si="113"/>
        <v>119</v>
      </c>
      <c r="F124" s="54">
        <v>2</v>
      </c>
      <c r="G124" s="31" t="str">
        <f t="shared" si="114"/>
        <v>0</v>
      </c>
      <c r="H124" s="31" t="str">
        <f t="shared" si="115"/>
        <v>0</v>
      </c>
      <c r="I124" s="31">
        <f t="shared" ref="I124" si="133">G124+H124</f>
        <v>0</v>
      </c>
      <c r="J124" s="31">
        <f t="shared" si="116"/>
        <v>81</v>
      </c>
      <c r="K124" s="31">
        <f t="shared" si="117"/>
        <v>38</v>
      </c>
      <c r="L124" s="31">
        <f t="shared" ref="L124" si="134">J124+K124</f>
        <v>119</v>
      </c>
      <c r="M124" s="31" t="str">
        <f t="shared" si="118"/>
        <v>0</v>
      </c>
      <c r="N124" s="31" t="str">
        <f t="shared" si="119"/>
        <v>0</v>
      </c>
      <c r="O124" s="31" t="str">
        <f t="shared" si="120"/>
        <v>0</v>
      </c>
      <c r="P124" s="33" t="s">
        <v>159</v>
      </c>
    </row>
    <row r="125" spans="1:16" ht="21.75" customHeight="1">
      <c r="A125" s="29"/>
      <c r="B125" s="44" t="s">
        <v>97</v>
      </c>
      <c r="C125" s="30">
        <v>3</v>
      </c>
      <c r="D125" s="30">
        <v>0</v>
      </c>
      <c r="E125" s="26">
        <f t="shared" si="113"/>
        <v>3</v>
      </c>
      <c r="F125" s="54">
        <v>2</v>
      </c>
      <c r="G125" s="31" t="str">
        <f t="shared" si="114"/>
        <v>0</v>
      </c>
      <c r="H125" s="31" t="str">
        <f t="shared" si="115"/>
        <v>0</v>
      </c>
      <c r="I125" s="31">
        <f t="shared" ref="I125:I126" si="135">G125+H125</f>
        <v>0</v>
      </c>
      <c r="J125" s="31">
        <f t="shared" si="116"/>
        <v>3</v>
      </c>
      <c r="K125" s="31">
        <f t="shared" si="117"/>
        <v>0</v>
      </c>
      <c r="L125" s="31">
        <f t="shared" ref="L125:L126" si="136">J125+K125</f>
        <v>3</v>
      </c>
      <c r="M125" s="31" t="str">
        <f t="shared" si="118"/>
        <v>0</v>
      </c>
      <c r="N125" s="31" t="str">
        <f t="shared" si="119"/>
        <v>0</v>
      </c>
      <c r="O125" s="31" t="str">
        <f t="shared" si="120"/>
        <v>0</v>
      </c>
      <c r="P125" s="77" t="s">
        <v>171</v>
      </c>
    </row>
    <row r="126" spans="1:16" ht="21.75" customHeight="1">
      <c r="A126" s="29"/>
      <c r="B126" s="44" t="s">
        <v>98</v>
      </c>
      <c r="C126" s="30">
        <v>2</v>
      </c>
      <c r="D126" s="30">
        <v>1</v>
      </c>
      <c r="E126" s="26">
        <f t="shared" si="113"/>
        <v>3</v>
      </c>
      <c r="F126" s="54">
        <v>2</v>
      </c>
      <c r="G126" s="31" t="str">
        <f t="shared" si="114"/>
        <v>0</v>
      </c>
      <c r="H126" s="31" t="str">
        <f t="shared" si="115"/>
        <v>0</v>
      </c>
      <c r="I126" s="31">
        <f t="shared" si="135"/>
        <v>0</v>
      </c>
      <c r="J126" s="31">
        <f t="shared" si="116"/>
        <v>2</v>
      </c>
      <c r="K126" s="31">
        <f t="shared" si="117"/>
        <v>1</v>
      </c>
      <c r="L126" s="31">
        <f t="shared" si="136"/>
        <v>3</v>
      </c>
      <c r="M126" s="31" t="str">
        <f t="shared" si="118"/>
        <v>0</v>
      </c>
      <c r="N126" s="31" t="str">
        <f t="shared" si="119"/>
        <v>0</v>
      </c>
      <c r="O126" s="31" t="str">
        <f t="shared" si="120"/>
        <v>0</v>
      </c>
      <c r="P126" s="77" t="s">
        <v>171</v>
      </c>
    </row>
    <row r="127" spans="1:16" ht="21.75" customHeight="1">
      <c r="A127" s="29"/>
      <c r="B127" s="44" t="s">
        <v>132</v>
      </c>
      <c r="C127" s="30">
        <v>95</v>
      </c>
      <c r="D127" s="30">
        <v>31</v>
      </c>
      <c r="E127" s="26">
        <f t="shared" si="113"/>
        <v>126</v>
      </c>
      <c r="F127" s="54">
        <v>2</v>
      </c>
      <c r="G127" s="31" t="str">
        <f t="shared" si="114"/>
        <v>0</v>
      </c>
      <c r="H127" s="31" t="str">
        <f t="shared" si="115"/>
        <v>0</v>
      </c>
      <c r="I127" s="31">
        <f t="shared" si="125"/>
        <v>0</v>
      </c>
      <c r="J127" s="31">
        <f t="shared" si="116"/>
        <v>95</v>
      </c>
      <c r="K127" s="31">
        <f t="shared" si="117"/>
        <v>31</v>
      </c>
      <c r="L127" s="31">
        <f t="shared" si="126"/>
        <v>126</v>
      </c>
      <c r="M127" s="31" t="str">
        <f t="shared" si="118"/>
        <v>0</v>
      </c>
      <c r="N127" s="31" t="str">
        <f t="shared" si="119"/>
        <v>0</v>
      </c>
      <c r="O127" s="31" t="str">
        <f t="shared" si="120"/>
        <v>0</v>
      </c>
      <c r="P127" s="137" t="s">
        <v>209</v>
      </c>
    </row>
    <row r="128" spans="1:16" ht="21.75" customHeight="1">
      <c r="A128" s="29"/>
      <c r="B128" s="44" t="s">
        <v>133</v>
      </c>
      <c r="C128" s="30">
        <v>57</v>
      </c>
      <c r="D128" s="30">
        <v>51</v>
      </c>
      <c r="E128" s="26">
        <f t="shared" si="113"/>
        <v>108</v>
      </c>
      <c r="F128" s="54">
        <v>2</v>
      </c>
      <c r="G128" s="31" t="str">
        <f t="shared" si="114"/>
        <v>0</v>
      </c>
      <c r="H128" s="31" t="str">
        <f t="shared" si="115"/>
        <v>0</v>
      </c>
      <c r="I128" s="31">
        <f t="shared" si="125"/>
        <v>0</v>
      </c>
      <c r="J128" s="31">
        <f t="shared" si="116"/>
        <v>57</v>
      </c>
      <c r="K128" s="31">
        <f t="shared" si="117"/>
        <v>51</v>
      </c>
      <c r="L128" s="31">
        <f t="shared" si="126"/>
        <v>108</v>
      </c>
      <c r="M128" s="31" t="str">
        <f t="shared" si="118"/>
        <v>0</v>
      </c>
      <c r="N128" s="31" t="str">
        <f t="shared" si="119"/>
        <v>0</v>
      </c>
      <c r="O128" s="31" t="str">
        <f t="shared" si="120"/>
        <v>0</v>
      </c>
      <c r="P128" s="137" t="s">
        <v>209</v>
      </c>
    </row>
    <row r="129" spans="1:16" ht="21.75" customHeight="1">
      <c r="A129" s="29"/>
      <c r="B129" s="34" t="s">
        <v>48</v>
      </c>
      <c r="C129" s="35">
        <f>SUM(C103:C128)</f>
        <v>1937</v>
      </c>
      <c r="D129" s="35">
        <f>SUM(D103:D128)</f>
        <v>975</v>
      </c>
      <c r="E129" s="35">
        <f>SUM(E103:E128)</f>
        <v>2912</v>
      </c>
      <c r="F129" s="55">
        <f>SUM(F103:F128)</f>
        <v>52</v>
      </c>
      <c r="G129" s="35">
        <f>SUM(G103:G127)</f>
        <v>0</v>
      </c>
      <c r="H129" s="35">
        <f>SUM(H103:H127)</f>
        <v>0</v>
      </c>
      <c r="I129" s="35">
        <f>SUM(I103:I127)</f>
        <v>0</v>
      </c>
      <c r="J129" s="35">
        <f>SUM(J103:J128)</f>
        <v>1937</v>
      </c>
      <c r="K129" s="35">
        <f>SUM(K103:K128)</f>
        <v>975</v>
      </c>
      <c r="L129" s="35">
        <f t="shared" si="126"/>
        <v>2912</v>
      </c>
      <c r="M129" s="35">
        <f>SUM(M103:M128)</f>
        <v>0</v>
      </c>
      <c r="N129" s="35">
        <f>SUM(N103:N128)</f>
        <v>0</v>
      </c>
      <c r="O129" s="35">
        <f t="shared" ref="O129" si="137">M129+N129</f>
        <v>0</v>
      </c>
      <c r="P129" s="14"/>
    </row>
    <row r="130" spans="1:16" ht="21.75" customHeight="1">
      <c r="A130" s="29"/>
      <c r="B130" s="56" t="s">
        <v>109</v>
      </c>
      <c r="C130" s="10"/>
      <c r="D130" s="35"/>
      <c r="E130" s="35"/>
      <c r="F130" s="55"/>
      <c r="G130" s="35"/>
      <c r="H130" s="35"/>
      <c r="I130" s="35"/>
      <c r="J130" s="35"/>
      <c r="K130" s="35"/>
      <c r="L130" s="35"/>
      <c r="M130" s="35"/>
      <c r="N130" s="35"/>
      <c r="O130" s="35"/>
      <c r="P130" s="79"/>
    </row>
    <row r="131" spans="1:16" ht="21.75" customHeight="1">
      <c r="A131" s="29"/>
      <c r="B131" s="37" t="s">
        <v>155</v>
      </c>
      <c r="C131" s="30">
        <v>71</v>
      </c>
      <c r="D131" s="30">
        <v>4</v>
      </c>
      <c r="E131" s="31">
        <f>C131+D131</f>
        <v>75</v>
      </c>
      <c r="F131" s="54">
        <v>2</v>
      </c>
      <c r="G131" s="31" t="str">
        <f>IF(F131=1,C131,"0")</f>
        <v>0</v>
      </c>
      <c r="H131" s="31" t="str">
        <f>IF(F131=1,D131,"0")</f>
        <v>0</v>
      </c>
      <c r="I131" s="31">
        <f t="shared" ref="I131" si="138">G131+H131</f>
        <v>0</v>
      </c>
      <c r="J131" s="31">
        <f>IF(F131=2,C131,"0")</f>
        <v>71</v>
      </c>
      <c r="K131" s="31">
        <f>IF(F131=2,D131,"0")</f>
        <v>4</v>
      </c>
      <c r="L131" s="31">
        <f t="shared" ref="L131" si="139">J131+K131</f>
        <v>75</v>
      </c>
      <c r="M131" s="31" t="str">
        <f>IF(F131=3,C131,"0")</f>
        <v>0</v>
      </c>
      <c r="N131" s="31" t="str">
        <f>IF(F131=3,D131,"0")</f>
        <v>0</v>
      </c>
      <c r="O131" s="31" t="str">
        <f t="shared" ref="O131" si="140">IF(F131=3,E131,"0")</f>
        <v>0</v>
      </c>
      <c r="P131" s="137" t="s">
        <v>207</v>
      </c>
    </row>
    <row r="132" spans="1:16" ht="21.75" customHeight="1">
      <c r="A132" s="29"/>
      <c r="B132" s="67" t="s">
        <v>110</v>
      </c>
      <c r="C132" s="30">
        <v>119</v>
      </c>
      <c r="D132" s="30">
        <v>20</v>
      </c>
      <c r="E132" s="31">
        <f>C132+D132</f>
        <v>139</v>
      </c>
      <c r="F132" s="54">
        <v>2</v>
      </c>
      <c r="G132" s="31" t="str">
        <f>IF(F132=1,C132,"0")</f>
        <v>0</v>
      </c>
      <c r="H132" s="31" t="str">
        <f>IF(F132=1,D132,"0")</f>
        <v>0</v>
      </c>
      <c r="I132" s="31">
        <f t="shared" ref="I132" si="141">G132+H132</f>
        <v>0</v>
      </c>
      <c r="J132" s="31">
        <f>IF(F132=2,C132,"0")</f>
        <v>119</v>
      </c>
      <c r="K132" s="31">
        <f>IF(F132=2,D132,"0")</f>
        <v>20</v>
      </c>
      <c r="L132" s="31">
        <f t="shared" ref="L132" si="142">J132+K132</f>
        <v>139</v>
      </c>
      <c r="M132" s="31" t="str">
        <f>IF(F132=3,C132,"0")</f>
        <v>0</v>
      </c>
      <c r="N132" s="31" t="str">
        <f>IF(F132=3,D132,"0")</f>
        <v>0</v>
      </c>
      <c r="O132" s="31" t="str">
        <f t="shared" ref="O132" si="143">IF(F132=3,E132,"0")</f>
        <v>0</v>
      </c>
      <c r="P132" s="137" t="s">
        <v>159</v>
      </c>
    </row>
    <row r="133" spans="1:16" ht="21.75" customHeight="1">
      <c r="A133" s="29"/>
      <c r="B133" s="34" t="s">
        <v>48</v>
      </c>
      <c r="C133" s="10">
        <f t="shared" ref="C133:O133" si="144">SUM(C131:C132)</f>
        <v>190</v>
      </c>
      <c r="D133" s="10">
        <f t="shared" si="144"/>
        <v>24</v>
      </c>
      <c r="E133" s="10">
        <f t="shared" si="144"/>
        <v>214</v>
      </c>
      <c r="F133" s="10">
        <f t="shared" si="144"/>
        <v>4</v>
      </c>
      <c r="G133" s="10">
        <f t="shared" si="144"/>
        <v>0</v>
      </c>
      <c r="H133" s="10">
        <f t="shared" si="144"/>
        <v>0</v>
      </c>
      <c r="I133" s="10">
        <f t="shared" si="144"/>
        <v>0</v>
      </c>
      <c r="J133" s="10">
        <f t="shared" si="144"/>
        <v>190</v>
      </c>
      <c r="K133" s="10">
        <f t="shared" si="144"/>
        <v>24</v>
      </c>
      <c r="L133" s="10">
        <f t="shared" si="144"/>
        <v>214</v>
      </c>
      <c r="M133" s="10">
        <f t="shared" si="144"/>
        <v>0</v>
      </c>
      <c r="N133" s="10">
        <f t="shared" si="144"/>
        <v>0</v>
      </c>
      <c r="O133" s="10">
        <f t="shared" si="144"/>
        <v>0</v>
      </c>
      <c r="P133" s="14"/>
    </row>
    <row r="134" spans="1:16" ht="21.75" customHeight="1">
      <c r="A134" s="29"/>
      <c r="B134" s="56" t="s">
        <v>74</v>
      </c>
      <c r="C134" s="10"/>
      <c r="D134" s="35"/>
      <c r="E134" s="38"/>
      <c r="F134" s="80"/>
      <c r="G134" s="38"/>
      <c r="H134" s="38"/>
      <c r="I134" s="38"/>
      <c r="J134" s="38"/>
      <c r="K134" s="38"/>
      <c r="L134" s="38"/>
      <c r="M134" s="38"/>
      <c r="N134" s="38"/>
      <c r="O134" s="38"/>
      <c r="P134" s="14"/>
    </row>
    <row r="135" spans="1:16" ht="21.75" customHeight="1">
      <c r="A135" s="8"/>
      <c r="B135" s="44" t="s">
        <v>10</v>
      </c>
      <c r="C135" s="30">
        <v>91</v>
      </c>
      <c r="D135" s="30">
        <v>22</v>
      </c>
      <c r="E135" s="31">
        <f t="shared" ref="E135:E145" si="145">C135+D135</f>
        <v>113</v>
      </c>
      <c r="F135" s="54">
        <v>2</v>
      </c>
      <c r="G135" s="31" t="str">
        <f t="shared" ref="G135:G145" si="146">IF(F135=1,C135,"0")</f>
        <v>0</v>
      </c>
      <c r="H135" s="31" t="str">
        <f t="shared" ref="H135:H145" si="147">IF(F135=1,D135,"0")</f>
        <v>0</v>
      </c>
      <c r="I135" s="31">
        <f t="shared" ref="I135:I145" si="148">G135+H135</f>
        <v>0</v>
      </c>
      <c r="J135" s="31">
        <f t="shared" ref="J135:J145" si="149">IF(F135=2,C135,"0")</f>
        <v>91</v>
      </c>
      <c r="K135" s="31">
        <f t="shared" ref="K135:K145" si="150">IF(F135=2,D135,"0")</f>
        <v>22</v>
      </c>
      <c r="L135" s="31">
        <f t="shared" ref="L135:L146" si="151">J135+K135</f>
        <v>113</v>
      </c>
      <c r="M135" s="31" t="str">
        <f t="shared" ref="M135:M145" si="152">IF(F135=3,C135,"0")</f>
        <v>0</v>
      </c>
      <c r="N135" s="31" t="str">
        <f t="shared" ref="N135:N145" si="153">IF(F135=3,D135,"0")</f>
        <v>0</v>
      </c>
      <c r="O135" s="31" t="str">
        <f t="shared" ref="O135:O145" si="154">IF(F135=3,E135,"0")</f>
        <v>0</v>
      </c>
      <c r="P135" s="137" t="s">
        <v>161</v>
      </c>
    </row>
    <row r="136" spans="1:16" ht="21.75" customHeight="1">
      <c r="A136" s="29"/>
      <c r="B136" s="44" t="s">
        <v>8</v>
      </c>
      <c r="C136" s="30">
        <v>221</v>
      </c>
      <c r="D136" s="30">
        <v>12</v>
      </c>
      <c r="E136" s="31">
        <f t="shared" si="145"/>
        <v>233</v>
      </c>
      <c r="F136" s="54">
        <v>2</v>
      </c>
      <c r="G136" s="31" t="str">
        <f t="shared" si="146"/>
        <v>0</v>
      </c>
      <c r="H136" s="31" t="str">
        <f t="shared" si="147"/>
        <v>0</v>
      </c>
      <c r="I136" s="31">
        <f t="shared" si="148"/>
        <v>0</v>
      </c>
      <c r="J136" s="31">
        <f t="shared" si="149"/>
        <v>221</v>
      </c>
      <c r="K136" s="31">
        <f t="shared" si="150"/>
        <v>12</v>
      </c>
      <c r="L136" s="31">
        <f t="shared" si="151"/>
        <v>233</v>
      </c>
      <c r="M136" s="31" t="str">
        <f t="shared" si="152"/>
        <v>0</v>
      </c>
      <c r="N136" s="31" t="str">
        <f t="shared" si="153"/>
        <v>0</v>
      </c>
      <c r="O136" s="31" t="str">
        <f t="shared" si="154"/>
        <v>0</v>
      </c>
      <c r="P136" s="138" t="s">
        <v>165</v>
      </c>
    </row>
    <row r="137" spans="1:16" ht="21.75" customHeight="1">
      <c r="A137" s="29"/>
      <c r="B137" s="44" t="s">
        <v>194</v>
      </c>
      <c r="C137" s="30">
        <v>8</v>
      </c>
      <c r="D137" s="30">
        <v>0</v>
      </c>
      <c r="E137" s="31">
        <f t="shared" si="145"/>
        <v>8</v>
      </c>
      <c r="F137" s="54">
        <v>2</v>
      </c>
      <c r="G137" s="31" t="str">
        <f t="shared" si="146"/>
        <v>0</v>
      </c>
      <c r="H137" s="31" t="str">
        <f t="shared" si="147"/>
        <v>0</v>
      </c>
      <c r="I137" s="31">
        <f t="shared" si="148"/>
        <v>0</v>
      </c>
      <c r="J137" s="31">
        <f t="shared" si="149"/>
        <v>8</v>
      </c>
      <c r="K137" s="31">
        <f t="shared" si="150"/>
        <v>0</v>
      </c>
      <c r="L137" s="31">
        <f t="shared" si="151"/>
        <v>8</v>
      </c>
      <c r="M137" s="31" t="str">
        <f t="shared" si="152"/>
        <v>0</v>
      </c>
      <c r="N137" s="31" t="str">
        <f t="shared" si="153"/>
        <v>0</v>
      </c>
      <c r="O137" s="31" t="str">
        <f t="shared" si="154"/>
        <v>0</v>
      </c>
      <c r="P137" s="137" t="s">
        <v>165</v>
      </c>
    </row>
    <row r="138" spans="1:16" ht="21.75" customHeight="1">
      <c r="A138" s="29"/>
      <c r="B138" s="44" t="s">
        <v>90</v>
      </c>
      <c r="C138" s="30">
        <v>178</v>
      </c>
      <c r="D138" s="30">
        <v>10</v>
      </c>
      <c r="E138" s="31">
        <f t="shared" si="145"/>
        <v>188</v>
      </c>
      <c r="F138" s="54">
        <v>2</v>
      </c>
      <c r="G138" s="31" t="str">
        <f t="shared" si="146"/>
        <v>0</v>
      </c>
      <c r="H138" s="31" t="str">
        <f t="shared" si="147"/>
        <v>0</v>
      </c>
      <c r="I138" s="31">
        <f t="shared" si="148"/>
        <v>0</v>
      </c>
      <c r="J138" s="31">
        <f t="shared" si="149"/>
        <v>178</v>
      </c>
      <c r="K138" s="31">
        <f t="shared" si="150"/>
        <v>10</v>
      </c>
      <c r="L138" s="31">
        <f t="shared" si="151"/>
        <v>188</v>
      </c>
      <c r="M138" s="31" t="str">
        <f t="shared" si="152"/>
        <v>0</v>
      </c>
      <c r="N138" s="31" t="str">
        <f t="shared" si="153"/>
        <v>0</v>
      </c>
      <c r="O138" s="31" t="str">
        <f t="shared" si="154"/>
        <v>0</v>
      </c>
      <c r="P138" s="137" t="s">
        <v>164</v>
      </c>
    </row>
    <row r="139" spans="1:16" ht="21.75" customHeight="1">
      <c r="A139" s="29"/>
      <c r="B139" s="17" t="s">
        <v>7</v>
      </c>
      <c r="C139" s="30">
        <v>163</v>
      </c>
      <c r="D139" s="30">
        <v>68</v>
      </c>
      <c r="E139" s="31">
        <f t="shared" si="145"/>
        <v>231</v>
      </c>
      <c r="F139" s="54">
        <v>2</v>
      </c>
      <c r="G139" s="31" t="str">
        <f t="shared" si="146"/>
        <v>0</v>
      </c>
      <c r="H139" s="31" t="str">
        <f t="shared" si="147"/>
        <v>0</v>
      </c>
      <c r="I139" s="31">
        <f t="shared" si="148"/>
        <v>0</v>
      </c>
      <c r="J139" s="31">
        <f t="shared" si="149"/>
        <v>163</v>
      </c>
      <c r="K139" s="31">
        <f t="shared" si="150"/>
        <v>68</v>
      </c>
      <c r="L139" s="31">
        <f t="shared" si="151"/>
        <v>231</v>
      </c>
      <c r="M139" s="31" t="str">
        <f t="shared" si="152"/>
        <v>0</v>
      </c>
      <c r="N139" s="31" t="str">
        <f t="shared" si="153"/>
        <v>0</v>
      </c>
      <c r="O139" s="31" t="str">
        <f t="shared" si="154"/>
        <v>0</v>
      </c>
      <c r="P139" s="137" t="s">
        <v>164</v>
      </c>
    </row>
    <row r="140" spans="1:16" ht="21.75" customHeight="1">
      <c r="A140" s="29"/>
      <c r="B140" s="17" t="s">
        <v>195</v>
      </c>
      <c r="C140" s="30">
        <v>3</v>
      </c>
      <c r="D140" s="30">
        <v>0</v>
      </c>
      <c r="E140" s="31">
        <f t="shared" si="145"/>
        <v>3</v>
      </c>
      <c r="F140" s="54">
        <v>2</v>
      </c>
      <c r="G140" s="31" t="str">
        <f t="shared" si="146"/>
        <v>0</v>
      </c>
      <c r="H140" s="31" t="str">
        <f t="shared" si="147"/>
        <v>0</v>
      </c>
      <c r="I140" s="31">
        <f t="shared" si="148"/>
        <v>0</v>
      </c>
      <c r="J140" s="31">
        <f t="shared" si="149"/>
        <v>3</v>
      </c>
      <c r="K140" s="31">
        <f t="shared" si="150"/>
        <v>0</v>
      </c>
      <c r="L140" s="31">
        <f t="shared" si="151"/>
        <v>3</v>
      </c>
      <c r="M140" s="31" t="str">
        <f t="shared" si="152"/>
        <v>0</v>
      </c>
      <c r="N140" s="31" t="str">
        <f t="shared" si="153"/>
        <v>0</v>
      </c>
      <c r="O140" s="31" t="str">
        <f t="shared" si="154"/>
        <v>0</v>
      </c>
      <c r="P140" s="137" t="s">
        <v>210</v>
      </c>
    </row>
    <row r="141" spans="1:16" ht="21.75" customHeight="1">
      <c r="A141" s="29"/>
      <c r="B141" s="17" t="s">
        <v>196</v>
      </c>
      <c r="C141" s="30">
        <v>127</v>
      </c>
      <c r="D141" s="30">
        <v>21</v>
      </c>
      <c r="E141" s="31">
        <f t="shared" si="145"/>
        <v>148</v>
      </c>
      <c r="F141" s="54">
        <v>2</v>
      </c>
      <c r="G141" s="31" t="str">
        <f t="shared" si="146"/>
        <v>0</v>
      </c>
      <c r="H141" s="31" t="str">
        <f t="shared" si="147"/>
        <v>0</v>
      </c>
      <c r="I141" s="31">
        <f t="shared" ref="I141" si="155">G141+H141</f>
        <v>0</v>
      </c>
      <c r="J141" s="31">
        <f t="shared" si="149"/>
        <v>127</v>
      </c>
      <c r="K141" s="31">
        <f t="shared" si="150"/>
        <v>21</v>
      </c>
      <c r="L141" s="31">
        <f t="shared" ref="L141" si="156">J141+K141</f>
        <v>148</v>
      </c>
      <c r="M141" s="31" t="str">
        <f t="shared" si="152"/>
        <v>0</v>
      </c>
      <c r="N141" s="31" t="str">
        <f t="shared" si="153"/>
        <v>0</v>
      </c>
      <c r="O141" s="31" t="str">
        <f t="shared" si="154"/>
        <v>0</v>
      </c>
      <c r="P141" s="137" t="s">
        <v>210</v>
      </c>
    </row>
    <row r="142" spans="1:16" ht="21.75" customHeight="1">
      <c r="A142" s="29"/>
      <c r="B142" s="44" t="s">
        <v>136</v>
      </c>
      <c r="C142" s="30">
        <v>176</v>
      </c>
      <c r="D142" s="30">
        <v>27</v>
      </c>
      <c r="E142" s="31">
        <f t="shared" si="145"/>
        <v>203</v>
      </c>
      <c r="F142" s="54">
        <v>2</v>
      </c>
      <c r="G142" s="31" t="str">
        <f t="shared" si="146"/>
        <v>0</v>
      </c>
      <c r="H142" s="31" t="str">
        <f t="shared" si="147"/>
        <v>0</v>
      </c>
      <c r="I142" s="31">
        <f t="shared" si="148"/>
        <v>0</v>
      </c>
      <c r="J142" s="31">
        <f t="shared" si="149"/>
        <v>176</v>
      </c>
      <c r="K142" s="31">
        <f t="shared" si="150"/>
        <v>27</v>
      </c>
      <c r="L142" s="31">
        <f t="shared" si="151"/>
        <v>203</v>
      </c>
      <c r="M142" s="31" t="str">
        <f t="shared" si="152"/>
        <v>0</v>
      </c>
      <c r="N142" s="31" t="str">
        <f t="shared" si="153"/>
        <v>0</v>
      </c>
      <c r="O142" s="31" t="str">
        <f t="shared" si="154"/>
        <v>0</v>
      </c>
      <c r="P142" s="33" t="s">
        <v>164</v>
      </c>
    </row>
    <row r="143" spans="1:16" s="68" customFormat="1" ht="21.75" customHeight="1">
      <c r="A143" s="29"/>
      <c r="B143" s="44" t="s">
        <v>108</v>
      </c>
      <c r="C143" s="30">
        <v>77</v>
      </c>
      <c r="D143" s="30">
        <v>13</v>
      </c>
      <c r="E143" s="31">
        <f t="shared" si="145"/>
        <v>90</v>
      </c>
      <c r="F143" s="54">
        <v>2</v>
      </c>
      <c r="G143" s="31" t="str">
        <f t="shared" si="146"/>
        <v>0</v>
      </c>
      <c r="H143" s="31" t="str">
        <f t="shared" si="147"/>
        <v>0</v>
      </c>
      <c r="I143" s="31">
        <f t="shared" ref="I143" si="157">G143+H143</f>
        <v>0</v>
      </c>
      <c r="J143" s="31">
        <f t="shared" si="149"/>
        <v>77</v>
      </c>
      <c r="K143" s="31">
        <f t="shared" si="150"/>
        <v>13</v>
      </c>
      <c r="L143" s="31">
        <f t="shared" ref="L143" si="158">J143+K143</f>
        <v>90</v>
      </c>
      <c r="M143" s="31" t="str">
        <f t="shared" si="152"/>
        <v>0</v>
      </c>
      <c r="N143" s="31" t="str">
        <f t="shared" si="153"/>
        <v>0</v>
      </c>
      <c r="O143" s="31" t="str">
        <f t="shared" si="154"/>
        <v>0</v>
      </c>
      <c r="P143" s="33" t="s">
        <v>159</v>
      </c>
    </row>
    <row r="144" spans="1:16" ht="21.75" customHeight="1">
      <c r="A144" s="29"/>
      <c r="B144" s="81" t="s">
        <v>132</v>
      </c>
      <c r="C144" s="82">
        <v>107</v>
      </c>
      <c r="D144" s="30">
        <v>8</v>
      </c>
      <c r="E144" s="31">
        <f t="shared" si="145"/>
        <v>115</v>
      </c>
      <c r="F144" s="54">
        <v>2</v>
      </c>
      <c r="G144" s="31" t="str">
        <f t="shared" si="146"/>
        <v>0</v>
      </c>
      <c r="H144" s="31" t="str">
        <f t="shared" si="147"/>
        <v>0</v>
      </c>
      <c r="I144" s="31">
        <f t="shared" ref="I144" si="159">G144+H144</f>
        <v>0</v>
      </c>
      <c r="J144" s="31">
        <f t="shared" si="149"/>
        <v>107</v>
      </c>
      <c r="K144" s="31">
        <f t="shared" si="150"/>
        <v>8</v>
      </c>
      <c r="L144" s="31">
        <f t="shared" ref="L144" si="160">J144+K144</f>
        <v>115</v>
      </c>
      <c r="M144" s="31" t="str">
        <f t="shared" si="152"/>
        <v>0</v>
      </c>
      <c r="N144" s="31" t="str">
        <f t="shared" si="153"/>
        <v>0</v>
      </c>
      <c r="O144" s="31" t="str">
        <f t="shared" si="154"/>
        <v>0</v>
      </c>
      <c r="P144" s="139" t="s">
        <v>209</v>
      </c>
    </row>
    <row r="145" spans="1:16" ht="21.75" customHeight="1">
      <c r="A145" s="29"/>
      <c r="B145" s="81" t="s">
        <v>133</v>
      </c>
      <c r="C145" s="82">
        <v>89</v>
      </c>
      <c r="D145" s="30">
        <v>24</v>
      </c>
      <c r="E145" s="31">
        <f t="shared" si="145"/>
        <v>113</v>
      </c>
      <c r="F145" s="54">
        <v>2</v>
      </c>
      <c r="G145" s="31" t="str">
        <f t="shared" si="146"/>
        <v>0</v>
      </c>
      <c r="H145" s="31" t="str">
        <f t="shared" si="147"/>
        <v>0</v>
      </c>
      <c r="I145" s="31">
        <f t="shared" si="148"/>
        <v>0</v>
      </c>
      <c r="J145" s="31">
        <f t="shared" si="149"/>
        <v>89</v>
      </c>
      <c r="K145" s="31">
        <f t="shared" si="150"/>
        <v>24</v>
      </c>
      <c r="L145" s="31">
        <f t="shared" si="151"/>
        <v>113</v>
      </c>
      <c r="M145" s="31" t="str">
        <f t="shared" si="152"/>
        <v>0</v>
      </c>
      <c r="N145" s="31" t="str">
        <f t="shared" si="153"/>
        <v>0</v>
      </c>
      <c r="O145" s="31" t="str">
        <f t="shared" si="154"/>
        <v>0</v>
      </c>
      <c r="P145" s="139" t="s">
        <v>209</v>
      </c>
    </row>
    <row r="146" spans="1:16" ht="21.75" customHeight="1">
      <c r="A146" s="24"/>
      <c r="B146" s="83" t="s">
        <v>48</v>
      </c>
      <c r="C146" s="35">
        <f>SUM(C135:C145)</f>
        <v>1240</v>
      </c>
      <c r="D146" s="35">
        <f>SUM(D135:D145)</f>
        <v>205</v>
      </c>
      <c r="E146" s="35">
        <f>SUM(E135:E145)</f>
        <v>1445</v>
      </c>
      <c r="F146" s="55">
        <f>SUM(F135:F143)</f>
        <v>18</v>
      </c>
      <c r="G146" s="35">
        <f>SUM(G135:G143)</f>
        <v>0</v>
      </c>
      <c r="H146" s="35">
        <f>SUM(H135:H143)</f>
        <v>0</v>
      </c>
      <c r="I146" s="35">
        <f>SUM(I135:I143)</f>
        <v>0</v>
      </c>
      <c r="J146" s="35">
        <f>SUM(J135:J145)</f>
        <v>1240</v>
      </c>
      <c r="K146" s="35">
        <f>SUM(K135:K145)</f>
        <v>205</v>
      </c>
      <c r="L146" s="35">
        <f t="shared" si="151"/>
        <v>1445</v>
      </c>
      <c r="M146" s="35">
        <f>SUM(M135:M145)</f>
        <v>0</v>
      </c>
      <c r="N146" s="35">
        <f>SUM(N135:N145)</f>
        <v>0</v>
      </c>
      <c r="O146" s="35">
        <f t="shared" ref="O146" si="161">M146+N146</f>
        <v>0</v>
      </c>
      <c r="P146" s="3"/>
    </row>
    <row r="147" spans="1:16" ht="21.75" customHeight="1">
      <c r="A147" s="29"/>
      <c r="B147" s="34" t="s">
        <v>50</v>
      </c>
      <c r="C147" s="35">
        <f t="shared" ref="C147:O147" si="162">C129+C133+C146</f>
        <v>3367</v>
      </c>
      <c r="D147" s="35">
        <f t="shared" si="162"/>
        <v>1204</v>
      </c>
      <c r="E147" s="35">
        <f t="shared" si="162"/>
        <v>4571</v>
      </c>
      <c r="F147" s="36">
        <f t="shared" si="162"/>
        <v>74</v>
      </c>
      <c r="G147" s="35">
        <f t="shared" si="162"/>
        <v>0</v>
      </c>
      <c r="H147" s="35">
        <f t="shared" si="162"/>
        <v>0</v>
      </c>
      <c r="I147" s="35">
        <f t="shared" si="162"/>
        <v>0</v>
      </c>
      <c r="J147" s="35">
        <f t="shared" si="162"/>
        <v>3367</v>
      </c>
      <c r="K147" s="35">
        <f t="shared" si="162"/>
        <v>1204</v>
      </c>
      <c r="L147" s="35">
        <f t="shared" si="162"/>
        <v>4571</v>
      </c>
      <c r="M147" s="35">
        <f t="shared" si="162"/>
        <v>0</v>
      </c>
      <c r="N147" s="35">
        <f t="shared" si="162"/>
        <v>0</v>
      </c>
      <c r="O147" s="35">
        <f t="shared" si="162"/>
        <v>0</v>
      </c>
      <c r="P147" s="14"/>
    </row>
    <row r="148" spans="1:16" ht="21.75" customHeight="1">
      <c r="A148" s="29"/>
      <c r="B148" s="69" t="s">
        <v>64</v>
      </c>
      <c r="C148" s="35"/>
      <c r="D148" s="35"/>
      <c r="E148" s="38"/>
      <c r="F148" s="36"/>
      <c r="G148" s="38"/>
      <c r="H148" s="38"/>
      <c r="I148" s="38"/>
      <c r="J148" s="38"/>
      <c r="K148" s="38"/>
      <c r="L148" s="38"/>
      <c r="M148" s="38"/>
      <c r="N148" s="38"/>
      <c r="O148" s="38"/>
      <c r="P148" s="14"/>
    </row>
    <row r="149" spans="1:16" ht="21.75" customHeight="1">
      <c r="A149" s="29"/>
      <c r="B149" s="56" t="s">
        <v>74</v>
      </c>
      <c r="C149" s="35"/>
      <c r="D149" s="35"/>
      <c r="E149" s="38"/>
      <c r="F149" s="36"/>
      <c r="G149" s="38"/>
      <c r="H149" s="38"/>
      <c r="I149" s="38"/>
      <c r="J149" s="38"/>
      <c r="K149" s="38"/>
      <c r="L149" s="38"/>
      <c r="M149" s="38"/>
      <c r="N149" s="38"/>
      <c r="O149" s="38"/>
      <c r="P149" s="14"/>
    </row>
    <row r="150" spans="1:16" ht="21.75" customHeight="1">
      <c r="A150" s="29"/>
      <c r="B150" s="44" t="s">
        <v>10</v>
      </c>
      <c r="C150" s="30">
        <v>2</v>
      </c>
      <c r="D150" s="30">
        <v>0</v>
      </c>
      <c r="E150" s="31">
        <f t="shared" ref="E150:E156" si="163">C150+D150</f>
        <v>2</v>
      </c>
      <c r="F150" s="54">
        <v>2</v>
      </c>
      <c r="G150" s="31" t="str">
        <f t="shared" ref="G150:G156" si="164">IF(F150=1,C150,"0")</f>
        <v>0</v>
      </c>
      <c r="H150" s="31" t="str">
        <f t="shared" ref="H150:H156" si="165">IF(F150=1,D150,"0")</f>
        <v>0</v>
      </c>
      <c r="I150" s="31">
        <f>G150+H150</f>
        <v>0</v>
      </c>
      <c r="J150" s="31">
        <f t="shared" ref="J150:J156" si="166">IF(F150=2,C150,"0")</f>
        <v>2</v>
      </c>
      <c r="K150" s="31">
        <f t="shared" ref="K150:K156" si="167">IF(F150=2,D150,"0")</f>
        <v>0</v>
      </c>
      <c r="L150" s="31">
        <f>J150+K150</f>
        <v>2</v>
      </c>
      <c r="M150" s="31" t="str">
        <f t="shared" ref="M150:M156" si="168">IF(F150=3,C150,"0")</f>
        <v>0</v>
      </c>
      <c r="N150" s="31" t="str">
        <f t="shared" ref="N150:N156" si="169">IF(F150=3,D150,"0")</f>
        <v>0</v>
      </c>
      <c r="O150" s="31" t="str">
        <f t="shared" ref="O150:O156" si="170">IF(F150=3,E150,"0")</f>
        <v>0</v>
      </c>
      <c r="P150" s="137" t="s">
        <v>161</v>
      </c>
    </row>
    <row r="151" spans="1:16" ht="21.75" customHeight="1">
      <c r="A151" s="29"/>
      <c r="B151" s="44" t="s">
        <v>8</v>
      </c>
      <c r="C151" s="30">
        <v>132</v>
      </c>
      <c r="D151" s="30">
        <v>5</v>
      </c>
      <c r="E151" s="31">
        <f t="shared" si="163"/>
        <v>137</v>
      </c>
      <c r="F151" s="54">
        <v>2</v>
      </c>
      <c r="G151" s="31" t="str">
        <f t="shared" si="164"/>
        <v>0</v>
      </c>
      <c r="H151" s="31" t="str">
        <f t="shared" si="165"/>
        <v>0</v>
      </c>
      <c r="I151" s="31">
        <f t="shared" ref="I151:I156" si="171">G151+H151</f>
        <v>0</v>
      </c>
      <c r="J151" s="31">
        <f t="shared" si="166"/>
        <v>132</v>
      </c>
      <c r="K151" s="31">
        <f t="shared" si="167"/>
        <v>5</v>
      </c>
      <c r="L151" s="31">
        <f t="shared" ref="L151:L157" si="172">J151+K151</f>
        <v>137</v>
      </c>
      <c r="M151" s="31" t="str">
        <f t="shared" si="168"/>
        <v>0</v>
      </c>
      <c r="N151" s="31" t="str">
        <f t="shared" si="169"/>
        <v>0</v>
      </c>
      <c r="O151" s="31" t="str">
        <f t="shared" si="170"/>
        <v>0</v>
      </c>
      <c r="P151" s="138" t="s">
        <v>165</v>
      </c>
    </row>
    <row r="152" spans="1:16" ht="21.75" customHeight="1">
      <c r="A152" s="29"/>
      <c r="B152" s="44" t="s">
        <v>90</v>
      </c>
      <c r="C152" s="30">
        <v>96</v>
      </c>
      <c r="D152" s="30">
        <v>13</v>
      </c>
      <c r="E152" s="31">
        <f t="shared" si="163"/>
        <v>109</v>
      </c>
      <c r="F152" s="54">
        <v>2</v>
      </c>
      <c r="G152" s="31" t="str">
        <f t="shared" si="164"/>
        <v>0</v>
      </c>
      <c r="H152" s="31" t="str">
        <f t="shared" si="165"/>
        <v>0</v>
      </c>
      <c r="I152" s="31">
        <f t="shared" si="171"/>
        <v>0</v>
      </c>
      <c r="J152" s="31">
        <f t="shared" si="166"/>
        <v>96</v>
      </c>
      <c r="K152" s="31">
        <f t="shared" si="167"/>
        <v>13</v>
      </c>
      <c r="L152" s="31">
        <f t="shared" si="172"/>
        <v>109</v>
      </c>
      <c r="M152" s="31" t="str">
        <f t="shared" si="168"/>
        <v>0</v>
      </c>
      <c r="N152" s="31" t="str">
        <f t="shared" si="169"/>
        <v>0</v>
      </c>
      <c r="O152" s="31" t="str">
        <f t="shared" si="170"/>
        <v>0</v>
      </c>
      <c r="P152" s="137" t="s">
        <v>164</v>
      </c>
    </row>
    <row r="153" spans="1:16" ht="21.75" customHeight="1">
      <c r="A153" s="29"/>
      <c r="B153" s="44" t="s">
        <v>7</v>
      </c>
      <c r="C153" s="30">
        <v>87</v>
      </c>
      <c r="D153" s="30">
        <v>30</v>
      </c>
      <c r="E153" s="31">
        <f t="shared" si="163"/>
        <v>117</v>
      </c>
      <c r="F153" s="54">
        <v>2</v>
      </c>
      <c r="G153" s="31" t="str">
        <f t="shared" si="164"/>
        <v>0</v>
      </c>
      <c r="H153" s="31" t="str">
        <f t="shared" si="165"/>
        <v>0</v>
      </c>
      <c r="I153" s="31">
        <f t="shared" si="171"/>
        <v>0</v>
      </c>
      <c r="J153" s="31">
        <f t="shared" si="166"/>
        <v>87</v>
      </c>
      <c r="K153" s="31">
        <f t="shared" si="167"/>
        <v>30</v>
      </c>
      <c r="L153" s="31">
        <f t="shared" si="172"/>
        <v>117</v>
      </c>
      <c r="M153" s="31" t="str">
        <f t="shared" si="168"/>
        <v>0</v>
      </c>
      <c r="N153" s="31" t="str">
        <f t="shared" si="169"/>
        <v>0</v>
      </c>
      <c r="O153" s="31" t="str">
        <f t="shared" si="170"/>
        <v>0</v>
      </c>
      <c r="P153" s="137" t="s">
        <v>164</v>
      </c>
    </row>
    <row r="154" spans="1:16" ht="21.75" customHeight="1">
      <c r="A154" s="29"/>
      <c r="B154" s="44" t="s">
        <v>136</v>
      </c>
      <c r="C154" s="30">
        <v>104</v>
      </c>
      <c r="D154" s="30">
        <v>19</v>
      </c>
      <c r="E154" s="31">
        <f t="shared" si="163"/>
        <v>123</v>
      </c>
      <c r="F154" s="54">
        <v>2</v>
      </c>
      <c r="G154" s="31" t="str">
        <f t="shared" si="164"/>
        <v>0</v>
      </c>
      <c r="H154" s="31" t="str">
        <f t="shared" si="165"/>
        <v>0</v>
      </c>
      <c r="I154" s="31">
        <f t="shared" ref="I154" si="173">G154+H154</f>
        <v>0</v>
      </c>
      <c r="J154" s="31">
        <f t="shared" si="166"/>
        <v>104</v>
      </c>
      <c r="K154" s="31">
        <f t="shared" si="167"/>
        <v>19</v>
      </c>
      <c r="L154" s="31">
        <f t="shared" ref="L154" si="174">J154+K154</f>
        <v>123</v>
      </c>
      <c r="M154" s="31" t="str">
        <f t="shared" si="168"/>
        <v>0</v>
      </c>
      <c r="N154" s="31" t="str">
        <f t="shared" si="169"/>
        <v>0</v>
      </c>
      <c r="O154" s="31" t="str">
        <f t="shared" si="170"/>
        <v>0</v>
      </c>
      <c r="P154" s="33" t="s">
        <v>164</v>
      </c>
    </row>
    <row r="155" spans="1:16" ht="21.75" customHeight="1">
      <c r="A155" s="29"/>
      <c r="B155" s="81" t="s">
        <v>132</v>
      </c>
      <c r="C155" s="30">
        <v>115</v>
      </c>
      <c r="D155" s="30">
        <v>7</v>
      </c>
      <c r="E155" s="31">
        <f t="shared" si="163"/>
        <v>122</v>
      </c>
      <c r="F155" s="54">
        <v>2</v>
      </c>
      <c r="G155" s="31" t="str">
        <f t="shared" si="164"/>
        <v>0</v>
      </c>
      <c r="H155" s="31" t="str">
        <f t="shared" si="165"/>
        <v>0</v>
      </c>
      <c r="I155" s="31">
        <f t="shared" ref="I155" si="175">G155+H155</f>
        <v>0</v>
      </c>
      <c r="J155" s="31">
        <f t="shared" si="166"/>
        <v>115</v>
      </c>
      <c r="K155" s="31">
        <f t="shared" si="167"/>
        <v>7</v>
      </c>
      <c r="L155" s="31">
        <f t="shared" ref="L155" si="176">J155+K155</f>
        <v>122</v>
      </c>
      <c r="M155" s="31" t="str">
        <f t="shared" si="168"/>
        <v>0</v>
      </c>
      <c r="N155" s="31" t="str">
        <f t="shared" si="169"/>
        <v>0</v>
      </c>
      <c r="O155" s="31" t="str">
        <f t="shared" si="170"/>
        <v>0</v>
      </c>
      <c r="P155" s="139" t="s">
        <v>209</v>
      </c>
    </row>
    <row r="156" spans="1:16" ht="21.75" customHeight="1">
      <c r="A156" s="29"/>
      <c r="B156" s="44" t="s">
        <v>133</v>
      </c>
      <c r="C156" s="30">
        <v>91</v>
      </c>
      <c r="D156" s="30">
        <v>16</v>
      </c>
      <c r="E156" s="31">
        <f t="shared" si="163"/>
        <v>107</v>
      </c>
      <c r="F156" s="54">
        <v>2</v>
      </c>
      <c r="G156" s="31" t="str">
        <f t="shared" si="164"/>
        <v>0</v>
      </c>
      <c r="H156" s="31" t="str">
        <f t="shared" si="165"/>
        <v>0</v>
      </c>
      <c r="I156" s="31">
        <f t="shared" si="171"/>
        <v>0</v>
      </c>
      <c r="J156" s="31">
        <f t="shared" si="166"/>
        <v>91</v>
      </c>
      <c r="K156" s="31">
        <f t="shared" si="167"/>
        <v>16</v>
      </c>
      <c r="L156" s="31">
        <f t="shared" si="172"/>
        <v>107</v>
      </c>
      <c r="M156" s="31" t="str">
        <f t="shared" si="168"/>
        <v>0</v>
      </c>
      <c r="N156" s="31" t="str">
        <f t="shared" si="169"/>
        <v>0</v>
      </c>
      <c r="O156" s="31" t="str">
        <f t="shared" si="170"/>
        <v>0</v>
      </c>
      <c r="P156" s="139" t="s">
        <v>209</v>
      </c>
    </row>
    <row r="157" spans="1:16" ht="21.75" customHeight="1">
      <c r="A157" s="29"/>
      <c r="B157" s="34" t="s">
        <v>48</v>
      </c>
      <c r="C157" s="35">
        <f>SUM(C150:C156)</f>
        <v>627</v>
      </c>
      <c r="D157" s="35">
        <f>SUM(D150:D156)</f>
        <v>90</v>
      </c>
      <c r="E157" s="35">
        <f>SUM(E150:E156)</f>
        <v>717</v>
      </c>
      <c r="F157" s="55">
        <f>SUM(F150:F154)</f>
        <v>10</v>
      </c>
      <c r="G157" s="35">
        <f>SUM(G150:G154)</f>
        <v>0</v>
      </c>
      <c r="H157" s="35">
        <f>SUM(H150:H154)</f>
        <v>0</v>
      </c>
      <c r="I157" s="35">
        <f>SUM(I150:I154)</f>
        <v>0</v>
      </c>
      <c r="J157" s="35">
        <f>SUM(J150:J156)</f>
        <v>627</v>
      </c>
      <c r="K157" s="35">
        <f>SUM(K150:K156)</f>
        <v>90</v>
      </c>
      <c r="L157" s="35">
        <f t="shared" si="172"/>
        <v>717</v>
      </c>
      <c r="M157" s="35">
        <f>SUM(M150:M156)</f>
        <v>0</v>
      </c>
      <c r="N157" s="35">
        <f>SUM(N150:N156)</f>
        <v>0</v>
      </c>
      <c r="O157" s="35">
        <f t="shared" ref="O157" si="177">M157+N157</f>
        <v>0</v>
      </c>
      <c r="P157" s="14"/>
    </row>
    <row r="158" spans="1:16" ht="21.75" customHeight="1">
      <c r="A158" s="29"/>
      <c r="B158" s="34" t="s">
        <v>65</v>
      </c>
      <c r="C158" s="35">
        <f>C157</f>
        <v>627</v>
      </c>
      <c r="D158" s="35">
        <f t="shared" ref="D158:L158" si="178">D157</f>
        <v>90</v>
      </c>
      <c r="E158" s="35">
        <f t="shared" si="178"/>
        <v>717</v>
      </c>
      <c r="F158" s="55">
        <f t="shared" si="178"/>
        <v>10</v>
      </c>
      <c r="G158" s="35">
        <f t="shared" si="178"/>
        <v>0</v>
      </c>
      <c r="H158" s="35">
        <f t="shared" si="178"/>
        <v>0</v>
      </c>
      <c r="I158" s="35">
        <f t="shared" si="178"/>
        <v>0</v>
      </c>
      <c r="J158" s="35">
        <f t="shared" si="178"/>
        <v>627</v>
      </c>
      <c r="K158" s="35">
        <f t="shared" si="178"/>
        <v>90</v>
      </c>
      <c r="L158" s="35">
        <f t="shared" si="178"/>
        <v>717</v>
      </c>
      <c r="M158" s="35">
        <f t="shared" ref="M158:O158" si="179">M157</f>
        <v>0</v>
      </c>
      <c r="N158" s="35">
        <f t="shared" si="179"/>
        <v>0</v>
      </c>
      <c r="O158" s="35">
        <f t="shared" si="179"/>
        <v>0</v>
      </c>
      <c r="P158" s="14"/>
    </row>
    <row r="159" spans="1:16" ht="21.75" customHeight="1">
      <c r="A159" s="45"/>
      <c r="B159" s="46" t="s">
        <v>37</v>
      </c>
      <c r="C159" s="47">
        <f t="shared" ref="C159:O159" si="180">C147+C158</f>
        <v>3994</v>
      </c>
      <c r="D159" s="47">
        <f t="shared" si="180"/>
        <v>1294</v>
      </c>
      <c r="E159" s="47">
        <f t="shared" si="180"/>
        <v>5288</v>
      </c>
      <c r="F159" s="48">
        <f t="shared" si="180"/>
        <v>84</v>
      </c>
      <c r="G159" s="47">
        <f t="shared" si="180"/>
        <v>0</v>
      </c>
      <c r="H159" s="47">
        <f t="shared" si="180"/>
        <v>0</v>
      </c>
      <c r="I159" s="47">
        <f t="shared" si="180"/>
        <v>0</v>
      </c>
      <c r="J159" s="47">
        <f t="shared" si="180"/>
        <v>3994</v>
      </c>
      <c r="K159" s="47">
        <f t="shared" si="180"/>
        <v>1294</v>
      </c>
      <c r="L159" s="47">
        <f t="shared" si="180"/>
        <v>5288</v>
      </c>
      <c r="M159" s="47">
        <f t="shared" si="180"/>
        <v>0</v>
      </c>
      <c r="N159" s="47">
        <f t="shared" si="180"/>
        <v>0</v>
      </c>
      <c r="O159" s="47">
        <f t="shared" si="180"/>
        <v>0</v>
      </c>
      <c r="P159" s="49"/>
    </row>
    <row r="160" spans="1:16" ht="21.75" customHeight="1">
      <c r="A160" s="29" t="s">
        <v>39</v>
      </c>
      <c r="B160" s="56"/>
      <c r="C160" s="11"/>
      <c r="D160" s="11"/>
      <c r="E160" s="50"/>
      <c r="F160" s="13"/>
      <c r="G160" s="51"/>
      <c r="H160" s="51"/>
      <c r="I160" s="50"/>
      <c r="J160" s="51"/>
      <c r="K160" s="51"/>
      <c r="L160" s="50"/>
      <c r="M160" s="51"/>
      <c r="N160" s="51"/>
      <c r="O160" s="50"/>
      <c r="P160" s="14"/>
    </row>
    <row r="161" spans="1:16" ht="21.75" customHeight="1">
      <c r="A161" s="29"/>
      <c r="B161" s="69" t="s">
        <v>49</v>
      </c>
      <c r="C161" s="11"/>
      <c r="D161" s="11"/>
      <c r="E161" s="50"/>
      <c r="F161" s="13"/>
      <c r="G161" s="51"/>
      <c r="H161" s="51"/>
      <c r="I161" s="50"/>
      <c r="J161" s="51"/>
      <c r="K161" s="51"/>
      <c r="L161" s="50"/>
      <c r="M161" s="51"/>
      <c r="N161" s="51"/>
      <c r="O161" s="50"/>
      <c r="P161" s="14"/>
    </row>
    <row r="162" spans="1:16" ht="21.75" customHeight="1">
      <c r="A162" s="29"/>
      <c r="B162" s="56" t="s">
        <v>51</v>
      </c>
      <c r="C162" s="11"/>
      <c r="D162" s="11"/>
      <c r="E162" s="50"/>
      <c r="F162" s="13"/>
      <c r="G162" s="51"/>
      <c r="H162" s="51"/>
      <c r="I162" s="50"/>
      <c r="J162" s="51"/>
      <c r="K162" s="51"/>
      <c r="L162" s="50"/>
      <c r="M162" s="51"/>
      <c r="N162" s="51"/>
      <c r="O162" s="50"/>
      <c r="P162" s="14"/>
    </row>
    <row r="163" spans="1:16" ht="21.75" customHeight="1">
      <c r="A163" s="24"/>
      <c r="B163" s="52" t="s">
        <v>19</v>
      </c>
      <c r="C163" s="25">
        <v>102</v>
      </c>
      <c r="D163" s="25">
        <v>255</v>
      </c>
      <c r="E163" s="26">
        <f t="shared" ref="E163:E173" si="181">C163+D163</f>
        <v>357</v>
      </c>
      <c r="F163" s="53">
        <v>2</v>
      </c>
      <c r="G163" s="26" t="str">
        <f t="shared" ref="G163:G173" si="182">IF(F163=1,C163,"0")</f>
        <v>0</v>
      </c>
      <c r="H163" s="26" t="str">
        <f t="shared" ref="H163:H173" si="183">IF(F163=1,D163,"0")</f>
        <v>0</v>
      </c>
      <c r="I163" s="26">
        <f t="shared" ref="I163:I164" si="184">G163+H163</f>
        <v>0</v>
      </c>
      <c r="J163" s="26">
        <f t="shared" ref="J163:J173" si="185">IF(F163=2,C163,"0")</f>
        <v>102</v>
      </c>
      <c r="K163" s="26">
        <f t="shared" ref="K163:K173" si="186">IF(F163=2,D163,"0")</f>
        <v>255</v>
      </c>
      <c r="L163" s="26">
        <f t="shared" ref="L163:L164" si="187">J163+K163</f>
        <v>357</v>
      </c>
      <c r="M163" s="26" t="str">
        <f t="shared" ref="M163:M173" si="188">IF(F163=3,C163,"0")</f>
        <v>0</v>
      </c>
      <c r="N163" s="26" t="str">
        <f t="shared" ref="N163:N173" si="189">IF(F163=3,D163,"0")</f>
        <v>0</v>
      </c>
      <c r="O163" s="26" t="str">
        <f t="shared" ref="O163:O173" si="190">IF(F163=3,E163,"0")</f>
        <v>0</v>
      </c>
      <c r="P163" s="140" t="s">
        <v>157</v>
      </c>
    </row>
    <row r="164" spans="1:16" ht="21.75" customHeight="1">
      <c r="A164" s="24"/>
      <c r="B164" s="37" t="s">
        <v>176</v>
      </c>
      <c r="C164" s="30">
        <v>64</v>
      </c>
      <c r="D164" s="30">
        <v>85</v>
      </c>
      <c r="E164" s="31">
        <f t="shared" ref="E164" si="191">C164+D164</f>
        <v>149</v>
      </c>
      <c r="F164" s="54">
        <v>2</v>
      </c>
      <c r="G164" s="31" t="str">
        <f t="shared" ref="G164" si="192">IF(F164=1,C164,"0")</f>
        <v>0</v>
      </c>
      <c r="H164" s="31" t="str">
        <f t="shared" ref="H164" si="193">IF(F164=1,D164,"0")</f>
        <v>0</v>
      </c>
      <c r="I164" s="31">
        <f t="shared" si="184"/>
        <v>0</v>
      </c>
      <c r="J164" s="31">
        <f t="shared" ref="J164" si="194">IF(F164=2,C164,"0")</f>
        <v>64</v>
      </c>
      <c r="K164" s="31">
        <f t="shared" ref="K164" si="195">IF(F164=2,D164,"0")</f>
        <v>85</v>
      </c>
      <c r="L164" s="31">
        <f t="shared" si="187"/>
        <v>149</v>
      </c>
      <c r="M164" s="31" t="str">
        <f t="shared" ref="M164" si="196">IF(F164=3,C164,"0")</f>
        <v>0</v>
      </c>
      <c r="N164" s="31" t="str">
        <f t="shared" ref="N164" si="197">IF(F164=3,D164,"0")</f>
        <v>0</v>
      </c>
      <c r="O164" s="31" t="str">
        <f t="shared" ref="O164" si="198">IF(F164=3,E164,"0")</f>
        <v>0</v>
      </c>
      <c r="P164" s="140" t="s">
        <v>157</v>
      </c>
    </row>
    <row r="165" spans="1:16" ht="22.5" customHeight="1">
      <c r="A165" s="29"/>
      <c r="B165" s="44" t="s">
        <v>197</v>
      </c>
      <c r="C165" s="30">
        <v>83</v>
      </c>
      <c r="D165" s="30">
        <v>322</v>
      </c>
      <c r="E165" s="31">
        <f t="shared" si="181"/>
        <v>405</v>
      </c>
      <c r="F165" s="54">
        <v>1</v>
      </c>
      <c r="G165" s="31">
        <f t="shared" si="182"/>
        <v>83</v>
      </c>
      <c r="H165" s="31">
        <f t="shared" si="183"/>
        <v>322</v>
      </c>
      <c r="I165" s="31">
        <f t="shared" ref="I165:I173" si="199">G165+H165</f>
        <v>405</v>
      </c>
      <c r="J165" s="31" t="str">
        <f t="shared" si="185"/>
        <v>0</v>
      </c>
      <c r="K165" s="31" t="str">
        <f t="shared" si="186"/>
        <v>0</v>
      </c>
      <c r="L165" s="31">
        <f t="shared" ref="L165:L173" si="200">J165+K165</f>
        <v>0</v>
      </c>
      <c r="M165" s="31" t="str">
        <f t="shared" si="188"/>
        <v>0</v>
      </c>
      <c r="N165" s="31" t="str">
        <f t="shared" si="189"/>
        <v>0</v>
      </c>
      <c r="O165" s="31" t="str">
        <f t="shared" si="190"/>
        <v>0</v>
      </c>
      <c r="P165" s="140" t="s">
        <v>211</v>
      </c>
    </row>
    <row r="166" spans="1:16" ht="22.5" customHeight="1">
      <c r="A166" s="29"/>
      <c r="B166" s="44" t="s">
        <v>198</v>
      </c>
      <c r="C166" s="30">
        <v>134</v>
      </c>
      <c r="D166" s="30">
        <v>314</v>
      </c>
      <c r="E166" s="31">
        <f t="shared" si="181"/>
        <v>448</v>
      </c>
      <c r="F166" s="54">
        <v>1</v>
      </c>
      <c r="G166" s="31">
        <f t="shared" si="182"/>
        <v>134</v>
      </c>
      <c r="H166" s="31">
        <f t="shared" si="183"/>
        <v>314</v>
      </c>
      <c r="I166" s="31">
        <f t="shared" si="199"/>
        <v>448</v>
      </c>
      <c r="J166" s="31" t="str">
        <f t="shared" si="185"/>
        <v>0</v>
      </c>
      <c r="K166" s="31" t="str">
        <f t="shared" si="186"/>
        <v>0</v>
      </c>
      <c r="L166" s="31">
        <f t="shared" si="200"/>
        <v>0</v>
      </c>
      <c r="M166" s="31" t="str">
        <f t="shared" si="188"/>
        <v>0</v>
      </c>
      <c r="N166" s="31" t="str">
        <f t="shared" si="189"/>
        <v>0</v>
      </c>
      <c r="O166" s="31" t="str">
        <f t="shared" si="190"/>
        <v>0</v>
      </c>
      <c r="P166" s="140" t="s">
        <v>211</v>
      </c>
    </row>
    <row r="167" spans="1:16" ht="21.75" customHeight="1">
      <c r="A167" s="29"/>
      <c r="B167" s="44" t="s">
        <v>105</v>
      </c>
      <c r="C167" s="30">
        <v>147</v>
      </c>
      <c r="D167" s="30">
        <v>456</v>
      </c>
      <c r="E167" s="31">
        <f t="shared" si="181"/>
        <v>603</v>
      </c>
      <c r="F167" s="54">
        <v>2</v>
      </c>
      <c r="G167" s="31" t="str">
        <f t="shared" si="182"/>
        <v>0</v>
      </c>
      <c r="H167" s="31" t="str">
        <f t="shared" si="183"/>
        <v>0</v>
      </c>
      <c r="I167" s="31">
        <f t="shared" ref="I167" si="201">G167+H167</f>
        <v>0</v>
      </c>
      <c r="J167" s="31">
        <f t="shared" si="185"/>
        <v>147</v>
      </c>
      <c r="K167" s="31">
        <f t="shared" si="186"/>
        <v>456</v>
      </c>
      <c r="L167" s="31">
        <f t="shared" ref="L167" si="202">J167+K167</f>
        <v>603</v>
      </c>
      <c r="M167" s="31" t="str">
        <f t="shared" si="188"/>
        <v>0</v>
      </c>
      <c r="N167" s="31" t="str">
        <f t="shared" si="189"/>
        <v>0</v>
      </c>
      <c r="O167" s="31" t="str">
        <f t="shared" si="190"/>
        <v>0</v>
      </c>
      <c r="P167" s="140" t="s">
        <v>159</v>
      </c>
    </row>
    <row r="168" spans="1:16" ht="21.75" customHeight="1">
      <c r="A168" s="29"/>
      <c r="B168" s="44" t="s">
        <v>199</v>
      </c>
      <c r="C168" s="30">
        <v>44</v>
      </c>
      <c r="D168" s="30">
        <v>108</v>
      </c>
      <c r="E168" s="31">
        <f t="shared" si="181"/>
        <v>152</v>
      </c>
      <c r="F168" s="54">
        <v>1</v>
      </c>
      <c r="G168" s="31">
        <f t="shared" si="182"/>
        <v>44</v>
      </c>
      <c r="H168" s="31">
        <f t="shared" si="183"/>
        <v>108</v>
      </c>
      <c r="I168" s="31">
        <f t="shared" si="199"/>
        <v>152</v>
      </c>
      <c r="J168" s="31" t="str">
        <f t="shared" si="185"/>
        <v>0</v>
      </c>
      <c r="K168" s="31" t="str">
        <f t="shared" si="186"/>
        <v>0</v>
      </c>
      <c r="L168" s="31">
        <f t="shared" si="200"/>
        <v>0</v>
      </c>
      <c r="M168" s="31" t="str">
        <f t="shared" si="188"/>
        <v>0</v>
      </c>
      <c r="N168" s="31" t="str">
        <f t="shared" si="189"/>
        <v>0</v>
      </c>
      <c r="O168" s="31" t="str">
        <f t="shared" si="190"/>
        <v>0</v>
      </c>
      <c r="P168" s="140" t="s">
        <v>157</v>
      </c>
    </row>
    <row r="169" spans="1:16" ht="21.75" customHeight="1">
      <c r="A169" s="29"/>
      <c r="B169" s="44" t="s">
        <v>200</v>
      </c>
      <c r="C169" s="30">
        <v>40</v>
      </c>
      <c r="D169" s="30">
        <v>105</v>
      </c>
      <c r="E169" s="31">
        <f t="shared" si="181"/>
        <v>145</v>
      </c>
      <c r="F169" s="54">
        <v>1</v>
      </c>
      <c r="G169" s="31">
        <f t="shared" si="182"/>
        <v>40</v>
      </c>
      <c r="H169" s="31">
        <f t="shared" si="183"/>
        <v>105</v>
      </c>
      <c r="I169" s="31">
        <f t="shared" ref="I169:I171" si="203">G169+H169</f>
        <v>145</v>
      </c>
      <c r="J169" s="31" t="str">
        <f t="shared" si="185"/>
        <v>0</v>
      </c>
      <c r="K169" s="31" t="str">
        <f t="shared" si="186"/>
        <v>0</v>
      </c>
      <c r="L169" s="31">
        <f t="shared" ref="L169:L171" si="204">J169+K169</f>
        <v>0</v>
      </c>
      <c r="M169" s="31" t="str">
        <f t="shared" si="188"/>
        <v>0</v>
      </c>
      <c r="N169" s="31" t="str">
        <f t="shared" si="189"/>
        <v>0</v>
      </c>
      <c r="O169" s="31" t="str">
        <f t="shared" si="190"/>
        <v>0</v>
      </c>
      <c r="P169" s="140" t="s">
        <v>157</v>
      </c>
    </row>
    <row r="170" spans="1:16" ht="21.75" customHeight="1">
      <c r="A170" s="29"/>
      <c r="B170" s="37" t="s">
        <v>177</v>
      </c>
      <c r="C170" s="30">
        <v>9</v>
      </c>
      <c r="D170" s="30">
        <v>35</v>
      </c>
      <c r="E170" s="31">
        <f t="shared" ref="E170" si="205">C170+D170</f>
        <v>44</v>
      </c>
      <c r="F170" s="54">
        <v>1</v>
      </c>
      <c r="G170" s="31">
        <f t="shared" ref="G170" si="206">IF(F170=1,C170,"0")</f>
        <v>9</v>
      </c>
      <c r="H170" s="31">
        <f t="shared" ref="H170" si="207">IF(F170=1,D170,"0")</f>
        <v>35</v>
      </c>
      <c r="I170" s="31">
        <f t="shared" ref="I170" si="208">G170+H170</f>
        <v>44</v>
      </c>
      <c r="J170" s="31" t="str">
        <f t="shared" ref="J170" si="209">IF(F170=2,C170,"0")</f>
        <v>0</v>
      </c>
      <c r="K170" s="31" t="str">
        <f t="shared" ref="K170" si="210">IF(F170=2,D170,"0")</f>
        <v>0</v>
      </c>
      <c r="L170" s="31">
        <f t="shared" ref="L170" si="211">J170+K170</f>
        <v>0</v>
      </c>
      <c r="M170" s="31" t="str">
        <f t="shared" ref="M170" si="212">IF(F170=3,C170,"0")</f>
        <v>0</v>
      </c>
      <c r="N170" s="31" t="str">
        <f t="shared" ref="N170" si="213">IF(F170=3,D170,"0")</f>
        <v>0</v>
      </c>
      <c r="O170" s="31" t="str">
        <f t="shared" si="190"/>
        <v>0</v>
      </c>
      <c r="P170" s="140" t="s">
        <v>157</v>
      </c>
    </row>
    <row r="171" spans="1:16" ht="21.75" customHeight="1">
      <c r="A171" s="29"/>
      <c r="B171" s="44" t="s">
        <v>180</v>
      </c>
      <c r="C171" s="30">
        <v>198</v>
      </c>
      <c r="D171" s="30">
        <v>521</v>
      </c>
      <c r="E171" s="31">
        <f t="shared" si="181"/>
        <v>719</v>
      </c>
      <c r="F171" s="54">
        <v>1</v>
      </c>
      <c r="G171" s="31">
        <f t="shared" si="182"/>
        <v>198</v>
      </c>
      <c r="H171" s="31">
        <f t="shared" si="183"/>
        <v>521</v>
      </c>
      <c r="I171" s="31">
        <f t="shared" si="203"/>
        <v>719</v>
      </c>
      <c r="J171" s="31" t="str">
        <f t="shared" si="185"/>
        <v>0</v>
      </c>
      <c r="K171" s="31" t="str">
        <f t="shared" si="186"/>
        <v>0</v>
      </c>
      <c r="L171" s="31">
        <f t="shared" si="204"/>
        <v>0</v>
      </c>
      <c r="M171" s="31" t="str">
        <f t="shared" si="188"/>
        <v>0</v>
      </c>
      <c r="N171" s="31" t="str">
        <f t="shared" si="189"/>
        <v>0</v>
      </c>
      <c r="O171" s="31" t="str">
        <f t="shared" ref="O171" si="214">IF(F171=3,E171,"0")</f>
        <v>0</v>
      </c>
      <c r="P171" s="140" t="s">
        <v>157</v>
      </c>
    </row>
    <row r="172" spans="1:16" ht="21.75" customHeight="1">
      <c r="A172" s="29"/>
      <c r="B172" s="44" t="s">
        <v>20</v>
      </c>
      <c r="C172" s="30">
        <v>113</v>
      </c>
      <c r="D172" s="30">
        <v>393</v>
      </c>
      <c r="E172" s="31">
        <f t="shared" si="181"/>
        <v>506</v>
      </c>
      <c r="F172" s="54">
        <v>2</v>
      </c>
      <c r="G172" s="31" t="str">
        <f t="shared" si="182"/>
        <v>0</v>
      </c>
      <c r="H172" s="31" t="str">
        <f t="shared" si="183"/>
        <v>0</v>
      </c>
      <c r="I172" s="31">
        <f t="shared" si="199"/>
        <v>0</v>
      </c>
      <c r="J172" s="31">
        <f t="shared" si="185"/>
        <v>113</v>
      </c>
      <c r="K172" s="31">
        <f t="shared" si="186"/>
        <v>393</v>
      </c>
      <c r="L172" s="31">
        <f t="shared" si="200"/>
        <v>506</v>
      </c>
      <c r="M172" s="31" t="str">
        <f t="shared" si="188"/>
        <v>0</v>
      </c>
      <c r="N172" s="31" t="str">
        <f t="shared" si="189"/>
        <v>0</v>
      </c>
      <c r="O172" s="31" t="str">
        <f t="shared" si="190"/>
        <v>0</v>
      </c>
      <c r="P172" s="140" t="s">
        <v>157</v>
      </c>
    </row>
    <row r="173" spans="1:16" ht="21.75" customHeight="1">
      <c r="A173" s="29"/>
      <c r="B173" s="44" t="s">
        <v>61</v>
      </c>
      <c r="C173" s="30">
        <v>320</v>
      </c>
      <c r="D173" s="30">
        <v>201</v>
      </c>
      <c r="E173" s="31">
        <f t="shared" si="181"/>
        <v>521</v>
      </c>
      <c r="F173" s="54">
        <v>2</v>
      </c>
      <c r="G173" s="31" t="str">
        <f t="shared" si="182"/>
        <v>0</v>
      </c>
      <c r="H173" s="31" t="str">
        <f t="shared" si="183"/>
        <v>0</v>
      </c>
      <c r="I173" s="31">
        <f t="shared" si="199"/>
        <v>0</v>
      </c>
      <c r="J173" s="31">
        <f t="shared" si="185"/>
        <v>320</v>
      </c>
      <c r="K173" s="31">
        <f t="shared" si="186"/>
        <v>201</v>
      </c>
      <c r="L173" s="31">
        <f t="shared" si="200"/>
        <v>521</v>
      </c>
      <c r="M173" s="31" t="str">
        <f t="shared" si="188"/>
        <v>0</v>
      </c>
      <c r="N173" s="31" t="str">
        <f t="shared" si="189"/>
        <v>0</v>
      </c>
      <c r="O173" s="31" t="str">
        <f t="shared" si="190"/>
        <v>0</v>
      </c>
      <c r="P173" s="76" t="s">
        <v>170</v>
      </c>
    </row>
    <row r="174" spans="1:16" ht="21.75" customHeight="1">
      <c r="A174" s="29"/>
      <c r="B174" s="34" t="s">
        <v>48</v>
      </c>
      <c r="C174" s="35">
        <f t="shared" ref="C174:O174" si="215">SUM(C163:C173)</f>
        <v>1254</v>
      </c>
      <c r="D174" s="35">
        <f t="shared" si="215"/>
        <v>2795</v>
      </c>
      <c r="E174" s="35">
        <f t="shared" si="215"/>
        <v>4049</v>
      </c>
      <c r="F174" s="55">
        <f t="shared" si="215"/>
        <v>16</v>
      </c>
      <c r="G174" s="35">
        <f t="shared" si="215"/>
        <v>508</v>
      </c>
      <c r="H174" s="35">
        <f t="shared" si="215"/>
        <v>1405</v>
      </c>
      <c r="I174" s="35">
        <f t="shared" si="215"/>
        <v>1913</v>
      </c>
      <c r="J174" s="35">
        <f t="shared" si="215"/>
        <v>746</v>
      </c>
      <c r="K174" s="35">
        <f t="shared" si="215"/>
        <v>1390</v>
      </c>
      <c r="L174" s="35">
        <f t="shared" si="215"/>
        <v>2136</v>
      </c>
      <c r="M174" s="35">
        <f t="shared" si="215"/>
        <v>0</v>
      </c>
      <c r="N174" s="35">
        <f t="shared" si="215"/>
        <v>0</v>
      </c>
      <c r="O174" s="35">
        <f t="shared" si="215"/>
        <v>0</v>
      </c>
      <c r="P174" s="14"/>
    </row>
    <row r="175" spans="1:16" ht="21.75" customHeight="1">
      <c r="A175" s="29"/>
      <c r="B175" s="56" t="s">
        <v>66</v>
      </c>
      <c r="C175" s="35"/>
      <c r="D175" s="35"/>
      <c r="E175" s="38"/>
      <c r="F175" s="80"/>
      <c r="G175" s="38"/>
      <c r="H175" s="38"/>
      <c r="I175" s="38"/>
      <c r="J175" s="38"/>
      <c r="K175" s="38"/>
      <c r="L175" s="38"/>
      <c r="M175" s="38"/>
      <c r="N175" s="38"/>
      <c r="O175" s="38"/>
      <c r="P175" s="14"/>
    </row>
    <row r="176" spans="1:16" ht="21.75" customHeight="1">
      <c r="A176" s="29"/>
      <c r="B176" s="17" t="s">
        <v>94</v>
      </c>
      <c r="C176" s="30">
        <v>75</v>
      </c>
      <c r="D176" s="30">
        <v>408</v>
      </c>
      <c r="E176" s="31">
        <f>C176+D176</f>
        <v>483</v>
      </c>
      <c r="F176" s="54">
        <v>2</v>
      </c>
      <c r="G176" s="31" t="str">
        <f>IF(F176=1,C176,"0")</f>
        <v>0</v>
      </c>
      <c r="H176" s="31" t="str">
        <f>IF(F176=1,D176,"0")</f>
        <v>0</v>
      </c>
      <c r="I176" s="31">
        <f>G176+H176</f>
        <v>0</v>
      </c>
      <c r="J176" s="31">
        <f>IF(F176=2,C176,"0")</f>
        <v>75</v>
      </c>
      <c r="K176" s="31">
        <f>IF(F176=2,D176,"0")</f>
        <v>408</v>
      </c>
      <c r="L176" s="31">
        <f>J176+K176</f>
        <v>483</v>
      </c>
      <c r="M176" s="31" t="str">
        <f>IF(F176=3,C176,"0")</f>
        <v>0</v>
      </c>
      <c r="N176" s="31" t="str">
        <f>IF(F176=3,D176,"0")</f>
        <v>0</v>
      </c>
      <c r="O176" s="31" t="str">
        <f t="shared" ref="O176" si="216">IF(F176=3,E176,"0")</f>
        <v>0</v>
      </c>
      <c r="P176" s="140" t="s">
        <v>157</v>
      </c>
    </row>
    <row r="177" spans="1:16" ht="21.75" customHeight="1">
      <c r="A177" s="29"/>
      <c r="B177" s="61" t="s">
        <v>48</v>
      </c>
      <c r="C177" s="35">
        <f>C176</f>
        <v>75</v>
      </c>
      <c r="D177" s="35">
        <f t="shared" ref="D177:L177" si="217">D176</f>
        <v>408</v>
      </c>
      <c r="E177" s="35">
        <f t="shared" si="217"/>
        <v>483</v>
      </c>
      <c r="F177" s="55">
        <f t="shared" si="217"/>
        <v>2</v>
      </c>
      <c r="G177" s="35" t="str">
        <f t="shared" si="217"/>
        <v>0</v>
      </c>
      <c r="H177" s="35" t="str">
        <f t="shared" si="217"/>
        <v>0</v>
      </c>
      <c r="I177" s="35">
        <f t="shared" si="217"/>
        <v>0</v>
      </c>
      <c r="J177" s="35">
        <f t="shared" si="217"/>
        <v>75</v>
      </c>
      <c r="K177" s="35">
        <f t="shared" si="217"/>
        <v>408</v>
      </c>
      <c r="L177" s="35">
        <f t="shared" si="217"/>
        <v>483</v>
      </c>
      <c r="M177" s="35" t="str">
        <f t="shared" ref="M177:O177" si="218">M176</f>
        <v>0</v>
      </c>
      <c r="N177" s="35" t="str">
        <f t="shared" si="218"/>
        <v>0</v>
      </c>
      <c r="O177" s="35" t="str">
        <f t="shared" si="218"/>
        <v>0</v>
      </c>
      <c r="P177" s="14"/>
    </row>
    <row r="178" spans="1:16" ht="21.75" customHeight="1">
      <c r="A178" s="29"/>
      <c r="B178" s="56" t="s">
        <v>52</v>
      </c>
      <c r="C178" s="35"/>
      <c r="D178" s="35"/>
      <c r="E178" s="38"/>
      <c r="F178" s="58"/>
      <c r="G178" s="38"/>
      <c r="H178" s="38"/>
      <c r="I178" s="38"/>
      <c r="J178" s="38"/>
      <c r="K178" s="38"/>
      <c r="L178" s="38"/>
      <c r="M178" s="38"/>
      <c r="N178" s="38"/>
      <c r="O178" s="38"/>
      <c r="P178" s="14"/>
    </row>
    <row r="179" spans="1:16" ht="21.75" customHeight="1">
      <c r="A179" s="29"/>
      <c r="B179" s="60" t="s">
        <v>201</v>
      </c>
      <c r="C179" s="30">
        <v>136</v>
      </c>
      <c r="D179" s="30">
        <v>194</v>
      </c>
      <c r="E179" s="31">
        <f>C179+D179</f>
        <v>330</v>
      </c>
      <c r="F179" s="54">
        <v>2</v>
      </c>
      <c r="G179" s="31" t="str">
        <f>IF(F179=1,C179,"0")</f>
        <v>0</v>
      </c>
      <c r="H179" s="31" t="str">
        <f>IF(F179=1,D179,"0")</f>
        <v>0</v>
      </c>
      <c r="I179" s="31">
        <f t="shared" ref="I179" si="219">G179+H179</f>
        <v>0</v>
      </c>
      <c r="J179" s="31">
        <f>IF(F179=2,C179,"0")</f>
        <v>136</v>
      </c>
      <c r="K179" s="31">
        <f>IF(F179=2,D179,"0")</f>
        <v>194</v>
      </c>
      <c r="L179" s="31">
        <f t="shared" ref="L179" si="220">J179+K179</f>
        <v>330</v>
      </c>
      <c r="M179" s="31" t="str">
        <f>IF(F179=3,C179,"0")</f>
        <v>0</v>
      </c>
      <c r="N179" s="31" t="str">
        <f>IF(F179=3,D179,"0")</f>
        <v>0</v>
      </c>
      <c r="O179" s="31" t="str">
        <f t="shared" ref="O179" si="221">IF(F179=3,E179,"0")</f>
        <v>0</v>
      </c>
      <c r="P179" s="140" t="s">
        <v>157</v>
      </c>
    </row>
    <row r="180" spans="1:16" ht="21.75" customHeight="1">
      <c r="A180" s="29"/>
      <c r="B180" s="61" t="s">
        <v>48</v>
      </c>
      <c r="C180" s="35">
        <f t="shared" ref="C180:O180" si="222">SUM(C179:C179)</f>
        <v>136</v>
      </c>
      <c r="D180" s="35">
        <f t="shared" si="222"/>
        <v>194</v>
      </c>
      <c r="E180" s="35">
        <f t="shared" si="222"/>
        <v>330</v>
      </c>
      <c r="F180" s="36">
        <f t="shared" si="222"/>
        <v>2</v>
      </c>
      <c r="G180" s="35">
        <f t="shared" si="222"/>
        <v>0</v>
      </c>
      <c r="H180" s="35">
        <f t="shared" si="222"/>
        <v>0</v>
      </c>
      <c r="I180" s="35">
        <f t="shared" si="222"/>
        <v>0</v>
      </c>
      <c r="J180" s="35">
        <f t="shared" si="222"/>
        <v>136</v>
      </c>
      <c r="K180" s="35">
        <f t="shared" si="222"/>
        <v>194</v>
      </c>
      <c r="L180" s="35">
        <f t="shared" si="222"/>
        <v>330</v>
      </c>
      <c r="M180" s="35">
        <f t="shared" si="222"/>
        <v>0</v>
      </c>
      <c r="N180" s="35">
        <f t="shared" si="222"/>
        <v>0</v>
      </c>
      <c r="O180" s="35">
        <f t="shared" si="222"/>
        <v>0</v>
      </c>
      <c r="P180" s="14"/>
    </row>
    <row r="181" spans="1:16" ht="21.75" customHeight="1">
      <c r="A181" s="29"/>
      <c r="B181" s="9" t="s">
        <v>154</v>
      </c>
      <c r="C181" s="10"/>
      <c r="D181" s="35"/>
      <c r="E181" s="38"/>
      <c r="F181" s="58"/>
      <c r="G181" s="38"/>
      <c r="H181" s="38"/>
      <c r="I181" s="38"/>
      <c r="J181" s="38"/>
      <c r="K181" s="38"/>
      <c r="L181" s="38"/>
      <c r="M181" s="38"/>
      <c r="N181" s="38"/>
      <c r="O181" s="38"/>
      <c r="P181" s="14"/>
    </row>
    <row r="182" spans="1:16" ht="21.75" customHeight="1">
      <c r="A182" s="29"/>
      <c r="B182" s="132" t="s">
        <v>105</v>
      </c>
      <c r="C182" s="30">
        <v>13</v>
      </c>
      <c r="D182" s="30">
        <v>13</v>
      </c>
      <c r="E182" s="31">
        <f>C182+D182</f>
        <v>26</v>
      </c>
      <c r="F182" s="54">
        <v>2</v>
      </c>
      <c r="G182" s="31" t="str">
        <f>IF(F182=1,C182,"0")</f>
        <v>0</v>
      </c>
      <c r="H182" s="31" t="str">
        <f>IF(F182=1,D182,"0")</f>
        <v>0</v>
      </c>
      <c r="I182" s="31">
        <f t="shared" ref="I182:I184" si="223">G182+H182</f>
        <v>0</v>
      </c>
      <c r="J182" s="31">
        <f>IF(F182=2,C182,"0")</f>
        <v>13</v>
      </c>
      <c r="K182" s="31">
        <f>IF(F182=2,D182,"0")</f>
        <v>13</v>
      </c>
      <c r="L182" s="31">
        <f t="shared" ref="L182:L184" si="224">J182+K182</f>
        <v>26</v>
      </c>
      <c r="M182" s="31" t="str">
        <f>IF(F182=3,C182,"0")</f>
        <v>0</v>
      </c>
      <c r="N182" s="31" t="str">
        <f>IF(F182=3,D182,"0")</f>
        <v>0</v>
      </c>
      <c r="O182" s="31" t="str">
        <f t="shared" ref="O182:O184" si="225">IF(F182=3,E182,"0")</f>
        <v>0</v>
      </c>
      <c r="P182" s="140" t="s">
        <v>159</v>
      </c>
    </row>
    <row r="183" spans="1:16" ht="21.75" customHeight="1">
      <c r="A183" s="29"/>
      <c r="B183" s="132" t="s">
        <v>178</v>
      </c>
      <c r="C183" s="30">
        <v>4</v>
      </c>
      <c r="D183" s="30">
        <v>3</v>
      </c>
      <c r="E183" s="31">
        <f>C183+D183</f>
        <v>7</v>
      </c>
      <c r="F183" s="54">
        <v>1</v>
      </c>
      <c r="G183" s="31">
        <f>IF(F183=1,C183,"0")</f>
        <v>4</v>
      </c>
      <c r="H183" s="31">
        <f>IF(F183=1,D183,"0")</f>
        <v>3</v>
      </c>
      <c r="I183" s="31">
        <f t="shared" si="223"/>
        <v>7</v>
      </c>
      <c r="J183" s="31" t="str">
        <f>IF(F183=2,C183,"0")</f>
        <v>0</v>
      </c>
      <c r="K183" s="31" t="str">
        <f>IF(F183=2,D183,"0")</f>
        <v>0</v>
      </c>
      <c r="L183" s="31">
        <f t="shared" si="224"/>
        <v>0</v>
      </c>
      <c r="M183" s="31" t="str">
        <f>IF(F183=3,C183,"0")</f>
        <v>0</v>
      </c>
      <c r="N183" s="31" t="str">
        <f>IF(F183=3,D183,"0")</f>
        <v>0</v>
      </c>
      <c r="O183" s="31" t="str">
        <f t="shared" si="225"/>
        <v>0</v>
      </c>
      <c r="P183" s="140" t="s">
        <v>157</v>
      </c>
    </row>
    <row r="184" spans="1:16" ht="21.75" customHeight="1">
      <c r="A184" s="29"/>
      <c r="B184" s="132" t="s">
        <v>20</v>
      </c>
      <c r="C184" s="30">
        <v>25</v>
      </c>
      <c r="D184" s="30">
        <v>23</v>
      </c>
      <c r="E184" s="31">
        <f>C184+D184</f>
        <v>48</v>
      </c>
      <c r="F184" s="54">
        <v>2</v>
      </c>
      <c r="G184" s="31" t="str">
        <f>IF(F184=1,C184,"0")</f>
        <v>0</v>
      </c>
      <c r="H184" s="31" t="str">
        <f>IF(F184=1,D184,"0")</f>
        <v>0</v>
      </c>
      <c r="I184" s="31">
        <f t="shared" si="223"/>
        <v>0</v>
      </c>
      <c r="J184" s="31">
        <f>IF(F184=2,C184,"0")</f>
        <v>25</v>
      </c>
      <c r="K184" s="31">
        <f>IF(F184=2,D184,"0")</f>
        <v>23</v>
      </c>
      <c r="L184" s="31">
        <f t="shared" si="224"/>
        <v>48</v>
      </c>
      <c r="M184" s="31" t="str">
        <f>IF(F184=3,C184,"0")</f>
        <v>0</v>
      </c>
      <c r="N184" s="31" t="str">
        <f>IF(F184=3,D184,"0")</f>
        <v>0</v>
      </c>
      <c r="O184" s="31" t="str">
        <f t="shared" si="225"/>
        <v>0</v>
      </c>
      <c r="P184" s="140" t="s">
        <v>157</v>
      </c>
    </row>
    <row r="185" spans="1:16" ht="21.75" customHeight="1">
      <c r="A185" s="29"/>
      <c r="B185" s="132" t="s">
        <v>179</v>
      </c>
      <c r="C185" s="30">
        <v>20</v>
      </c>
      <c r="D185" s="30">
        <v>11</v>
      </c>
      <c r="E185" s="31">
        <f>C185+D185</f>
        <v>31</v>
      </c>
      <c r="F185" s="54">
        <v>2</v>
      </c>
      <c r="G185" s="31" t="str">
        <f>IF(F185=1,C185,"0")</f>
        <v>0</v>
      </c>
      <c r="H185" s="31" t="str">
        <f>IF(F185=1,D185,"0")</f>
        <v>0</v>
      </c>
      <c r="I185" s="31">
        <f t="shared" ref="I185" si="226">G185+H185</f>
        <v>0</v>
      </c>
      <c r="J185" s="31">
        <f>IF(F185=2,C185,"0")</f>
        <v>20</v>
      </c>
      <c r="K185" s="31">
        <f>IF(F185=2,D185,"0")</f>
        <v>11</v>
      </c>
      <c r="L185" s="31">
        <f t="shared" ref="L185" si="227">J185+K185</f>
        <v>31</v>
      </c>
      <c r="M185" s="31" t="str">
        <f>IF(F185=3,C185,"0")</f>
        <v>0</v>
      </c>
      <c r="N185" s="31" t="str">
        <f>IF(F185=3,D185,"0")</f>
        <v>0</v>
      </c>
      <c r="O185" s="31" t="str">
        <f t="shared" ref="O185" si="228">IF(F185=3,E185,"0")</f>
        <v>0</v>
      </c>
      <c r="P185" s="140" t="s">
        <v>159</v>
      </c>
    </row>
    <row r="186" spans="1:16" ht="21.75" customHeight="1">
      <c r="A186" s="29"/>
      <c r="B186" s="133" t="s">
        <v>48</v>
      </c>
      <c r="C186" s="35">
        <f>SUM(C182:C185)</f>
        <v>62</v>
      </c>
      <c r="D186" s="35">
        <f>SUM(D182:D185)</f>
        <v>50</v>
      </c>
      <c r="E186" s="35">
        <f>SUM(E182:E185)</f>
        <v>112</v>
      </c>
      <c r="F186" s="36"/>
      <c r="G186" s="35">
        <f t="shared" ref="G186:O186" si="229">SUM(G182:G185)</f>
        <v>4</v>
      </c>
      <c r="H186" s="35">
        <f t="shared" si="229"/>
        <v>3</v>
      </c>
      <c r="I186" s="35">
        <f t="shared" si="229"/>
        <v>7</v>
      </c>
      <c r="J186" s="35">
        <f t="shared" si="229"/>
        <v>58</v>
      </c>
      <c r="K186" s="35">
        <f t="shared" si="229"/>
        <v>47</v>
      </c>
      <c r="L186" s="35">
        <f t="shared" si="229"/>
        <v>105</v>
      </c>
      <c r="M186" s="35">
        <f t="shared" si="229"/>
        <v>0</v>
      </c>
      <c r="N186" s="35">
        <f t="shared" si="229"/>
        <v>0</v>
      </c>
      <c r="O186" s="35">
        <f t="shared" si="229"/>
        <v>0</v>
      </c>
      <c r="P186" s="14"/>
    </row>
    <row r="187" spans="1:16" ht="21.75" customHeight="1">
      <c r="A187" s="29"/>
      <c r="B187" s="56" t="s">
        <v>73</v>
      </c>
      <c r="C187" s="10"/>
      <c r="D187" s="35"/>
      <c r="E187" s="38"/>
      <c r="F187" s="36"/>
      <c r="G187" s="38"/>
      <c r="H187" s="38"/>
      <c r="I187" s="38"/>
      <c r="J187" s="38"/>
      <c r="K187" s="38"/>
      <c r="L187" s="38"/>
      <c r="M187" s="38"/>
      <c r="N187" s="38"/>
      <c r="O187" s="38"/>
      <c r="P187" s="14"/>
    </row>
    <row r="188" spans="1:16" ht="21" customHeight="1">
      <c r="A188" s="29"/>
      <c r="B188" s="44" t="s">
        <v>197</v>
      </c>
      <c r="C188" s="30">
        <v>22</v>
      </c>
      <c r="D188" s="30">
        <v>126</v>
      </c>
      <c r="E188" s="31">
        <f>C188+D188</f>
        <v>148</v>
      </c>
      <c r="F188" s="54">
        <v>1</v>
      </c>
      <c r="G188" s="31">
        <f>IF(F188=1,C188,"0")</f>
        <v>22</v>
      </c>
      <c r="H188" s="31">
        <f>IF(F188=1,D188,"0")</f>
        <v>126</v>
      </c>
      <c r="I188" s="31">
        <f t="shared" ref="I188:I191" si="230">G188+H188</f>
        <v>148</v>
      </c>
      <c r="J188" s="31" t="str">
        <f>IF(F188=2,C188,"0")</f>
        <v>0</v>
      </c>
      <c r="K188" s="31" t="str">
        <f>IF(F188=2,D188,"0")</f>
        <v>0</v>
      </c>
      <c r="L188" s="31">
        <f t="shared" ref="L188:L191" si="231">J188+K188</f>
        <v>0</v>
      </c>
      <c r="M188" s="31" t="str">
        <f>IF(F188=3,C188,"0")</f>
        <v>0</v>
      </c>
      <c r="N188" s="31" t="str">
        <f>IF(F188=3,D188,"0")</f>
        <v>0</v>
      </c>
      <c r="O188" s="31" t="str">
        <f t="shared" ref="O188:O191" si="232">IF(F188=3,E188,"0")</f>
        <v>0</v>
      </c>
      <c r="P188" s="141" t="s">
        <v>211</v>
      </c>
    </row>
    <row r="189" spans="1:16" ht="21" customHeight="1">
      <c r="A189" s="29"/>
      <c r="B189" s="44" t="s">
        <v>198</v>
      </c>
      <c r="C189" s="30">
        <v>45</v>
      </c>
      <c r="D189" s="30">
        <v>148</v>
      </c>
      <c r="E189" s="31">
        <f>C189+D189</f>
        <v>193</v>
      </c>
      <c r="F189" s="54">
        <v>1</v>
      </c>
      <c r="G189" s="31">
        <f>IF(F189=1,C189,"0")</f>
        <v>45</v>
      </c>
      <c r="H189" s="31">
        <f>IF(F189=1,D189,"0")</f>
        <v>148</v>
      </c>
      <c r="I189" s="31">
        <f t="shared" ref="I189" si="233">G189+H189</f>
        <v>193</v>
      </c>
      <c r="J189" s="31" t="str">
        <f>IF(F189=2,C189,"0")</f>
        <v>0</v>
      </c>
      <c r="K189" s="31" t="str">
        <f>IF(F189=2,D189,"0")</f>
        <v>0</v>
      </c>
      <c r="L189" s="31">
        <f t="shared" ref="L189" si="234">J189+K189</f>
        <v>0</v>
      </c>
      <c r="M189" s="31" t="str">
        <f>IF(F189=3,C189,"0")</f>
        <v>0</v>
      </c>
      <c r="N189" s="31" t="str">
        <f>IF(F189=3,D189,"0")</f>
        <v>0</v>
      </c>
      <c r="O189" s="31" t="str">
        <f t="shared" si="232"/>
        <v>0</v>
      </c>
      <c r="P189" s="141" t="s">
        <v>211</v>
      </c>
    </row>
    <row r="190" spans="1:16" ht="21.75" customHeight="1">
      <c r="A190" s="29"/>
      <c r="B190" s="17" t="s">
        <v>180</v>
      </c>
      <c r="C190" s="30">
        <v>0</v>
      </c>
      <c r="D190" s="30">
        <v>1</v>
      </c>
      <c r="E190" s="31">
        <f>C190+D190</f>
        <v>1</v>
      </c>
      <c r="F190" s="54">
        <v>1</v>
      </c>
      <c r="G190" s="31">
        <f>IF(F190=1,C190,"0")</f>
        <v>0</v>
      </c>
      <c r="H190" s="31">
        <f>IF(F190=1,D190,"0")</f>
        <v>1</v>
      </c>
      <c r="I190" s="31">
        <f t="shared" ref="I190" si="235">G190+H190</f>
        <v>1</v>
      </c>
      <c r="J190" s="31" t="str">
        <f>IF(F190=2,C190,"0")</f>
        <v>0</v>
      </c>
      <c r="K190" s="31" t="str">
        <f>IF(F190=2,D190,"0")</f>
        <v>0</v>
      </c>
      <c r="L190" s="31">
        <f t="shared" ref="L190" si="236">J190+K190</f>
        <v>0</v>
      </c>
      <c r="M190" s="31" t="str">
        <f>IF(F190=3,C190,"0")</f>
        <v>0</v>
      </c>
      <c r="N190" s="31" t="str">
        <f>IF(F190=3,D190,"0")</f>
        <v>0</v>
      </c>
      <c r="O190" s="31" t="str">
        <f t="shared" si="232"/>
        <v>0</v>
      </c>
      <c r="P190" s="84" t="s">
        <v>169</v>
      </c>
    </row>
    <row r="191" spans="1:16" ht="21.75" customHeight="1">
      <c r="A191" s="29"/>
      <c r="B191" s="44" t="s">
        <v>61</v>
      </c>
      <c r="C191" s="30">
        <v>71</v>
      </c>
      <c r="D191" s="30">
        <v>108</v>
      </c>
      <c r="E191" s="31">
        <f>C191+D191</f>
        <v>179</v>
      </c>
      <c r="F191" s="54">
        <v>2</v>
      </c>
      <c r="G191" s="31" t="str">
        <f>IF(F191=1,C191,"0")</f>
        <v>0</v>
      </c>
      <c r="H191" s="31" t="str">
        <f>IF(F191=1,D191,"0")</f>
        <v>0</v>
      </c>
      <c r="I191" s="31">
        <f t="shared" si="230"/>
        <v>0</v>
      </c>
      <c r="J191" s="31">
        <f>IF(F191=2,C191,"0")</f>
        <v>71</v>
      </c>
      <c r="K191" s="31">
        <f>IF(F191=2,D191,"0")</f>
        <v>108</v>
      </c>
      <c r="L191" s="31">
        <f t="shared" si="231"/>
        <v>179</v>
      </c>
      <c r="M191" s="31" t="str">
        <f>IF(F191=3,C191,"0")</f>
        <v>0</v>
      </c>
      <c r="N191" s="31" t="str">
        <f>IF(F191=3,D191,"0")</f>
        <v>0</v>
      </c>
      <c r="O191" s="31" t="str">
        <f t="shared" si="232"/>
        <v>0</v>
      </c>
      <c r="P191" s="33" t="s">
        <v>170</v>
      </c>
    </row>
    <row r="192" spans="1:16" ht="21.75" customHeight="1">
      <c r="A192" s="29"/>
      <c r="B192" s="34" t="s">
        <v>48</v>
      </c>
      <c r="C192" s="35">
        <f>SUM(C188:C191)</f>
        <v>138</v>
      </c>
      <c r="D192" s="35">
        <f>SUM(D188:D191)</f>
        <v>383</v>
      </c>
      <c r="E192" s="35">
        <f>SUM(E188:E191)</f>
        <v>521</v>
      </c>
      <c r="F192" s="36"/>
      <c r="G192" s="35">
        <f t="shared" ref="G192:L192" si="237">SUM(G188:G191)</f>
        <v>67</v>
      </c>
      <c r="H192" s="35">
        <f t="shared" si="237"/>
        <v>275</v>
      </c>
      <c r="I192" s="35">
        <f t="shared" si="237"/>
        <v>342</v>
      </c>
      <c r="J192" s="35">
        <f t="shared" si="237"/>
        <v>71</v>
      </c>
      <c r="K192" s="35">
        <f t="shared" si="237"/>
        <v>108</v>
      </c>
      <c r="L192" s="35">
        <f t="shared" si="237"/>
        <v>179</v>
      </c>
      <c r="M192" s="35">
        <f t="shared" ref="M192:O192" si="238">SUM(M188:M191)</f>
        <v>0</v>
      </c>
      <c r="N192" s="35">
        <f t="shared" si="238"/>
        <v>0</v>
      </c>
      <c r="O192" s="35">
        <f t="shared" si="238"/>
        <v>0</v>
      </c>
      <c r="P192" s="14"/>
    </row>
    <row r="193" spans="1:16" ht="21.75" customHeight="1">
      <c r="A193" s="29"/>
      <c r="B193" s="56" t="s">
        <v>72</v>
      </c>
      <c r="C193" s="35"/>
      <c r="D193" s="35"/>
      <c r="E193" s="38"/>
      <c r="F193" s="36"/>
      <c r="G193" s="38"/>
      <c r="H193" s="38"/>
      <c r="I193" s="38"/>
      <c r="J193" s="38"/>
      <c r="K193" s="38"/>
      <c r="L193" s="38"/>
      <c r="M193" s="38"/>
      <c r="N193" s="38"/>
      <c r="O193" s="38"/>
      <c r="P193" s="14"/>
    </row>
    <row r="194" spans="1:16" ht="21.75" customHeight="1">
      <c r="A194" s="29"/>
      <c r="B194" s="44" t="s">
        <v>94</v>
      </c>
      <c r="C194" s="30">
        <v>18</v>
      </c>
      <c r="D194" s="30">
        <v>163</v>
      </c>
      <c r="E194" s="31">
        <f>C194+D194</f>
        <v>181</v>
      </c>
      <c r="F194" s="54">
        <v>2</v>
      </c>
      <c r="G194" s="31" t="str">
        <f>IF(F194=1,C194,"0")</f>
        <v>0</v>
      </c>
      <c r="H194" s="31" t="str">
        <f>IF(F194=1,D194,"0")</f>
        <v>0</v>
      </c>
      <c r="I194" s="31">
        <f t="shared" ref="I194" si="239">G194+H194</f>
        <v>0</v>
      </c>
      <c r="J194" s="31">
        <f>IF(F194=2,C194,"0")</f>
        <v>18</v>
      </c>
      <c r="K194" s="31">
        <f>IF(F194=2,D194,"0")</f>
        <v>163</v>
      </c>
      <c r="L194" s="31">
        <f t="shared" ref="L194" si="240">J194+K194</f>
        <v>181</v>
      </c>
      <c r="M194" s="31" t="str">
        <f>IF(F194=3,C194,"0")</f>
        <v>0</v>
      </c>
      <c r="N194" s="31" t="str">
        <f>IF(F194=3,D194,"0")</f>
        <v>0</v>
      </c>
      <c r="O194" s="31" t="str">
        <f t="shared" ref="O194" si="241">IF(F194=3,E194,"0")</f>
        <v>0</v>
      </c>
      <c r="P194" s="140" t="s">
        <v>157</v>
      </c>
    </row>
    <row r="195" spans="1:16" ht="21.75" customHeight="1">
      <c r="A195" s="29"/>
      <c r="B195" s="61" t="s">
        <v>48</v>
      </c>
      <c r="C195" s="35">
        <f>C194</f>
        <v>18</v>
      </c>
      <c r="D195" s="35">
        <f t="shared" ref="D195:L195" si="242">D194</f>
        <v>163</v>
      </c>
      <c r="E195" s="35">
        <f t="shared" si="242"/>
        <v>181</v>
      </c>
      <c r="F195" s="36"/>
      <c r="G195" s="35" t="str">
        <f t="shared" si="242"/>
        <v>0</v>
      </c>
      <c r="H195" s="35" t="str">
        <f t="shared" si="242"/>
        <v>0</v>
      </c>
      <c r="I195" s="35">
        <f t="shared" si="242"/>
        <v>0</v>
      </c>
      <c r="J195" s="35">
        <f t="shared" si="242"/>
        <v>18</v>
      </c>
      <c r="K195" s="35">
        <f t="shared" si="242"/>
        <v>163</v>
      </c>
      <c r="L195" s="35">
        <f t="shared" si="242"/>
        <v>181</v>
      </c>
      <c r="M195" s="35" t="str">
        <f t="shared" ref="M195:O195" si="243">M194</f>
        <v>0</v>
      </c>
      <c r="N195" s="35" t="str">
        <f t="shared" si="243"/>
        <v>0</v>
      </c>
      <c r="O195" s="35" t="str">
        <f t="shared" si="243"/>
        <v>0</v>
      </c>
      <c r="P195" s="14"/>
    </row>
    <row r="196" spans="1:16" ht="21.75" customHeight="1">
      <c r="A196" s="29"/>
      <c r="B196" s="34" t="s">
        <v>50</v>
      </c>
      <c r="C196" s="35">
        <f>C195+C192+C186+C180+C177+C174</f>
        <v>1683</v>
      </c>
      <c r="D196" s="35">
        <f>D195+D192+D186+D180+D177+D174</f>
        <v>3993</v>
      </c>
      <c r="E196" s="35">
        <f>E195+E192+E186+E180+E177+E174</f>
        <v>5676</v>
      </c>
      <c r="F196" s="36"/>
      <c r="G196" s="35">
        <f t="shared" ref="G196:O196" si="244">G195+G192+G186+G180+G177+G174</f>
        <v>579</v>
      </c>
      <c r="H196" s="35">
        <f t="shared" si="244"/>
        <v>1683</v>
      </c>
      <c r="I196" s="35">
        <f t="shared" si="244"/>
        <v>2262</v>
      </c>
      <c r="J196" s="35">
        <f t="shared" si="244"/>
        <v>1104</v>
      </c>
      <c r="K196" s="35">
        <f t="shared" si="244"/>
        <v>2310</v>
      </c>
      <c r="L196" s="35">
        <f t="shared" si="244"/>
        <v>3414</v>
      </c>
      <c r="M196" s="35">
        <f t="shared" si="244"/>
        <v>0</v>
      </c>
      <c r="N196" s="35">
        <f t="shared" si="244"/>
        <v>0</v>
      </c>
      <c r="O196" s="35">
        <f t="shared" si="244"/>
        <v>0</v>
      </c>
      <c r="P196" s="14"/>
    </row>
    <row r="197" spans="1:16" ht="21.75" customHeight="1">
      <c r="A197" s="29"/>
      <c r="B197" s="66" t="s">
        <v>64</v>
      </c>
      <c r="C197" s="35"/>
      <c r="D197" s="35"/>
      <c r="E197" s="38"/>
      <c r="F197" s="36"/>
      <c r="G197" s="38"/>
      <c r="H197" s="38"/>
      <c r="I197" s="38"/>
      <c r="J197" s="38"/>
      <c r="K197" s="38"/>
      <c r="L197" s="38"/>
      <c r="M197" s="38"/>
      <c r="N197" s="38"/>
      <c r="O197" s="38"/>
      <c r="P197" s="14"/>
    </row>
    <row r="198" spans="1:16" ht="21.75" customHeight="1">
      <c r="A198" s="29"/>
      <c r="B198" s="85" t="s">
        <v>51</v>
      </c>
      <c r="C198" s="35"/>
      <c r="D198" s="35"/>
      <c r="E198" s="38"/>
      <c r="F198" s="36"/>
      <c r="G198" s="38"/>
      <c r="H198" s="38"/>
      <c r="I198" s="38"/>
      <c r="J198" s="38"/>
      <c r="K198" s="38"/>
      <c r="L198" s="38"/>
      <c r="M198" s="38"/>
      <c r="N198" s="38"/>
      <c r="O198" s="38"/>
      <c r="P198" s="14"/>
    </row>
    <row r="199" spans="1:16" ht="21.75" customHeight="1">
      <c r="A199" s="29"/>
      <c r="B199" s="67" t="s">
        <v>18</v>
      </c>
      <c r="C199" s="30">
        <v>1</v>
      </c>
      <c r="D199" s="30">
        <v>1</v>
      </c>
      <c r="E199" s="31">
        <f>C199+D199</f>
        <v>2</v>
      </c>
      <c r="F199" s="54">
        <v>1</v>
      </c>
      <c r="G199" s="31">
        <f>IF(F199=1,C199,"0")</f>
        <v>1</v>
      </c>
      <c r="H199" s="31">
        <f>IF(F199=1,D199,"0")</f>
        <v>1</v>
      </c>
      <c r="I199" s="31">
        <f t="shared" ref="I199:I200" si="245">G199+H199</f>
        <v>2</v>
      </c>
      <c r="J199" s="31" t="str">
        <f>IF(F199=2,C199,"0")</f>
        <v>0</v>
      </c>
      <c r="K199" s="31" t="str">
        <f>IF(F199=2,D199,"0")</f>
        <v>0</v>
      </c>
      <c r="L199" s="31">
        <f t="shared" ref="L199:L200" si="246">J199+K199</f>
        <v>0</v>
      </c>
      <c r="M199" s="31" t="str">
        <f>IF(F199=3,C199,"0")</f>
        <v>0</v>
      </c>
      <c r="N199" s="31" t="str">
        <f>IF(F199=3,D199,"0")</f>
        <v>0</v>
      </c>
      <c r="O199" s="31" t="str">
        <f t="shared" ref="O199:O201" si="247">IF(F199=3,E199,"0")</f>
        <v>0</v>
      </c>
      <c r="P199" s="140" t="s">
        <v>157</v>
      </c>
    </row>
    <row r="200" spans="1:16" ht="21.75" customHeight="1">
      <c r="A200" s="29"/>
      <c r="B200" s="67" t="s">
        <v>199</v>
      </c>
      <c r="C200" s="30">
        <v>23</v>
      </c>
      <c r="D200" s="30">
        <v>22</v>
      </c>
      <c r="E200" s="31">
        <f>C200+D200</f>
        <v>45</v>
      </c>
      <c r="F200" s="54">
        <v>1</v>
      </c>
      <c r="G200" s="31">
        <f>IF(F200=1,C200,"0")</f>
        <v>23</v>
      </c>
      <c r="H200" s="31">
        <f>IF(F200=1,D200,"0")</f>
        <v>22</v>
      </c>
      <c r="I200" s="31">
        <f t="shared" si="245"/>
        <v>45</v>
      </c>
      <c r="J200" s="31" t="str">
        <f>IF(F200=2,C200,"0")</f>
        <v>0</v>
      </c>
      <c r="K200" s="31" t="str">
        <f>IF(F200=2,D200,"0")</f>
        <v>0</v>
      </c>
      <c r="L200" s="31">
        <f t="shared" si="246"/>
        <v>0</v>
      </c>
      <c r="M200" s="31" t="str">
        <f>IF(F200=3,C200,"0")</f>
        <v>0</v>
      </c>
      <c r="N200" s="31" t="str">
        <f>IF(F200=3,D200,"0")</f>
        <v>0</v>
      </c>
      <c r="O200" s="31" t="str">
        <f t="shared" si="247"/>
        <v>0</v>
      </c>
      <c r="P200" s="140" t="s">
        <v>157</v>
      </c>
    </row>
    <row r="201" spans="1:16" ht="21.75" customHeight="1">
      <c r="A201" s="29"/>
      <c r="B201" s="67" t="s">
        <v>180</v>
      </c>
      <c r="C201" s="30">
        <v>0</v>
      </c>
      <c r="D201" s="30">
        <v>1</v>
      </c>
      <c r="E201" s="31">
        <f>C201+D201</f>
        <v>1</v>
      </c>
      <c r="F201" s="54">
        <v>1</v>
      </c>
      <c r="G201" s="31">
        <f>IF(F201=1,C201,"0")</f>
        <v>0</v>
      </c>
      <c r="H201" s="31">
        <f>IF(F201=1,D201,"0")</f>
        <v>1</v>
      </c>
      <c r="I201" s="31">
        <f t="shared" ref="I201" si="248">G201+H201</f>
        <v>1</v>
      </c>
      <c r="J201" s="31" t="str">
        <f>IF(F201=2,C201,"0")</f>
        <v>0</v>
      </c>
      <c r="K201" s="31" t="str">
        <f>IF(F201=2,D201,"0")</f>
        <v>0</v>
      </c>
      <c r="L201" s="31">
        <f t="shared" ref="L201" si="249">J201+K201</f>
        <v>0</v>
      </c>
      <c r="M201" s="31" t="str">
        <f>IF(F201=3,C201,"0")</f>
        <v>0</v>
      </c>
      <c r="N201" s="31" t="str">
        <f>IF(F201=3,D201,"0")</f>
        <v>0</v>
      </c>
      <c r="O201" s="31" t="str">
        <f t="shared" si="247"/>
        <v>0</v>
      </c>
      <c r="P201" s="140" t="s">
        <v>157</v>
      </c>
    </row>
    <row r="202" spans="1:16" ht="21.75" customHeight="1">
      <c r="A202" s="29"/>
      <c r="B202" s="34" t="s">
        <v>48</v>
      </c>
      <c r="C202" s="35">
        <f>SUM(C199:C201)</f>
        <v>24</v>
      </c>
      <c r="D202" s="35">
        <f>SUM(D199:D201)</f>
        <v>24</v>
      </c>
      <c r="E202" s="35">
        <f>SUM(E199:E201)</f>
        <v>48</v>
      </c>
      <c r="F202" s="36"/>
      <c r="G202" s="35">
        <f t="shared" ref="G202:O202" si="250">SUM(G199:G201)</f>
        <v>24</v>
      </c>
      <c r="H202" s="35">
        <f t="shared" si="250"/>
        <v>24</v>
      </c>
      <c r="I202" s="35">
        <f t="shared" si="250"/>
        <v>48</v>
      </c>
      <c r="J202" s="35">
        <f t="shared" si="250"/>
        <v>0</v>
      </c>
      <c r="K202" s="35">
        <f t="shared" si="250"/>
        <v>0</v>
      </c>
      <c r="L202" s="35">
        <f t="shared" si="250"/>
        <v>0</v>
      </c>
      <c r="M202" s="35">
        <f t="shared" si="250"/>
        <v>0</v>
      </c>
      <c r="N202" s="35">
        <f t="shared" si="250"/>
        <v>0</v>
      </c>
      <c r="O202" s="35">
        <f t="shared" si="250"/>
        <v>0</v>
      </c>
      <c r="P202" s="14"/>
    </row>
    <row r="203" spans="1:16" ht="21.75" customHeight="1">
      <c r="A203" s="29"/>
      <c r="B203" s="56" t="s">
        <v>73</v>
      </c>
      <c r="C203" s="35"/>
      <c r="D203" s="35"/>
      <c r="E203" s="35"/>
      <c r="F203" s="36"/>
      <c r="G203" s="35"/>
      <c r="H203" s="35"/>
      <c r="I203" s="35"/>
      <c r="J203" s="35"/>
      <c r="K203" s="35"/>
      <c r="L203" s="35"/>
      <c r="M203" s="35"/>
      <c r="N203" s="35"/>
      <c r="O203" s="35"/>
      <c r="P203" s="14"/>
    </row>
    <row r="204" spans="1:16" ht="21.75" customHeight="1">
      <c r="A204" s="29"/>
      <c r="B204" s="37" t="s">
        <v>180</v>
      </c>
      <c r="C204" s="30">
        <v>10</v>
      </c>
      <c r="D204" s="30">
        <v>24</v>
      </c>
      <c r="E204" s="31">
        <f>C204+D204</f>
        <v>34</v>
      </c>
      <c r="F204" s="54">
        <v>1</v>
      </c>
      <c r="G204" s="31">
        <f>IF(F204=1,C204,"0")</f>
        <v>10</v>
      </c>
      <c r="H204" s="31">
        <f>IF(F204=1,D204,"0")</f>
        <v>24</v>
      </c>
      <c r="I204" s="31">
        <f t="shared" ref="I204" si="251">G204+H204</f>
        <v>34</v>
      </c>
      <c r="J204" s="31" t="str">
        <f>IF(F204=2,C204,"0")</f>
        <v>0</v>
      </c>
      <c r="K204" s="31" t="str">
        <f>IF(F204=2,D204,"0")</f>
        <v>0</v>
      </c>
      <c r="L204" s="31">
        <f t="shared" ref="L204" si="252">J204+K204</f>
        <v>0</v>
      </c>
      <c r="M204" s="31" t="str">
        <f>IF(F204=3,C204,"0")</f>
        <v>0</v>
      </c>
      <c r="N204" s="31" t="str">
        <f>IF(F204=3,D204,"0")</f>
        <v>0</v>
      </c>
      <c r="O204" s="31" t="str">
        <f t="shared" ref="O204" si="253">IF(F204=3,E204,"0")</f>
        <v>0</v>
      </c>
      <c r="P204" s="140" t="s">
        <v>157</v>
      </c>
    </row>
    <row r="205" spans="1:16" ht="21.75" customHeight="1">
      <c r="A205" s="29"/>
      <c r="B205" s="61" t="s">
        <v>48</v>
      </c>
      <c r="C205" s="35">
        <f>SUM(C204)</f>
        <v>10</v>
      </c>
      <c r="D205" s="35">
        <f t="shared" ref="D205:E205" si="254">SUM(D204)</f>
        <v>24</v>
      </c>
      <c r="E205" s="35">
        <f t="shared" si="254"/>
        <v>34</v>
      </c>
      <c r="F205" s="36"/>
      <c r="G205" s="35">
        <f>SUM(G204)</f>
        <v>10</v>
      </c>
      <c r="H205" s="35">
        <f t="shared" ref="H205:O205" si="255">SUM(H204)</f>
        <v>24</v>
      </c>
      <c r="I205" s="35">
        <f t="shared" si="255"/>
        <v>34</v>
      </c>
      <c r="J205" s="35">
        <f t="shared" si="255"/>
        <v>0</v>
      </c>
      <c r="K205" s="35">
        <f t="shared" si="255"/>
        <v>0</v>
      </c>
      <c r="L205" s="35">
        <f t="shared" si="255"/>
        <v>0</v>
      </c>
      <c r="M205" s="35">
        <f t="shared" si="255"/>
        <v>0</v>
      </c>
      <c r="N205" s="35">
        <f t="shared" si="255"/>
        <v>0</v>
      </c>
      <c r="O205" s="35">
        <f t="shared" si="255"/>
        <v>0</v>
      </c>
      <c r="P205" s="14"/>
    </row>
    <row r="206" spans="1:16" ht="21.75" customHeight="1">
      <c r="A206" s="29"/>
      <c r="B206" s="61" t="s">
        <v>65</v>
      </c>
      <c r="C206" s="35">
        <f>C202+C205</f>
        <v>34</v>
      </c>
      <c r="D206" s="35">
        <f t="shared" ref="D206:E206" si="256">D202+D205</f>
        <v>48</v>
      </c>
      <c r="E206" s="35">
        <f t="shared" si="256"/>
        <v>82</v>
      </c>
      <c r="F206" s="36"/>
      <c r="G206" s="35">
        <f>G202+G205</f>
        <v>34</v>
      </c>
      <c r="H206" s="35">
        <f t="shared" ref="H206:O206" si="257">H202+H205</f>
        <v>48</v>
      </c>
      <c r="I206" s="35">
        <f t="shared" si="257"/>
        <v>82</v>
      </c>
      <c r="J206" s="35">
        <f t="shared" si="257"/>
        <v>0</v>
      </c>
      <c r="K206" s="35">
        <f t="shared" si="257"/>
        <v>0</v>
      </c>
      <c r="L206" s="35">
        <f t="shared" si="257"/>
        <v>0</v>
      </c>
      <c r="M206" s="35">
        <f t="shared" si="257"/>
        <v>0</v>
      </c>
      <c r="N206" s="35">
        <f t="shared" si="257"/>
        <v>0</v>
      </c>
      <c r="O206" s="35">
        <f t="shared" si="257"/>
        <v>0</v>
      </c>
      <c r="P206" s="14"/>
    </row>
    <row r="207" spans="1:16" ht="21.75" customHeight="1">
      <c r="A207" s="45"/>
      <c r="B207" s="71" t="s">
        <v>37</v>
      </c>
      <c r="C207" s="47">
        <f>C196+C206</f>
        <v>1717</v>
      </c>
      <c r="D207" s="47">
        <f>D196+D206</f>
        <v>4041</v>
      </c>
      <c r="E207" s="47">
        <f>E196+E206</f>
        <v>5758</v>
      </c>
      <c r="F207" s="48"/>
      <c r="G207" s="47">
        <f t="shared" ref="G207:O207" si="258">G196+G206</f>
        <v>613</v>
      </c>
      <c r="H207" s="47">
        <f t="shared" si="258"/>
        <v>1731</v>
      </c>
      <c r="I207" s="47">
        <f t="shared" si="258"/>
        <v>2344</v>
      </c>
      <c r="J207" s="47">
        <f t="shared" si="258"/>
        <v>1104</v>
      </c>
      <c r="K207" s="47">
        <f t="shared" si="258"/>
        <v>2310</v>
      </c>
      <c r="L207" s="47">
        <f t="shared" si="258"/>
        <v>3414</v>
      </c>
      <c r="M207" s="47">
        <f t="shared" si="258"/>
        <v>0</v>
      </c>
      <c r="N207" s="47">
        <f t="shared" si="258"/>
        <v>0</v>
      </c>
      <c r="O207" s="47">
        <f t="shared" si="258"/>
        <v>0</v>
      </c>
      <c r="P207" s="49"/>
    </row>
    <row r="208" spans="1:16" ht="21.75" customHeight="1">
      <c r="A208" s="29" t="s">
        <v>40</v>
      </c>
      <c r="B208" s="56"/>
      <c r="C208" s="11"/>
      <c r="D208" s="11"/>
      <c r="E208" s="50"/>
      <c r="F208" s="13"/>
      <c r="G208" s="51"/>
      <c r="H208" s="51"/>
      <c r="I208" s="50"/>
      <c r="J208" s="51"/>
      <c r="K208" s="51"/>
      <c r="L208" s="50"/>
      <c r="M208" s="51"/>
      <c r="N208" s="51"/>
      <c r="O208" s="50"/>
      <c r="P208" s="14"/>
    </row>
    <row r="209" spans="1:16" ht="21.75" customHeight="1">
      <c r="A209" s="29"/>
      <c r="B209" s="69" t="s">
        <v>49</v>
      </c>
      <c r="C209" s="11"/>
      <c r="D209" s="11"/>
      <c r="E209" s="50"/>
      <c r="F209" s="13"/>
      <c r="G209" s="51"/>
      <c r="H209" s="51"/>
      <c r="I209" s="50"/>
      <c r="J209" s="51"/>
      <c r="K209" s="51"/>
      <c r="L209" s="50"/>
      <c r="M209" s="51"/>
      <c r="N209" s="51"/>
      <c r="O209" s="50"/>
      <c r="P209" s="14"/>
    </row>
    <row r="210" spans="1:16" ht="21.75" customHeight="1">
      <c r="A210" s="29"/>
      <c r="B210" s="56" t="s">
        <v>53</v>
      </c>
      <c r="C210" s="11"/>
      <c r="D210" s="11"/>
      <c r="E210" s="50"/>
      <c r="F210" s="57"/>
      <c r="G210" s="51"/>
      <c r="H210" s="51"/>
      <c r="I210" s="50"/>
      <c r="J210" s="51"/>
      <c r="K210" s="51"/>
      <c r="L210" s="50"/>
      <c r="M210" s="51"/>
      <c r="N210" s="51"/>
      <c r="O210" s="50"/>
      <c r="P210" s="14"/>
    </row>
    <row r="211" spans="1:16" ht="21.75" customHeight="1">
      <c r="A211" s="24"/>
      <c r="B211" s="52" t="s">
        <v>137</v>
      </c>
      <c r="C211" s="30">
        <v>71</v>
      </c>
      <c r="D211" s="30">
        <v>148</v>
      </c>
      <c r="E211" s="31">
        <f>C211+D211</f>
        <v>219</v>
      </c>
      <c r="F211" s="54">
        <v>2</v>
      </c>
      <c r="G211" s="31" t="str">
        <f>IF(F211=1,C211,"0")</f>
        <v>0</v>
      </c>
      <c r="H211" s="31" t="str">
        <f>IF(F211=1,D211,"0")</f>
        <v>0</v>
      </c>
      <c r="I211" s="31">
        <f>G211+H211</f>
        <v>0</v>
      </c>
      <c r="J211" s="31">
        <f>IF(F211=2,C211,"0")</f>
        <v>71</v>
      </c>
      <c r="K211" s="31">
        <f>IF(F211=2,D211,"0")</f>
        <v>148</v>
      </c>
      <c r="L211" s="31">
        <f>J211+K211</f>
        <v>219</v>
      </c>
      <c r="M211" s="31" t="str">
        <f>IF(F211=3,C211,"0")</f>
        <v>0</v>
      </c>
      <c r="N211" s="31" t="str">
        <f>IF(F211=3,D211,"0")</f>
        <v>0</v>
      </c>
      <c r="O211" s="31" t="str">
        <f t="shared" ref="O211:O214" si="259">IF(F211=3,E211,"0")</f>
        <v>0</v>
      </c>
      <c r="P211" s="141" t="s">
        <v>169</v>
      </c>
    </row>
    <row r="212" spans="1:16" ht="21.75" customHeight="1">
      <c r="A212" s="24"/>
      <c r="B212" s="52" t="s">
        <v>156</v>
      </c>
      <c r="C212" s="30">
        <v>14</v>
      </c>
      <c r="D212" s="30">
        <v>32</v>
      </c>
      <c r="E212" s="31">
        <f>C212+D212</f>
        <v>46</v>
      </c>
      <c r="F212" s="54">
        <v>2</v>
      </c>
      <c r="G212" s="31" t="str">
        <f>IF(F212=1,C212,"0")</f>
        <v>0</v>
      </c>
      <c r="H212" s="31" t="str">
        <f>IF(F212=1,D212,"0")</f>
        <v>0</v>
      </c>
      <c r="I212" s="31">
        <f t="shared" ref="I212" si="260">G212+H212</f>
        <v>0</v>
      </c>
      <c r="J212" s="31">
        <f>IF(F212=2,C212,"0")</f>
        <v>14</v>
      </c>
      <c r="K212" s="31">
        <f>IF(F212=2,D212,"0")</f>
        <v>32</v>
      </c>
      <c r="L212" s="31">
        <f t="shared" ref="L212" si="261">J212+K212</f>
        <v>46</v>
      </c>
      <c r="M212" s="31" t="str">
        <f>IF(F212=3,C212,"0")</f>
        <v>0</v>
      </c>
      <c r="N212" s="31" t="str">
        <f>IF(F212=3,D212,"0")</f>
        <v>0</v>
      </c>
      <c r="O212" s="31" t="str">
        <f t="shared" ref="O212" si="262">IF(F212=3,E212,"0")</f>
        <v>0</v>
      </c>
      <c r="P212" s="142" t="s">
        <v>169</v>
      </c>
    </row>
    <row r="213" spans="1:16" ht="21.75" customHeight="1">
      <c r="A213" s="29"/>
      <c r="B213" s="44" t="s">
        <v>111</v>
      </c>
      <c r="C213" s="30">
        <v>14</v>
      </c>
      <c r="D213" s="30">
        <v>34</v>
      </c>
      <c r="E213" s="31">
        <f>C213+D213</f>
        <v>48</v>
      </c>
      <c r="F213" s="54">
        <v>2</v>
      </c>
      <c r="G213" s="31" t="str">
        <f>IF(F213=1,C213,"0")</f>
        <v>0</v>
      </c>
      <c r="H213" s="31" t="str">
        <f>IF(F213=1,D213,"0")</f>
        <v>0</v>
      </c>
      <c r="I213" s="31">
        <f t="shared" ref="I213" si="263">G213+H213</f>
        <v>0</v>
      </c>
      <c r="J213" s="31">
        <f>IF(F213=2,C213,"0")</f>
        <v>14</v>
      </c>
      <c r="K213" s="31">
        <f>IF(F213=2,D213,"0")</f>
        <v>34</v>
      </c>
      <c r="L213" s="31">
        <f t="shared" ref="L213" si="264">J213+K213</f>
        <v>48</v>
      </c>
      <c r="M213" s="31" t="str">
        <f>IF(F213=3,C213,"0")</f>
        <v>0</v>
      </c>
      <c r="N213" s="31" t="str">
        <f>IF(F213=3,D213,"0")</f>
        <v>0</v>
      </c>
      <c r="O213" s="31" t="str">
        <f t="shared" si="259"/>
        <v>0</v>
      </c>
      <c r="P213" s="142" t="s">
        <v>169</v>
      </c>
    </row>
    <row r="214" spans="1:16" ht="21.75" customHeight="1">
      <c r="A214" s="29"/>
      <c r="B214" s="44" t="s">
        <v>21</v>
      </c>
      <c r="C214" s="30">
        <v>167</v>
      </c>
      <c r="D214" s="30">
        <v>508</v>
      </c>
      <c r="E214" s="31">
        <f>C214+D214</f>
        <v>675</v>
      </c>
      <c r="F214" s="54">
        <v>2</v>
      </c>
      <c r="G214" s="31" t="str">
        <f>IF(F214=1,C214,"0")</f>
        <v>0</v>
      </c>
      <c r="H214" s="31" t="str">
        <f>IF(F214=1,D214,"0")</f>
        <v>0</v>
      </c>
      <c r="I214" s="31">
        <f t="shared" ref="I214" si="265">G214+H214</f>
        <v>0</v>
      </c>
      <c r="J214" s="31">
        <f>IF(F214=2,C214,"0")</f>
        <v>167</v>
      </c>
      <c r="K214" s="31">
        <f>IF(F214=2,D214,"0")</f>
        <v>508</v>
      </c>
      <c r="L214" s="31">
        <f t="shared" ref="L214" si="266">J214+K214</f>
        <v>675</v>
      </c>
      <c r="M214" s="31" t="str">
        <f>IF(F214=3,C214,"0")</f>
        <v>0</v>
      </c>
      <c r="N214" s="31" t="str">
        <f>IF(F214=3,D214,"0")</f>
        <v>0</v>
      </c>
      <c r="O214" s="31" t="str">
        <f t="shared" si="259"/>
        <v>0</v>
      </c>
      <c r="P214" s="142" t="s">
        <v>167</v>
      </c>
    </row>
    <row r="215" spans="1:16" ht="21.75" customHeight="1">
      <c r="A215" s="29"/>
      <c r="B215" s="34" t="s">
        <v>48</v>
      </c>
      <c r="C215" s="35">
        <f t="shared" ref="C215:O215" si="267">SUM(C211:C214)</f>
        <v>266</v>
      </c>
      <c r="D215" s="35">
        <f t="shared" si="267"/>
        <v>722</v>
      </c>
      <c r="E215" s="35">
        <f t="shared" si="267"/>
        <v>988</v>
      </c>
      <c r="F215" s="55">
        <f t="shared" si="267"/>
        <v>8</v>
      </c>
      <c r="G215" s="35">
        <f t="shared" si="267"/>
        <v>0</v>
      </c>
      <c r="H215" s="35">
        <f t="shared" si="267"/>
        <v>0</v>
      </c>
      <c r="I215" s="35">
        <f t="shared" si="267"/>
        <v>0</v>
      </c>
      <c r="J215" s="35">
        <f t="shared" si="267"/>
        <v>266</v>
      </c>
      <c r="K215" s="35">
        <f t="shared" si="267"/>
        <v>722</v>
      </c>
      <c r="L215" s="35">
        <f t="shared" si="267"/>
        <v>988</v>
      </c>
      <c r="M215" s="35">
        <f t="shared" si="267"/>
        <v>0</v>
      </c>
      <c r="N215" s="35">
        <f t="shared" si="267"/>
        <v>0</v>
      </c>
      <c r="O215" s="35">
        <f t="shared" si="267"/>
        <v>0</v>
      </c>
      <c r="P215" s="14"/>
    </row>
    <row r="216" spans="1:16" ht="21.75" customHeight="1">
      <c r="A216" s="8"/>
      <c r="B216" s="9" t="s">
        <v>54</v>
      </c>
      <c r="C216" s="10"/>
      <c r="D216" s="35"/>
      <c r="E216" s="38"/>
      <c r="F216" s="80"/>
      <c r="G216" s="38"/>
      <c r="H216" s="38"/>
      <c r="I216" s="38"/>
      <c r="J216" s="38"/>
      <c r="K216" s="38"/>
      <c r="L216" s="38"/>
      <c r="M216" s="38"/>
      <c r="N216" s="38"/>
      <c r="O216" s="38"/>
      <c r="P216" s="14"/>
    </row>
    <row r="217" spans="1:16" ht="21.75" customHeight="1">
      <c r="A217" s="8"/>
      <c r="B217" s="52" t="s">
        <v>137</v>
      </c>
      <c r="C217" s="30">
        <v>11</v>
      </c>
      <c r="D217" s="30">
        <v>30</v>
      </c>
      <c r="E217" s="31">
        <f>C217+D217</f>
        <v>41</v>
      </c>
      <c r="F217" s="86">
        <v>2</v>
      </c>
      <c r="G217" s="31" t="str">
        <f>IF(F217=1,C217,"0")</f>
        <v>0</v>
      </c>
      <c r="H217" s="31" t="str">
        <f>IF(F217=1,D217,"0")</f>
        <v>0</v>
      </c>
      <c r="I217" s="31">
        <f>G217+H217</f>
        <v>0</v>
      </c>
      <c r="J217" s="31">
        <f>IF(F217=2,C217,"0")</f>
        <v>11</v>
      </c>
      <c r="K217" s="31">
        <f>IF(F217=2,D217,"0")</f>
        <v>30</v>
      </c>
      <c r="L217" s="31">
        <f>J217+K217</f>
        <v>41</v>
      </c>
      <c r="M217" s="31" t="str">
        <f>IF(F217=3,C217,"0")</f>
        <v>0</v>
      </c>
      <c r="N217" s="31" t="str">
        <f>IF(F217=3,D217,"0")</f>
        <v>0</v>
      </c>
      <c r="O217" s="31" t="str">
        <f t="shared" ref="O217:O220" si="268">IF(F217=3,E217,"0")</f>
        <v>0</v>
      </c>
      <c r="P217" s="77" t="s">
        <v>169</v>
      </c>
    </row>
    <row r="218" spans="1:16" ht="21.75" customHeight="1">
      <c r="A218" s="8"/>
      <c r="B218" s="52" t="s">
        <v>156</v>
      </c>
      <c r="C218" s="30">
        <v>7</v>
      </c>
      <c r="D218" s="30">
        <v>7</v>
      </c>
      <c r="E218" s="31">
        <f>C218+D218</f>
        <v>14</v>
      </c>
      <c r="F218" s="86">
        <v>2</v>
      </c>
      <c r="G218" s="31" t="str">
        <f>IF(F218=1,C218,"0")</f>
        <v>0</v>
      </c>
      <c r="H218" s="31" t="str">
        <f>IF(F218=1,D218,"0")</f>
        <v>0</v>
      </c>
      <c r="I218" s="31">
        <f>G218+H218</f>
        <v>0</v>
      </c>
      <c r="J218" s="31">
        <f>IF(F218=2,C218,"0")</f>
        <v>7</v>
      </c>
      <c r="K218" s="31">
        <f>IF(F218=2,D218,"0")</f>
        <v>7</v>
      </c>
      <c r="L218" s="31">
        <f>J218+K218</f>
        <v>14</v>
      </c>
      <c r="M218" s="31" t="str">
        <f>IF(F218=3,C218,"0")</f>
        <v>0</v>
      </c>
      <c r="N218" s="31" t="str">
        <f>IF(F218=3,D218,"0")</f>
        <v>0</v>
      </c>
      <c r="O218" s="31" t="str">
        <f>IF(F218=3,E218,"0")</f>
        <v>0</v>
      </c>
      <c r="P218" s="77" t="s">
        <v>169</v>
      </c>
    </row>
    <row r="219" spans="1:16" ht="21.75" customHeight="1">
      <c r="A219" s="29"/>
      <c r="B219" s="44" t="s">
        <v>111</v>
      </c>
      <c r="C219" s="30">
        <v>2</v>
      </c>
      <c r="D219" s="30">
        <v>0</v>
      </c>
      <c r="E219" s="31">
        <f>C219+D219</f>
        <v>2</v>
      </c>
      <c r="F219" s="54">
        <v>2</v>
      </c>
      <c r="G219" s="31" t="str">
        <f>IF(F219=1,C219,"0")</f>
        <v>0</v>
      </c>
      <c r="H219" s="31" t="str">
        <f>IF(F219=1,D219,"0")</f>
        <v>0</v>
      </c>
      <c r="I219" s="31">
        <f>G219+H219</f>
        <v>0</v>
      </c>
      <c r="J219" s="31">
        <f>IF(F219=2,C219,"0")</f>
        <v>2</v>
      </c>
      <c r="K219" s="31">
        <f>IF(F219=2,D219,"0")</f>
        <v>0</v>
      </c>
      <c r="L219" s="31">
        <f>J219+K219</f>
        <v>2</v>
      </c>
      <c r="M219" s="31" t="str">
        <f>IF(F219=3,C219,"0")</f>
        <v>0</v>
      </c>
      <c r="N219" s="31" t="str">
        <f>IF(F219=3,D219,"0")</f>
        <v>0</v>
      </c>
      <c r="O219" s="31" t="str">
        <f>IF(F219=3,E219,"0")</f>
        <v>0</v>
      </c>
      <c r="P219" s="63" t="s">
        <v>169</v>
      </c>
    </row>
    <row r="220" spans="1:16" ht="21.75" customHeight="1">
      <c r="A220" s="29"/>
      <c r="B220" s="44" t="s">
        <v>21</v>
      </c>
      <c r="C220" s="30">
        <v>75</v>
      </c>
      <c r="D220" s="30">
        <v>135</v>
      </c>
      <c r="E220" s="31">
        <f>C220+D220</f>
        <v>210</v>
      </c>
      <c r="F220" s="54">
        <v>2</v>
      </c>
      <c r="G220" s="31" t="str">
        <f>IF(F220=1,C220,"0")</f>
        <v>0</v>
      </c>
      <c r="H220" s="31" t="str">
        <f>IF(F220=1,D220,"0")</f>
        <v>0</v>
      </c>
      <c r="I220" s="31">
        <f>G220+H220</f>
        <v>0</v>
      </c>
      <c r="J220" s="31">
        <f>IF(F220=2,C220,"0")</f>
        <v>75</v>
      </c>
      <c r="K220" s="31">
        <f>IF(F220=2,D220,"0")</f>
        <v>135</v>
      </c>
      <c r="L220" s="31">
        <f>J220+K220</f>
        <v>210</v>
      </c>
      <c r="M220" s="31" t="str">
        <f>IF(F220=3,C220,"0")</f>
        <v>0</v>
      </c>
      <c r="N220" s="31" t="str">
        <f>IF(F220=3,D220,"0")</f>
        <v>0</v>
      </c>
      <c r="O220" s="31" t="str">
        <f t="shared" si="268"/>
        <v>0</v>
      </c>
      <c r="P220" s="141" t="s">
        <v>167</v>
      </c>
    </row>
    <row r="221" spans="1:16" ht="21.75" customHeight="1">
      <c r="A221" s="29"/>
      <c r="B221" s="34" t="s">
        <v>48</v>
      </c>
      <c r="C221" s="35">
        <f t="shared" ref="C221:L221" si="269">SUM(C217:C220)</f>
        <v>95</v>
      </c>
      <c r="D221" s="35">
        <f t="shared" si="269"/>
        <v>172</v>
      </c>
      <c r="E221" s="35">
        <f t="shared" si="269"/>
        <v>267</v>
      </c>
      <c r="F221" s="55">
        <f t="shared" si="269"/>
        <v>8</v>
      </c>
      <c r="G221" s="35">
        <f t="shared" si="269"/>
        <v>0</v>
      </c>
      <c r="H221" s="35">
        <f t="shared" si="269"/>
        <v>0</v>
      </c>
      <c r="I221" s="35">
        <f t="shared" si="269"/>
        <v>0</v>
      </c>
      <c r="J221" s="35">
        <f t="shared" si="269"/>
        <v>95</v>
      </c>
      <c r="K221" s="35">
        <f t="shared" si="269"/>
        <v>172</v>
      </c>
      <c r="L221" s="35">
        <f t="shared" si="269"/>
        <v>267</v>
      </c>
      <c r="M221" s="35">
        <f t="shared" ref="M221:O221" si="270">SUM(M217:M220)</f>
        <v>0</v>
      </c>
      <c r="N221" s="35">
        <f t="shared" si="270"/>
        <v>0</v>
      </c>
      <c r="O221" s="35">
        <f t="shared" si="270"/>
        <v>0</v>
      </c>
      <c r="P221" s="14"/>
    </row>
    <row r="222" spans="1:16" ht="21.75" customHeight="1">
      <c r="A222" s="29"/>
      <c r="B222" s="56" t="s">
        <v>122</v>
      </c>
      <c r="C222" s="35"/>
      <c r="D222" s="35"/>
      <c r="E222" s="35"/>
      <c r="F222" s="36"/>
      <c r="G222" s="35"/>
      <c r="H222" s="35"/>
      <c r="I222" s="35"/>
      <c r="J222" s="35"/>
      <c r="K222" s="35"/>
      <c r="L222" s="35"/>
      <c r="M222" s="35"/>
      <c r="N222" s="35"/>
      <c r="O222" s="35"/>
      <c r="P222" s="14"/>
    </row>
    <row r="223" spans="1:16" ht="21.75" customHeight="1">
      <c r="A223" s="29"/>
      <c r="B223" s="60" t="s">
        <v>41</v>
      </c>
      <c r="C223" s="30">
        <v>1</v>
      </c>
      <c r="D223" s="30">
        <v>216</v>
      </c>
      <c r="E223" s="30">
        <f>C223+D223</f>
        <v>217</v>
      </c>
      <c r="F223" s="32">
        <v>1</v>
      </c>
      <c r="G223" s="30">
        <f>IF(F223=1,C223,"0")</f>
        <v>1</v>
      </c>
      <c r="H223" s="30">
        <f>IF(F223=1,D223,"0")</f>
        <v>216</v>
      </c>
      <c r="I223" s="30">
        <f t="shared" ref="I223" si="271">G223+H223</f>
        <v>217</v>
      </c>
      <c r="J223" s="30" t="str">
        <f>IF(F223=2,C223,"0")</f>
        <v>0</v>
      </c>
      <c r="K223" s="30" t="str">
        <f>IF(F223=2,D223,"0")</f>
        <v>0</v>
      </c>
      <c r="L223" s="30">
        <f t="shared" ref="L223" si="272">J223+K223</f>
        <v>0</v>
      </c>
      <c r="M223" s="30" t="str">
        <f>IF(F223=3,C223,"0")</f>
        <v>0</v>
      </c>
      <c r="N223" s="30" t="str">
        <f>IF(F223=3,D223,"0")</f>
        <v>0</v>
      </c>
      <c r="O223" s="30" t="str">
        <f t="shared" ref="O223" si="273">IF(F223=3,E223,"0")</f>
        <v>0</v>
      </c>
      <c r="P223" s="33" t="s">
        <v>160</v>
      </c>
    </row>
    <row r="224" spans="1:16" ht="21.75" customHeight="1">
      <c r="A224" s="29"/>
      <c r="B224" s="61" t="s">
        <v>48</v>
      </c>
      <c r="C224" s="35">
        <f t="shared" ref="C224:L224" si="274">C223</f>
        <v>1</v>
      </c>
      <c r="D224" s="35">
        <f t="shared" si="274"/>
        <v>216</v>
      </c>
      <c r="E224" s="35">
        <f t="shared" si="274"/>
        <v>217</v>
      </c>
      <c r="F224" s="36">
        <f t="shared" si="274"/>
        <v>1</v>
      </c>
      <c r="G224" s="35">
        <f t="shared" si="274"/>
        <v>1</v>
      </c>
      <c r="H224" s="35">
        <f t="shared" si="274"/>
        <v>216</v>
      </c>
      <c r="I224" s="35">
        <f t="shared" si="274"/>
        <v>217</v>
      </c>
      <c r="J224" s="35" t="str">
        <f t="shared" si="274"/>
        <v>0</v>
      </c>
      <c r="K224" s="35" t="str">
        <f t="shared" si="274"/>
        <v>0</v>
      </c>
      <c r="L224" s="35">
        <f t="shared" si="274"/>
        <v>0</v>
      </c>
      <c r="M224" s="35" t="str">
        <f t="shared" ref="M224:O224" si="275">M223</f>
        <v>0</v>
      </c>
      <c r="N224" s="35" t="str">
        <f t="shared" si="275"/>
        <v>0</v>
      </c>
      <c r="O224" s="35" t="str">
        <f t="shared" si="275"/>
        <v>0</v>
      </c>
      <c r="P224" s="14"/>
    </row>
    <row r="225" spans="1:16" ht="21.75" customHeight="1">
      <c r="A225" s="29"/>
      <c r="B225" s="56" t="s">
        <v>125</v>
      </c>
      <c r="C225" s="87"/>
      <c r="D225" s="87"/>
      <c r="E225" s="88"/>
      <c r="F225" s="89"/>
      <c r="G225" s="90"/>
      <c r="H225" s="91"/>
      <c r="I225" s="91"/>
      <c r="J225" s="38"/>
      <c r="K225" s="38"/>
      <c r="L225" s="38"/>
      <c r="M225" s="38"/>
      <c r="N225" s="38"/>
      <c r="O225" s="38"/>
      <c r="P225" s="14"/>
    </row>
    <row r="226" spans="1:16" s="68" customFormat="1" ht="21.75" customHeight="1">
      <c r="A226" s="8"/>
      <c r="B226" s="60" t="s">
        <v>41</v>
      </c>
      <c r="C226" s="30">
        <v>0</v>
      </c>
      <c r="D226" s="30">
        <v>4</v>
      </c>
      <c r="E226" s="31">
        <f>C226+D226</f>
        <v>4</v>
      </c>
      <c r="F226" s="54">
        <v>1</v>
      </c>
      <c r="G226" s="31">
        <f>IF(F226=1,C226,"0")</f>
        <v>0</v>
      </c>
      <c r="H226" s="31">
        <f>IF(F226=1,D226,"0")</f>
        <v>4</v>
      </c>
      <c r="I226" s="31">
        <f t="shared" ref="I226" si="276">G226+H226</f>
        <v>4</v>
      </c>
      <c r="J226" s="31" t="str">
        <f>IF(F226=2,C226,"0")</f>
        <v>0</v>
      </c>
      <c r="K226" s="31" t="str">
        <f>IF(F226=2,D226,"0")</f>
        <v>0</v>
      </c>
      <c r="L226" s="31">
        <f t="shared" ref="L226" si="277">J226+K226</f>
        <v>0</v>
      </c>
      <c r="M226" s="31" t="str">
        <f>IF(F226=3,C226,"0")</f>
        <v>0</v>
      </c>
      <c r="N226" s="31" t="str">
        <f>IF(F226=3,D226,"0")</f>
        <v>0</v>
      </c>
      <c r="O226" s="31" t="str">
        <f t="shared" ref="O226" si="278">IF(F226=3,E226,"0")</f>
        <v>0</v>
      </c>
      <c r="P226" s="33" t="s">
        <v>160</v>
      </c>
    </row>
    <row r="227" spans="1:16" s="68" customFormat="1" ht="21.75" customHeight="1">
      <c r="A227" s="8"/>
      <c r="B227" s="61" t="s">
        <v>48</v>
      </c>
      <c r="C227" s="35">
        <f t="shared" ref="C227:L227" si="279">C226</f>
        <v>0</v>
      </c>
      <c r="D227" s="35">
        <f t="shared" si="279"/>
        <v>4</v>
      </c>
      <c r="E227" s="35">
        <f t="shared" si="279"/>
        <v>4</v>
      </c>
      <c r="F227" s="55">
        <f t="shared" si="279"/>
        <v>1</v>
      </c>
      <c r="G227" s="35">
        <f t="shared" si="279"/>
        <v>0</v>
      </c>
      <c r="H227" s="35">
        <f t="shared" si="279"/>
        <v>4</v>
      </c>
      <c r="I227" s="35">
        <f t="shared" si="279"/>
        <v>4</v>
      </c>
      <c r="J227" s="35" t="str">
        <f t="shared" si="279"/>
        <v>0</v>
      </c>
      <c r="K227" s="35" t="str">
        <f t="shared" si="279"/>
        <v>0</v>
      </c>
      <c r="L227" s="35">
        <f t="shared" si="279"/>
        <v>0</v>
      </c>
      <c r="M227" s="35" t="str">
        <f t="shared" ref="M227:O227" si="280">M226</f>
        <v>0</v>
      </c>
      <c r="N227" s="35" t="str">
        <f t="shared" si="280"/>
        <v>0</v>
      </c>
      <c r="O227" s="35" t="str">
        <f t="shared" si="280"/>
        <v>0</v>
      </c>
      <c r="P227" s="14"/>
    </row>
    <row r="228" spans="1:16" s="68" customFormat="1" ht="21.75" customHeight="1">
      <c r="A228" s="8"/>
      <c r="B228" s="61" t="s">
        <v>50</v>
      </c>
      <c r="C228" s="35">
        <f t="shared" ref="C228:L228" si="281">C227+C221+C215+C224</f>
        <v>362</v>
      </c>
      <c r="D228" s="35">
        <f t="shared" si="281"/>
        <v>1114</v>
      </c>
      <c r="E228" s="35">
        <f t="shared" si="281"/>
        <v>1476</v>
      </c>
      <c r="F228" s="36">
        <f t="shared" si="281"/>
        <v>18</v>
      </c>
      <c r="G228" s="35">
        <f t="shared" si="281"/>
        <v>1</v>
      </c>
      <c r="H228" s="35">
        <f t="shared" si="281"/>
        <v>220</v>
      </c>
      <c r="I228" s="35">
        <f t="shared" si="281"/>
        <v>221</v>
      </c>
      <c r="J228" s="35">
        <f t="shared" si="281"/>
        <v>361</v>
      </c>
      <c r="K228" s="35">
        <f t="shared" si="281"/>
        <v>894</v>
      </c>
      <c r="L228" s="35">
        <f t="shared" si="281"/>
        <v>1255</v>
      </c>
      <c r="M228" s="35">
        <f t="shared" ref="M228:O228" si="282">M227+M221+M215+M224</f>
        <v>0</v>
      </c>
      <c r="N228" s="35">
        <f t="shared" si="282"/>
        <v>0</v>
      </c>
      <c r="O228" s="35">
        <f t="shared" si="282"/>
        <v>0</v>
      </c>
      <c r="P228" s="14"/>
    </row>
    <row r="229" spans="1:16" ht="21.75" customHeight="1">
      <c r="A229" s="45"/>
      <c r="B229" s="46" t="s">
        <v>37</v>
      </c>
      <c r="C229" s="47">
        <f>C228</f>
        <v>362</v>
      </c>
      <c r="D229" s="47">
        <f t="shared" ref="D229:L229" si="283">D228</f>
        <v>1114</v>
      </c>
      <c r="E229" s="47">
        <f t="shared" si="283"/>
        <v>1476</v>
      </c>
      <c r="F229" s="48">
        <f t="shared" si="283"/>
        <v>18</v>
      </c>
      <c r="G229" s="47">
        <f t="shared" si="283"/>
        <v>1</v>
      </c>
      <c r="H229" s="47">
        <f t="shared" si="283"/>
        <v>220</v>
      </c>
      <c r="I229" s="47">
        <f t="shared" si="283"/>
        <v>221</v>
      </c>
      <c r="J229" s="47">
        <f t="shared" si="283"/>
        <v>361</v>
      </c>
      <c r="K229" s="47">
        <f t="shared" si="283"/>
        <v>894</v>
      </c>
      <c r="L229" s="47">
        <f t="shared" si="283"/>
        <v>1255</v>
      </c>
      <c r="M229" s="47">
        <f t="shared" ref="M229:O229" si="284">M228</f>
        <v>0</v>
      </c>
      <c r="N229" s="47">
        <f t="shared" si="284"/>
        <v>0</v>
      </c>
      <c r="O229" s="47">
        <f t="shared" si="284"/>
        <v>0</v>
      </c>
      <c r="P229" s="49"/>
    </row>
    <row r="230" spans="1:16" ht="21.75" customHeight="1">
      <c r="A230" s="29" t="s">
        <v>42</v>
      </c>
      <c r="B230" s="85"/>
      <c r="C230" s="11"/>
      <c r="D230" s="11"/>
      <c r="E230" s="50"/>
      <c r="F230" s="13"/>
      <c r="G230" s="51"/>
      <c r="H230" s="51"/>
      <c r="I230" s="50"/>
      <c r="J230" s="51"/>
      <c r="K230" s="51"/>
      <c r="L230" s="50"/>
      <c r="M230" s="51"/>
      <c r="N230" s="51"/>
      <c r="O230" s="50"/>
      <c r="P230" s="14"/>
    </row>
    <row r="231" spans="1:16" ht="21.75" customHeight="1">
      <c r="A231" s="29"/>
      <c r="B231" s="66" t="s">
        <v>49</v>
      </c>
      <c r="C231" s="11"/>
      <c r="D231" s="11"/>
      <c r="E231" s="50"/>
      <c r="F231" s="13"/>
      <c r="G231" s="51"/>
      <c r="H231" s="51"/>
      <c r="I231" s="50"/>
      <c r="J231" s="51"/>
      <c r="K231" s="51"/>
      <c r="L231" s="50"/>
      <c r="M231" s="51"/>
      <c r="N231" s="51"/>
      <c r="O231" s="50"/>
      <c r="P231" s="14"/>
    </row>
    <row r="232" spans="1:16" s="68" customFormat="1" ht="21.75" customHeight="1">
      <c r="A232" s="8"/>
      <c r="B232" s="9" t="s">
        <v>126</v>
      </c>
      <c r="C232" s="11"/>
      <c r="D232" s="11"/>
      <c r="E232" s="50"/>
      <c r="F232" s="92"/>
      <c r="G232" s="51"/>
      <c r="H232" s="51"/>
      <c r="I232" s="50"/>
      <c r="J232" s="51"/>
      <c r="K232" s="51"/>
      <c r="L232" s="50"/>
      <c r="M232" s="51"/>
      <c r="N232" s="51"/>
      <c r="O232" s="50"/>
      <c r="P232" s="14"/>
    </row>
    <row r="233" spans="1:16" ht="21.75" customHeight="1">
      <c r="A233" s="8"/>
      <c r="B233" s="17" t="s">
        <v>22</v>
      </c>
      <c r="C233" s="30">
        <v>35</v>
      </c>
      <c r="D233" s="30">
        <v>50</v>
      </c>
      <c r="E233" s="31">
        <f t="shared" ref="E233:E242" si="285">C233+D233</f>
        <v>85</v>
      </c>
      <c r="F233" s="54">
        <v>1</v>
      </c>
      <c r="G233" s="31">
        <f t="shared" ref="G233:G242" si="286">IF(F233=1,C233,"0")</f>
        <v>35</v>
      </c>
      <c r="H233" s="31">
        <f t="shared" ref="H233:H242" si="287">IF(F233=1,D233,"0")</f>
        <v>50</v>
      </c>
      <c r="I233" s="31">
        <f t="shared" ref="I233:I242" si="288">G233+H233</f>
        <v>85</v>
      </c>
      <c r="J233" s="31" t="str">
        <f t="shared" ref="J233:J242" si="289">IF(F233=2,C233,"0")</f>
        <v>0</v>
      </c>
      <c r="K233" s="31" t="str">
        <f t="shared" ref="K233:K242" si="290">IF(F233=2,D233,"0")</f>
        <v>0</v>
      </c>
      <c r="L233" s="31">
        <f t="shared" ref="L233:L242" si="291">J233+K233</f>
        <v>0</v>
      </c>
      <c r="M233" s="31" t="str">
        <f t="shared" ref="M233:M242" si="292">IF(F233=3,C233,"0")</f>
        <v>0</v>
      </c>
      <c r="N233" s="31" t="str">
        <f t="shared" ref="N233:N242" si="293">IF(F233=3,D233,"0")</f>
        <v>0</v>
      </c>
      <c r="O233" s="31" t="str">
        <f t="shared" ref="O233:O242" si="294">IF(F233=3,E233,"0")</f>
        <v>0</v>
      </c>
      <c r="P233" s="63" t="s">
        <v>169</v>
      </c>
    </row>
    <row r="234" spans="1:16" ht="21.75" customHeight="1">
      <c r="A234" s="29"/>
      <c r="B234" s="44" t="s">
        <v>29</v>
      </c>
      <c r="C234" s="30">
        <v>3</v>
      </c>
      <c r="D234" s="30">
        <v>0</v>
      </c>
      <c r="E234" s="31">
        <f t="shared" si="285"/>
        <v>3</v>
      </c>
      <c r="F234" s="54">
        <v>1</v>
      </c>
      <c r="G234" s="31">
        <f t="shared" si="286"/>
        <v>3</v>
      </c>
      <c r="H234" s="31">
        <f t="shared" si="287"/>
        <v>0</v>
      </c>
      <c r="I234" s="31">
        <f t="shared" si="288"/>
        <v>3</v>
      </c>
      <c r="J234" s="31" t="str">
        <f t="shared" si="289"/>
        <v>0</v>
      </c>
      <c r="K234" s="31" t="str">
        <f t="shared" si="290"/>
        <v>0</v>
      </c>
      <c r="L234" s="31">
        <f t="shared" si="291"/>
        <v>0</v>
      </c>
      <c r="M234" s="31" t="str">
        <f t="shared" si="292"/>
        <v>0</v>
      </c>
      <c r="N234" s="31" t="str">
        <f t="shared" si="293"/>
        <v>0</v>
      </c>
      <c r="O234" s="31" t="str">
        <f t="shared" si="294"/>
        <v>0</v>
      </c>
      <c r="P234" s="63" t="s">
        <v>169</v>
      </c>
    </row>
    <row r="235" spans="1:16" ht="21.75" customHeight="1">
      <c r="A235" s="29"/>
      <c r="B235" s="44" t="s">
        <v>138</v>
      </c>
      <c r="C235" s="30">
        <v>72</v>
      </c>
      <c r="D235" s="30">
        <v>97</v>
      </c>
      <c r="E235" s="31">
        <f t="shared" si="285"/>
        <v>169</v>
      </c>
      <c r="F235" s="54">
        <v>2</v>
      </c>
      <c r="G235" s="31" t="str">
        <f t="shared" si="286"/>
        <v>0</v>
      </c>
      <c r="H235" s="31" t="str">
        <f t="shared" si="287"/>
        <v>0</v>
      </c>
      <c r="I235" s="31">
        <f t="shared" ref="I235" si="295">G235+H235</f>
        <v>0</v>
      </c>
      <c r="J235" s="31">
        <f t="shared" si="289"/>
        <v>72</v>
      </c>
      <c r="K235" s="31">
        <f t="shared" si="290"/>
        <v>97</v>
      </c>
      <c r="L235" s="31">
        <f t="shared" ref="L235" si="296">J235+K235</f>
        <v>169</v>
      </c>
      <c r="M235" s="31" t="str">
        <f t="shared" si="292"/>
        <v>0</v>
      </c>
      <c r="N235" s="31" t="str">
        <f t="shared" si="293"/>
        <v>0</v>
      </c>
      <c r="O235" s="31" t="str">
        <f t="shared" si="294"/>
        <v>0</v>
      </c>
      <c r="P235" s="63" t="s">
        <v>169</v>
      </c>
    </row>
    <row r="236" spans="1:16" ht="21.75" customHeight="1">
      <c r="A236" s="29"/>
      <c r="B236" s="44" t="s">
        <v>91</v>
      </c>
      <c r="C236" s="30">
        <v>37</v>
      </c>
      <c r="D236" s="30">
        <v>48</v>
      </c>
      <c r="E236" s="31">
        <f t="shared" si="285"/>
        <v>85</v>
      </c>
      <c r="F236" s="54">
        <v>2</v>
      </c>
      <c r="G236" s="31" t="str">
        <f t="shared" si="286"/>
        <v>0</v>
      </c>
      <c r="H236" s="31" t="str">
        <f t="shared" si="287"/>
        <v>0</v>
      </c>
      <c r="I236" s="31">
        <f t="shared" si="288"/>
        <v>0</v>
      </c>
      <c r="J236" s="31">
        <f t="shared" si="289"/>
        <v>37</v>
      </c>
      <c r="K236" s="31">
        <f t="shared" si="290"/>
        <v>48</v>
      </c>
      <c r="L236" s="31">
        <f t="shared" si="291"/>
        <v>85</v>
      </c>
      <c r="M236" s="31" t="str">
        <f t="shared" si="292"/>
        <v>0</v>
      </c>
      <c r="N236" s="31" t="str">
        <f t="shared" si="293"/>
        <v>0</v>
      </c>
      <c r="O236" s="31" t="str">
        <f t="shared" si="294"/>
        <v>0</v>
      </c>
      <c r="P236" s="63" t="s">
        <v>169</v>
      </c>
    </row>
    <row r="237" spans="1:16" ht="21.75" customHeight="1">
      <c r="A237" s="16"/>
      <c r="B237" s="60" t="s">
        <v>24</v>
      </c>
      <c r="C237" s="30">
        <v>1</v>
      </c>
      <c r="D237" s="30">
        <v>0</v>
      </c>
      <c r="E237" s="31">
        <f t="shared" si="285"/>
        <v>1</v>
      </c>
      <c r="F237" s="54">
        <v>1</v>
      </c>
      <c r="G237" s="31">
        <f t="shared" si="286"/>
        <v>1</v>
      </c>
      <c r="H237" s="31">
        <f t="shared" si="287"/>
        <v>0</v>
      </c>
      <c r="I237" s="31">
        <f t="shared" si="288"/>
        <v>1</v>
      </c>
      <c r="J237" s="31" t="str">
        <f t="shared" si="289"/>
        <v>0</v>
      </c>
      <c r="K237" s="31" t="str">
        <f t="shared" si="290"/>
        <v>0</v>
      </c>
      <c r="L237" s="31">
        <f t="shared" si="291"/>
        <v>0</v>
      </c>
      <c r="M237" s="31" t="str">
        <f t="shared" si="292"/>
        <v>0</v>
      </c>
      <c r="N237" s="31" t="str">
        <f t="shared" si="293"/>
        <v>0</v>
      </c>
      <c r="O237" s="31" t="str">
        <f t="shared" si="294"/>
        <v>0</v>
      </c>
      <c r="P237" s="63" t="s">
        <v>169</v>
      </c>
    </row>
    <row r="238" spans="1:16" ht="21.75" customHeight="1">
      <c r="A238" s="29"/>
      <c r="B238" s="44" t="s">
        <v>25</v>
      </c>
      <c r="C238" s="30">
        <v>25</v>
      </c>
      <c r="D238" s="30">
        <v>12</v>
      </c>
      <c r="E238" s="31">
        <f t="shared" si="285"/>
        <v>37</v>
      </c>
      <c r="F238" s="54">
        <v>1</v>
      </c>
      <c r="G238" s="31">
        <f t="shared" si="286"/>
        <v>25</v>
      </c>
      <c r="H238" s="31">
        <f t="shared" si="287"/>
        <v>12</v>
      </c>
      <c r="I238" s="31">
        <f t="shared" si="288"/>
        <v>37</v>
      </c>
      <c r="J238" s="31" t="str">
        <f t="shared" si="289"/>
        <v>0</v>
      </c>
      <c r="K238" s="31" t="str">
        <f t="shared" si="290"/>
        <v>0</v>
      </c>
      <c r="L238" s="31">
        <f t="shared" si="291"/>
        <v>0</v>
      </c>
      <c r="M238" s="31" t="str">
        <f t="shared" si="292"/>
        <v>0</v>
      </c>
      <c r="N238" s="31" t="str">
        <f t="shared" si="293"/>
        <v>0</v>
      </c>
      <c r="O238" s="31" t="str">
        <f t="shared" si="294"/>
        <v>0</v>
      </c>
      <c r="P238" s="63" t="s">
        <v>169</v>
      </c>
    </row>
    <row r="239" spans="1:16" ht="21.75" customHeight="1">
      <c r="A239" s="29"/>
      <c r="B239" s="44" t="s">
        <v>23</v>
      </c>
      <c r="C239" s="30">
        <v>2</v>
      </c>
      <c r="D239" s="30">
        <v>0</v>
      </c>
      <c r="E239" s="31">
        <f t="shared" si="285"/>
        <v>2</v>
      </c>
      <c r="F239" s="54">
        <v>1</v>
      </c>
      <c r="G239" s="31">
        <f t="shared" si="286"/>
        <v>2</v>
      </c>
      <c r="H239" s="31">
        <f t="shared" si="287"/>
        <v>0</v>
      </c>
      <c r="I239" s="31">
        <f t="shared" si="288"/>
        <v>2</v>
      </c>
      <c r="J239" s="31" t="str">
        <f t="shared" si="289"/>
        <v>0</v>
      </c>
      <c r="K239" s="31" t="str">
        <f t="shared" si="290"/>
        <v>0</v>
      </c>
      <c r="L239" s="31">
        <f t="shared" si="291"/>
        <v>0</v>
      </c>
      <c r="M239" s="31" t="str">
        <f t="shared" si="292"/>
        <v>0</v>
      </c>
      <c r="N239" s="31" t="str">
        <f t="shared" si="293"/>
        <v>0</v>
      </c>
      <c r="O239" s="31" t="str">
        <f t="shared" si="294"/>
        <v>0</v>
      </c>
      <c r="P239" s="63" t="s">
        <v>169</v>
      </c>
    </row>
    <row r="240" spans="1:16" ht="21.75" customHeight="1">
      <c r="A240" s="29"/>
      <c r="B240" s="44" t="s">
        <v>28</v>
      </c>
      <c r="C240" s="30">
        <v>62</v>
      </c>
      <c r="D240" s="30">
        <v>152</v>
      </c>
      <c r="E240" s="31">
        <f t="shared" si="285"/>
        <v>214</v>
      </c>
      <c r="F240" s="54">
        <v>2</v>
      </c>
      <c r="G240" s="31" t="str">
        <f t="shared" si="286"/>
        <v>0</v>
      </c>
      <c r="H240" s="31" t="str">
        <f t="shared" si="287"/>
        <v>0</v>
      </c>
      <c r="I240" s="31">
        <f t="shared" si="288"/>
        <v>0</v>
      </c>
      <c r="J240" s="31">
        <f t="shared" si="289"/>
        <v>62</v>
      </c>
      <c r="K240" s="31">
        <f t="shared" si="290"/>
        <v>152</v>
      </c>
      <c r="L240" s="31">
        <f t="shared" si="291"/>
        <v>214</v>
      </c>
      <c r="M240" s="31" t="str">
        <f t="shared" si="292"/>
        <v>0</v>
      </c>
      <c r="N240" s="31" t="str">
        <f t="shared" si="293"/>
        <v>0</v>
      </c>
      <c r="O240" s="31" t="str">
        <f t="shared" si="294"/>
        <v>0</v>
      </c>
      <c r="P240" s="63" t="s">
        <v>169</v>
      </c>
    </row>
    <row r="241" spans="1:16" ht="21.75" customHeight="1">
      <c r="A241" s="29"/>
      <c r="B241" s="44" t="s">
        <v>27</v>
      </c>
      <c r="C241" s="30">
        <v>33</v>
      </c>
      <c r="D241" s="30">
        <v>49</v>
      </c>
      <c r="E241" s="31">
        <f t="shared" si="285"/>
        <v>82</v>
      </c>
      <c r="F241" s="54">
        <v>2</v>
      </c>
      <c r="G241" s="31" t="str">
        <f t="shared" si="286"/>
        <v>0</v>
      </c>
      <c r="H241" s="31" t="str">
        <f t="shared" si="287"/>
        <v>0</v>
      </c>
      <c r="I241" s="31">
        <f t="shared" si="288"/>
        <v>0</v>
      </c>
      <c r="J241" s="31">
        <f t="shared" si="289"/>
        <v>33</v>
      </c>
      <c r="K241" s="31">
        <f t="shared" si="290"/>
        <v>49</v>
      </c>
      <c r="L241" s="31">
        <f t="shared" si="291"/>
        <v>82</v>
      </c>
      <c r="M241" s="31" t="str">
        <f t="shared" si="292"/>
        <v>0</v>
      </c>
      <c r="N241" s="31" t="str">
        <f t="shared" si="293"/>
        <v>0</v>
      </c>
      <c r="O241" s="31" t="str">
        <f t="shared" si="294"/>
        <v>0</v>
      </c>
      <c r="P241" s="63" t="s">
        <v>169</v>
      </c>
    </row>
    <row r="242" spans="1:16" ht="21.75" customHeight="1">
      <c r="A242" s="29"/>
      <c r="B242" s="44" t="s">
        <v>26</v>
      </c>
      <c r="C242" s="30">
        <v>41</v>
      </c>
      <c r="D242" s="30">
        <v>75</v>
      </c>
      <c r="E242" s="31">
        <f t="shared" si="285"/>
        <v>116</v>
      </c>
      <c r="F242" s="54">
        <v>2</v>
      </c>
      <c r="G242" s="31" t="str">
        <f t="shared" si="286"/>
        <v>0</v>
      </c>
      <c r="H242" s="31" t="str">
        <f t="shared" si="287"/>
        <v>0</v>
      </c>
      <c r="I242" s="31">
        <f t="shared" si="288"/>
        <v>0</v>
      </c>
      <c r="J242" s="31">
        <f t="shared" si="289"/>
        <v>41</v>
      </c>
      <c r="K242" s="31">
        <f t="shared" si="290"/>
        <v>75</v>
      </c>
      <c r="L242" s="31">
        <f t="shared" si="291"/>
        <v>116</v>
      </c>
      <c r="M242" s="31" t="str">
        <f t="shared" si="292"/>
        <v>0</v>
      </c>
      <c r="N242" s="31" t="str">
        <f t="shared" si="293"/>
        <v>0</v>
      </c>
      <c r="O242" s="31" t="str">
        <f t="shared" si="294"/>
        <v>0</v>
      </c>
      <c r="P242" s="63" t="s">
        <v>169</v>
      </c>
    </row>
    <row r="243" spans="1:16" ht="21.75" customHeight="1">
      <c r="A243" s="93"/>
      <c r="B243" s="94" t="s">
        <v>48</v>
      </c>
      <c r="C243" s="95">
        <f>SUM(C233:C242)</f>
        <v>311</v>
      </c>
      <c r="D243" s="95">
        <f>SUM(D233:D242)</f>
        <v>483</v>
      </c>
      <c r="E243" s="95">
        <f>SUM(E233:E242)</f>
        <v>794</v>
      </c>
      <c r="F243" s="96"/>
      <c r="G243" s="95">
        <f t="shared" ref="G243:O243" si="297">SUM(G233:G242)</f>
        <v>66</v>
      </c>
      <c r="H243" s="95">
        <f t="shared" si="297"/>
        <v>62</v>
      </c>
      <c r="I243" s="95">
        <f t="shared" si="297"/>
        <v>128</v>
      </c>
      <c r="J243" s="95">
        <f t="shared" si="297"/>
        <v>245</v>
      </c>
      <c r="K243" s="95">
        <f t="shared" si="297"/>
        <v>421</v>
      </c>
      <c r="L243" s="95">
        <f t="shared" si="297"/>
        <v>666</v>
      </c>
      <c r="M243" s="95">
        <f t="shared" si="297"/>
        <v>0</v>
      </c>
      <c r="N243" s="95">
        <f t="shared" si="297"/>
        <v>0</v>
      </c>
      <c r="O243" s="95">
        <f t="shared" si="297"/>
        <v>0</v>
      </c>
      <c r="P243" s="14"/>
    </row>
    <row r="244" spans="1:16" ht="21.75" customHeight="1">
      <c r="A244" s="29"/>
      <c r="B244" s="56" t="s">
        <v>127</v>
      </c>
      <c r="C244" s="35"/>
      <c r="D244" s="35"/>
      <c r="E244" s="35"/>
      <c r="F244" s="36"/>
      <c r="G244" s="35"/>
      <c r="H244" s="35"/>
      <c r="I244" s="35"/>
      <c r="J244" s="35"/>
      <c r="K244" s="35"/>
      <c r="L244" s="35"/>
      <c r="M244" s="35"/>
      <c r="N244" s="35"/>
      <c r="O244" s="35"/>
      <c r="P244" s="14"/>
    </row>
    <row r="245" spans="1:16" ht="21.75" customHeight="1">
      <c r="A245" s="24"/>
      <c r="B245" s="44" t="s">
        <v>68</v>
      </c>
      <c r="C245" s="30">
        <v>18</v>
      </c>
      <c r="D245" s="30">
        <v>13</v>
      </c>
      <c r="E245" s="30">
        <f t="shared" ref="E245:E251" si="298">C245+D245</f>
        <v>31</v>
      </c>
      <c r="F245" s="32">
        <v>1</v>
      </c>
      <c r="G245" s="30">
        <f t="shared" ref="G245:G251" si="299">IF(F245=1,C245,"0")</f>
        <v>18</v>
      </c>
      <c r="H245" s="25">
        <f t="shared" ref="H245:H251" si="300">IF(F245=1,D245,"0")</f>
        <v>13</v>
      </c>
      <c r="I245" s="25">
        <f t="shared" ref="I245:I251" si="301">G245+H245</f>
        <v>31</v>
      </c>
      <c r="J245" s="25" t="str">
        <f t="shared" ref="J245:J251" si="302">IF(F245=2,C245,"0")</f>
        <v>0</v>
      </c>
      <c r="K245" s="25" t="str">
        <f t="shared" ref="K245:K251" si="303">IF(F245=2,D245,"0")</f>
        <v>0</v>
      </c>
      <c r="L245" s="25">
        <f t="shared" ref="L245:L251" si="304">J245+K245</f>
        <v>0</v>
      </c>
      <c r="M245" s="25" t="str">
        <f t="shared" ref="M245:M251" si="305">IF(F245=3,C245,"0")</f>
        <v>0</v>
      </c>
      <c r="N245" s="25" t="str">
        <f t="shared" ref="N245:N251" si="306">IF(F245=3,D245,"0")</f>
        <v>0</v>
      </c>
      <c r="O245" s="25" t="str">
        <f t="shared" ref="O245:O251" si="307">IF(F245=3,E245,"0")</f>
        <v>0</v>
      </c>
      <c r="P245" s="33" t="s">
        <v>160</v>
      </c>
    </row>
    <row r="246" spans="1:16" ht="21.75" customHeight="1">
      <c r="A246" s="29"/>
      <c r="B246" s="44" t="s">
        <v>69</v>
      </c>
      <c r="C246" s="30">
        <v>112</v>
      </c>
      <c r="D246" s="30">
        <v>32</v>
      </c>
      <c r="E246" s="30">
        <f t="shared" si="298"/>
        <v>144</v>
      </c>
      <c r="F246" s="32">
        <v>1</v>
      </c>
      <c r="G246" s="30">
        <f t="shared" si="299"/>
        <v>112</v>
      </c>
      <c r="H246" s="30">
        <f t="shared" si="300"/>
        <v>32</v>
      </c>
      <c r="I246" s="30">
        <f t="shared" si="301"/>
        <v>144</v>
      </c>
      <c r="J246" s="30" t="str">
        <f t="shared" si="302"/>
        <v>0</v>
      </c>
      <c r="K246" s="30" t="str">
        <f t="shared" si="303"/>
        <v>0</v>
      </c>
      <c r="L246" s="30">
        <f t="shared" si="304"/>
        <v>0</v>
      </c>
      <c r="M246" s="30" t="str">
        <f t="shared" si="305"/>
        <v>0</v>
      </c>
      <c r="N246" s="30" t="str">
        <f t="shared" si="306"/>
        <v>0</v>
      </c>
      <c r="O246" s="30" t="str">
        <f t="shared" si="307"/>
        <v>0</v>
      </c>
      <c r="P246" s="33" t="s">
        <v>160</v>
      </c>
    </row>
    <row r="247" spans="1:16" ht="21.75" customHeight="1">
      <c r="A247" s="29"/>
      <c r="B247" s="132" t="s">
        <v>181</v>
      </c>
      <c r="C247" s="30">
        <v>2</v>
      </c>
      <c r="D247" s="30">
        <v>3</v>
      </c>
      <c r="E247" s="30">
        <f t="shared" si="298"/>
        <v>5</v>
      </c>
      <c r="F247" s="32">
        <v>1</v>
      </c>
      <c r="G247" s="30">
        <f t="shared" si="299"/>
        <v>2</v>
      </c>
      <c r="H247" s="30">
        <f t="shared" si="300"/>
        <v>3</v>
      </c>
      <c r="I247" s="30">
        <f t="shared" ref="I247:I250" si="308">G247+H247</f>
        <v>5</v>
      </c>
      <c r="J247" s="30" t="str">
        <f t="shared" si="302"/>
        <v>0</v>
      </c>
      <c r="K247" s="30" t="str">
        <f t="shared" si="303"/>
        <v>0</v>
      </c>
      <c r="L247" s="30">
        <f t="shared" ref="L247:L250" si="309">J247+K247</f>
        <v>0</v>
      </c>
      <c r="M247" s="30" t="str">
        <f t="shared" si="305"/>
        <v>0</v>
      </c>
      <c r="N247" s="30" t="str">
        <f t="shared" si="306"/>
        <v>0</v>
      </c>
      <c r="O247" s="30" t="str">
        <f t="shared" ref="O247:O250" si="310">IF(F247=3,E247,"0")</f>
        <v>0</v>
      </c>
      <c r="P247" s="33" t="s">
        <v>160</v>
      </c>
    </row>
    <row r="248" spans="1:16" ht="21.75" customHeight="1">
      <c r="A248" s="29"/>
      <c r="B248" s="132" t="s">
        <v>182</v>
      </c>
      <c r="C248" s="30">
        <v>56</v>
      </c>
      <c r="D248" s="30">
        <v>10</v>
      </c>
      <c r="E248" s="30">
        <f t="shared" si="298"/>
        <v>66</v>
      </c>
      <c r="F248" s="32">
        <v>1</v>
      </c>
      <c r="G248" s="30">
        <f t="shared" si="299"/>
        <v>56</v>
      </c>
      <c r="H248" s="30">
        <f t="shared" si="300"/>
        <v>10</v>
      </c>
      <c r="I248" s="30">
        <f t="shared" si="308"/>
        <v>66</v>
      </c>
      <c r="J248" s="30" t="str">
        <f t="shared" si="302"/>
        <v>0</v>
      </c>
      <c r="K248" s="30" t="str">
        <f t="shared" si="303"/>
        <v>0</v>
      </c>
      <c r="L248" s="30">
        <f t="shared" si="309"/>
        <v>0</v>
      </c>
      <c r="M248" s="30" t="str">
        <f t="shared" si="305"/>
        <v>0</v>
      </c>
      <c r="N248" s="30" t="str">
        <f t="shared" si="306"/>
        <v>0</v>
      </c>
      <c r="O248" s="30" t="str">
        <f t="shared" si="310"/>
        <v>0</v>
      </c>
      <c r="P248" s="33" t="s">
        <v>160</v>
      </c>
    </row>
    <row r="249" spans="1:16" ht="21.75" customHeight="1">
      <c r="A249" s="29"/>
      <c r="B249" s="132" t="s">
        <v>82</v>
      </c>
      <c r="C249" s="30">
        <v>52</v>
      </c>
      <c r="D249" s="30">
        <v>168</v>
      </c>
      <c r="E249" s="30">
        <f t="shared" si="298"/>
        <v>220</v>
      </c>
      <c r="F249" s="32">
        <v>1</v>
      </c>
      <c r="G249" s="30">
        <f t="shared" si="299"/>
        <v>52</v>
      </c>
      <c r="H249" s="30">
        <f t="shared" si="300"/>
        <v>168</v>
      </c>
      <c r="I249" s="30">
        <f t="shared" si="308"/>
        <v>220</v>
      </c>
      <c r="J249" s="30" t="str">
        <f t="shared" si="302"/>
        <v>0</v>
      </c>
      <c r="K249" s="30" t="str">
        <f t="shared" si="303"/>
        <v>0</v>
      </c>
      <c r="L249" s="30">
        <f t="shared" si="309"/>
        <v>0</v>
      </c>
      <c r="M249" s="30" t="str">
        <f t="shared" si="305"/>
        <v>0</v>
      </c>
      <c r="N249" s="30" t="str">
        <f t="shared" si="306"/>
        <v>0</v>
      </c>
      <c r="O249" s="30" t="str">
        <f t="shared" si="310"/>
        <v>0</v>
      </c>
      <c r="P249" s="33" t="s">
        <v>160</v>
      </c>
    </row>
    <row r="250" spans="1:16" ht="21.75" customHeight="1">
      <c r="A250" s="29"/>
      <c r="B250" s="132" t="s">
        <v>183</v>
      </c>
      <c r="C250" s="30">
        <v>22</v>
      </c>
      <c r="D250" s="30">
        <v>68</v>
      </c>
      <c r="E250" s="30">
        <f t="shared" si="298"/>
        <v>90</v>
      </c>
      <c r="F250" s="32">
        <v>1</v>
      </c>
      <c r="G250" s="30">
        <f t="shared" si="299"/>
        <v>22</v>
      </c>
      <c r="H250" s="30">
        <f t="shared" si="300"/>
        <v>68</v>
      </c>
      <c r="I250" s="30">
        <f t="shared" si="308"/>
        <v>90</v>
      </c>
      <c r="J250" s="30" t="str">
        <f t="shared" si="302"/>
        <v>0</v>
      </c>
      <c r="K250" s="30" t="str">
        <f t="shared" si="303"/>
        <v>0</v>
      </c>
      <c r="L250" s="30">
        <f t="shared" si="309"/>
        <v>0</v>
      </c>
      <c r="M250" s="30" t="str">
        <f t="shared" si="305"/>
        <v>0</v>
      </c>
      <c r="N250" s="30" t="str">
        <f t="shared" si="306"/>
        <v>0</v>
      </c>
      <c r="O250" s="30" t="str">
        <f t="shared" si="310"/>
        <v>0</v>
      </c>
      <c r="P250" s="33" t="s">
        <v>160</v>
      </c>
    </row>
    <row r="251" spans="1:16" ht="21.75" customHeight="1">
      <c r="A251" s="29"/>
      <c r="B251" s="81" t="s">
        <v>139</v>
      </c>
      <c r="C251" s="30">
        <v>36</v>
      </c>
      <c r="D251" s="30">
        <v>66</v>
      </c>
      <c r="E251" s="30">
        <f t="shared" si="298"/>
        <v>102</v>
      </c>
      <c r="F251" s="32">
        <v>1</v>
      </c>
      <c r="G251" s="30">
        <f t="shared" si="299"/>
        <v>36</v>
      </c>
      <c r="H251" s="30">
        <f t="shared" si="300"/>
        <v>66</v>
      </c>
      <c r="I251" s="30">
        <f t="shared" si="301"/>
        <v>102</v>
      </c>
      <c r="J251" s="30" t="str">
        <f t="shared" si="302"/>
        <v>0</v>
      </c>
      <c r="K251" s="30" t="str">
        <f t="shared" si="303"/>
        <v>0</v>
      </c>
      <c r="L251" s="30">
        <f t="shared" si="304"/>
        <v>0</v>
      </c>
      <c r="M251" s="30" t="str">
        <f t="shared" si="305"/>
        <v>0</v>
      </c>
      <c r="N251" s="30" t="str">
        <f t="shared" si="306"/>
        <v>0</v>
      </c>
      <c r="O251" s="30" t="str">
        <f t="shared" si="307"/>
        <v>0</v>
      </c>
      <c r="P251" s="33" t="s">
        <v>160</v>
      </c>
    </row>
    <row r="252" spans="1:16" ht="21.75" customHeight="1">
      <c r="A252" s="29"/>
      <c r="B252" s="133" t="s">
        <v>48</v>
      </c>
      <c r="C252" s="35">
        <f t="shared" ref="C252:O252" si="311">SUM(C245:C251)</f>
        <v>298</v>
      </c>
      <c r="D252" s="35">
        <f t="shared" si="311"/>
        <v>360</v>
      </c>
      <c r="E252" s="35">
        <f t="shared" si="311"/>
        <v>658</v>
      </c>
      <c r="F252" s="36">
        <f t="shared" si="311"/>
        <v>7</v>
      </c>
      <c r="G252" s="35">
        <f t="shared" si="311"/>
        <v>298</v>
      </c>
      <c r="H252" s="35">
        <f t="shared" si="311"/>
        <v>360</v>
      </c>
      <c r="I252" s="35">
        <f t="shared" si="311"/>
        <v>658</v>
      </c>
      <c r="J252" s="35">
        <f t="shared" si="311"/>
        <v>0</v>
      </c>
      <c r="K252" s="35">
        <f t="shared" si="311"/>
        <v>0</v>
      </c>
      <c r="L252" s="35">
        <f t="shared" si="311"/>
        <v>0</v>
      </c>
      <c r="M252" s="35">
        <f t="shared" si="311"/>
        <v>0</v>
      </c>
      <c r="N252" s="35">
        <f t="shared" si="311"/>
        <v>0</v>
      </c>
      <c r="O252" s="35">
        <f t="shared" si="311"/>
        <v>0</v>
      </c>
      <c r="P252" s="14"/>
    </row>
    <row r="253" spans="1:16" ht="21.75" customHeight="1">
      <c r="A253" s="29"/>
      <c r="B253" s="56" t="s">
        <v>120</v>
      </c>
      <c r="C253" s="10"/>
      <c r="D253" s="11"/>
      <c r="E253" s="50"/>
      <c r="F253" s="57"/>
      <c r="G253" s="51"/>
      <c r="H253" s="38"/>
      <c r="I253" s="38"/>
      <c r="J253" s="38"/>
      <c r="K253" s="38"/>
      <c r="L253" s="38"/>
      <c r="M253" s="38"/>
      <c r="N253" s="38"/>
      <c r="O253" s="38"/>
      <c r="P253" s="14"/>
    </row>
    <row r="254" spans="1:16" ht="21.75" hidden="1" customHeight="1">
      <c r="A254" s="29"/>
      <c r="B254" s="56" t="s">
        <v>68</v>
      </c>
      <c r="C254" s="35">
        <v>0</v>
      </c>
      <c r="D254" s="35">
        <v>0</v>
      </c>
      <c r="E254" s="38">
        <f>C254+D254</f>
        <v>0</v>
      </c>
      <c r="F254" s="55">
        <v>1</v>
      </c>
      <c r="G254" s="38">
        <f>IF(F254=1,C254,"0")</f>
        <v>0</v>
      </c>
      <c r="H254" s="38">
        <f>IF(F254=1,D254,"0")</f>
        <v>0</v>
      </c>
      <c r="I254" s="38">
        <f t="shared" ref="I254:I256" si="312">G254+H254</f>
        <v>0</v>
      </c>
      <c r="J254" s="38" t="str">
        <f>IF(F254=2,C254,"0")</f>
        <v>0</v>
      </c>
      <c r="K254" s="38" t="str">
        <f>IF(F254=2,D254,"0")</f>
        <v>0</v>
      </c>
      <c r="L254" s="38">
        <f t="shared" ref="L254:L256" si="313">J254+K254</f>
        <v>0</v>
      </c>
      <c r="M254" s="38" t="str">
        <f>IF(F254=3,C254,"0")</f>
        <v>0</v>
      </c>
      <c r="N254" s="38" t="str">
        <f>IF(F254=3,D254,"0")</f>
        <v>0</v>
      </c>
      <c r="O254" s="38" t="str">
        <f t="shared" ref="O254:O256" si="314">IF(F254=3,E254,"0")</f>
        <v>0</v>
      </c>
      <c r="P254" s="39" t="s">
        <v>151</v>
      </c>
    </row>
    <row r="255" spans="1:16" ht="21.75" customHeight="1">
      <c r="A255" s="29"/>
      <c r="B255" s="44" t="s">
        <v>69</v>
      </c>
      <c r="C255" s="30">
        <v>2</v>
      </c>
      <c r="D255" s="30">
        <v>2</v>
      </c>
      <c r="E255" s="31">
        <f>C255+D255</f>
        <v>4</v>
      </c>
      <c r="F255" s="54">
        <v>1</v>
      </c>
      <c r="G255" s="31">
        <f>IF(F255=1,C255,"0")</f>
        <v>2</v>
      </c>
      <c r="H255" s="31">
        <f>IF(F255=1,D255,"0")</f>
        <v>2</v>
      </c>
      <c r="I255" s="31">
        <f t="shared" si="312"/>
        <v>4</v>
      </c>
      <c r="J255" s="31" t="str">
        <f>IF(F255=2,C255,"0")</f>
        <v>0</v>
      </c>
      <c r="K255" s="31" t="str">
        <f>IF(F255=2,D255,"0")</f>
        <v>0</v>
      </c>
      <c r="L255" s="31">
        <f t="shared" si="313"/>
        <v>0</v>
      </c>
      <c r="M255" s="31" t="str">
        <f>IF(F255=3,C255,"0")</f>
        <v>0</v>
      </c>
      <c r="N255" s="31" t="str">
        <f>IF(F255=3,D255,"0")</f>
        <v>0</v>
      </c>
      <c r="O255" s="31" t="str">
        <f t="shared" si="314"/>
        <v>0</v>
      </c>
      <c r="P255" s="33" t="s">
        <v>160</v>
      </c>
    </row>
    <row r="256" spans="1:16" ht="21.75" customHeight="1">
      <c r="A256" s="29"/>
      <c r="B256" s="44" t="s">
        <v>82</v>
      </c>
      <c r="C256" s="30">
        <v>1</v>
      </c>
      <c r="D256" s="30">
        <v>1</v>
      </c>
      <c r="E256" s="31">
        <f>C256+D256</f>
        <v>2</v>
      </c>
      <c r="F256" s="54">
        <v>1</v>
      </c>
      <c r="G256" s="31">
        <f>IF(F256=1,C256,"0")</f>
        <v>1</v>
      </c>
      <c r="H256" s="31">
        <f>IF(F256=1,D256,"0")</f>
        <v>1</v>
      </c>
      <c r="I256" s="31">
        <f t="shared" si="312"/>
        <v>2</v>
      </c>
      <c r="J256" s="31" t="str">
        <f>IF(F256=2,C256,"0")</f>
        <v>0</v>
      </c>
      <c r="K256" s="31" t="str">
        <f>IF(F256=2,D256,"0")</f>
        <v>0</v>
      </c>
      <c r="L256" s="31">
        <f t="shared" si="313"/>
        <v>0</v>
      </c>
      <c r="M256" s="31" t="str">
        <f>IF(F256=3,C256,"0")</f>
        <v>0</v>
      </c>
      <c r="N256" s="31" t="str">
        <f>IF(F256=3,D256,"0")</f>
        <v>0</v>
      </c>
      <c r="O256" s="31" t="str">
        <f t="shared" si="314"/>
        <v>0</v>
      </c>
      <c r="P256" s="33" t="s">
        <v>160</v>
      </c>
    </row>
    <row r="257" spans="1:16" ht="21.75" customHeight="1">
      <c r="A257" s="29"/>
      <c r="B257" s="34" t="s">
        <v>48</v>
      </c>
      <c r="C257" s="35">
        <f>SUM(C254:C256)</f>
        <v>3</v>
      </c>
      <c r="D257" s="35">
        <f>SUM(D254:D256)</f>
        <v>3</v>
      </c>
      <c r="E257" s="35">
        <f>SUM(E254:E256)</f>
        <v>6</v>
      </c>
      <c r="F257" s="55"/>
      <c r="G257" s="35">
        <f t="shared" ref="G257:L257" si="315">SUM(G254:G256)</f>
        <v>3</v>
      </c>
      <c r="H257" s="35">
        <f t="shared" si="315"/>
        <v>3</v>
      </c>
      <c r="I257" s="35">
        <f t="shared" si="315"/>
        <v>6</v>
      </c>
      <c r="J257" s="35">
        <f t="shared" si="315"/>
        <v>0</v>
      </c>
      <c r="K257" s="35">
        <f t="shared" si="315"/>
        <v>0</v>
      </c>
      <c r="L257" s="35">
        <f t="shared" si="315"/>
        <v>0</v>
      </c>
      <c r="M257" s="35">
        <f t="shared" ref="M257:O257" si="316">SUM(M254:M256)</f>
        <v>0</v>
      </c>
      <c r="N257" s="35">
        <f t="shared" si="316"/>
        <v>0</v>
      </c>
      <c r="O257" s="35">
        <f t="shared" si="316"/>
        <v>0</v>
      </c>
      <c r="P257" s="14"/>
    </row>
    <row r="258" spans="1:16" ht="21.75" customHeight="1">
      <c r="A258" s="29"/>
      <c r="B258" s="34" t="s">
        <v>50</v>
      </c>
      <c r="C258" s="35">
        <f>C243+C257+C252</f>
        <v>612</v>
      </c>
      <c r="D258" s="35">
        <f>D243+D257+D252</f>
        <v>846</v>
      </c>
      <c r="E258" s="35">
        <f>E243+E257+E252</f>
        <v>1458</v>
      </c>
      <c r="F258" s="36"/>
      <c r="G258" s="35">
        <f t="shared" ref="G258:O258" si="317">G243+G257+G252</f>
        <v>367</v>
      </c>
      <c r="H258" s="35">
        <f t="shared" si="317"/>
        <v>425</v>
      </c>
      <c r="I258" s="35">
        <f t="shared" si="317"/>
        <v>792</v>
      </c>
      <c r="J258" s="35">
        <f t="shared" si="317"/>
        <v>245</v>
      </c>
      <c r="K258" s="35">
        <f t="shared" si="317"/>
        <v>421</v>
      </c>
      <c r="L258" s="35">
        <f t="shared" si="317"/>
        <v>666</v>
      </c>
      <c r="M258" s="35">
        <f t="shared" si="317"/>
        <v>0</v>
      </c>
      <c r="N258" s="35">
        <f t="shared" si="317"/>
        <v>0</v>
      </c>
      <c r="O258" s="35">
        <f t="shared" si="317"/>
        <v>0</v>
      </c>
      <c r="P258" s="14"/>
    </row>
    <row r="259" spans="1:16" ht="21.75" customHeight="1">
      <c r="A259" s="45"/>
      <c r="B259" s="46" t="s">
        <v>37</v>
      </c>
      <c r="C259" s="47">
        <f>C258</f>
        <v>612</v>
      </c>
      <c r="D259" s="47">
        <f t="shared" ref="D259:L259" si="318">D258</f>
        <v>846</v>
      </c>
      <c r="E259" s="47">
        <f t="shared" si="318"/>
        <v>1458</v>
      </c>
      <c r="F259" s="48"/>
      <c r="G259" s="47">
        <f t="shared" si="318"/>
        <v>367</v>
      </c>
      <c r="H259" s="47">
        <f t="shared" si="318"/>
        <v>425</v>
      </c>
      <c r="I259" s="47">
        <f t="shared" si="318"/>
        <v>792</v>
      </c>
      <c r="J259" s="47">
        <f t="shared" si="318"/>
        <v>245</v>
      </c>
      <c r="K259" s="47">
        <f t="shared" si="318"/>
        <v>421</v>
      </c>
      <c r="L259" s="47">
        <f t="shared" si="318"/>
        <v>666</v>
      </c>
      <c r="M259" s="47">
        <f t="shared" ref="M259:O259" si="319">M258</f>
        <v>0</v>
      </c>
      <c r="N259" s="47">
        <f t="shared" si="319"/>
        <v>0</v>
      </c>
      <c r="O259" s="47">
        <f t="shared" si="319"/>
        <v>0</v>
      </c>
      <c r="P259" s="49"/>
    </row>
    <row r="260" spans="1:16" ht="21.75" customHeight="1">
      <c r="A260" s="8" t="s">
        <v>43</v>
      </c>
      <c r="B260" s="9"/>
      <c r="C260" s="11"/>
      <c r="D260" s="11"/>
      <c r="E260" s="50"/>
      <c r="F260" s="13"/>
      <c r="G260" s="51"/>
      <c r="H260" s="51"/>
      <c r="I260" s="50"/>
      <c r="J260" s="51"/>
      <c r="K260" s="51"/>
      <c r="L260" s="50"/>
      <c r="M260" s="51"/>
      <c r="N260" s="51"/>
      <c r="O260" s="50"/>
      <c r="P260" s="14"/>
    </row>
    <row r="261" spans="1:16" ht="21.75" customHeight="1">
      <c r="A261" s="8"/>
      <c r="B261" s="15" t="s">
        <v>49</v>
      </c>
      <c r="C261" s="11"/>
      <c r="D261" s="11"/>
      <c r="E261" s="50"/>
      <c r="F261" s="13"/>
      <c r="G261" s="51"/>
      <c r="H261" s="51"/>
      <c r="I261" s="50"/>
      <c r="J261" s="51"/>
      <c r="K261" s="51"/>
      <c r="L261" s="50"/>
      <c r="M261" s="51"/>
      <c r="N261" s="51"/>
      <c r="O261" s="50"/>
      <c r="P261" s="14"/>
    </row>
    <row r="262" spans="1:16" ht="21.75" customHeight="1">
      <c r="A262" s="16"/>
      <c r="B262" s="9" t="s">
        <v>55</v>
      </c>
      <c r="C262" s="11"/>
      <c r="D262" s="11"/>
      <c r="E262" s="50"/>
      <c r="F262" s="57"/>
      <c r="G262" s="51"/>
      <c r="H262" s="51"/>
      <c r="I262" s="50"/>
      <c r="J262" s="51"/>
      <c r="K262" s="51"/>
      <c r="L262" s="50"/>
      <c r="M262" s="51"/>
      <c r="N262" s="51"/>
      <c r="O262" s="50"/>
      <c r="P262" s="14"/>
    </row>
    <row r="263" spans="1:16" ht="21.75" customHeight="1">
      <c r="A263" s="134"/>
      <c r="B263" s="132" t="s">
        <v>184</v>
      </c>
      <c r="C263" s="25">
        <v>24</v>
      </c>
      <c r="D263" s="25">
        <v>19</v>
      </c>
      <c r="E263" s="26">
        <f t="shared" ref="E263" si="320">C263+D263</f>
        <v>43</v>
      </c>
      <c r="F263" s="53">
        <v>2</v>
      </c>
      <c r="G263" s="26" t="str">
        <f t="shared" ref="G263" si="321">IF(F263=1,C263,"0")</f>
        <v>0</v>
      </c>
      <c r="H263" s="26" t="str">
        <f t="shared" ref="H263" si="322">IF(F263=1,D263,"0")</f>
        <v>0</v>
      </c>
      <c r="I263" s="26">
        <f t="shared" ref="I263" si="323">G263+H263</f>
        <v>0</v>
      </c>
      <c r="J263" s="26">
        <f t="shared" ref="J263" si="324">IF(F263=2,C263,"0")</f>
        <v>24</v>
      </c>
      <c r="K263" s="26">
        <f t="shared" ref="K263" si="325">IF(F263=2,D263,"0")</f>
        <v>19</v>
      </c>
      <c r="L263" s="26">
        <f t="shared" ref="L263" si="326">J263+K263</f>
        <v>43</v>
      </c>
      <c r="M263" s="26" t="str">
        <f t="shared" ref="M263" si="327">IF(F263=3,C263,"0")</f>
        <v>0</v>
      </c>
      <c r="N263" s="26" t="str">
        <f t="shared" ref="N263" si="328">IF(F263=3,D263,"0")</f>
        <v>0</v>
      </c>
      <c r="O263" s="26" t="str">
        <f t="shared" ref="O263" si="329">IF(F263=3,E263,"0")</f>
        <v>0</v>
      </c>
      <c r="P263" s="33" t="s">
        <v>170</v>
      </c>
    </row>
    <row r="264" spans="1:16" ht="21.75" customHeight="1">
      <c r="A264" s="134"/>
      <c r="B264" s="132" t="s">
        <v>185</v>
      </c>
      <c r="C264" s="25">
        <v>20</v>
      </c>
      <c r="D264" s="25">
        <v>17</v>
      </c>
      <c r="E264" s="26">
        <f t="shared" ref="E264" si="330">C264+D264</f>
        <v>37</v>
      </c>
      <c r="F264" s="53">
        <v>2</v>
      </c>
      <c r="G264" s="26" t="str">
        <f t="shared" ref="G264" si="331">IF(F264=1,C264,"0")</f>
        <v>0</v>
      </c>
      <c r="H264" s="26" t="str">
        <f t="shared" ref="H264" si="332">IF(F264=1,D264,"0")</f>
        <v>0</v>
      </c>
      <c r="I264" s="26">
        <f t="shared" ref="I264" si="333">G264+H264</f>
        <v>0</v>
      </c>
      <c r="J264" s="26">
        <f t="shared" ref="J264" si="334">IF(F264=2,C264,"0")</f>
        <v>20</v>
      </c>
      <c r="K264" s="26">
        <f t="shared" ref="K264" si="335">IF(F264=2,D264,"0")</f>
        <v>17</v>
      </c>
      <c r="L264" s="26">
        <f t="shared" ref="L264" si="336">J264+K264</f>
        <v>37</v>
      </c>
      <c r="M264" s="26" t="str">
        <f t="shared" ref="M264" si="337">IF(F264=3,C264,"0")</f>
        <v>0</v>
      </c>
      <c r="N264" s="26" t="str">
        <f t="shared" ref="N264" si="338">IF(F264=3,D264,"0")</f>
        <v>0</v>
      </c>
      <c r="O264" s="26" t="str">
        <f t="shared" ref="O264" si="339">IF(F264=3,E264,"0")</f>
        <v>0</v>
      </c>
      <c r="P264" s="33" t="s">
        <v>170</v>
      </c>
    </row>
    <row r="265" spans="1:16" ht="21.75" customHeight="1">
      <c r="A265" s="97"/>
      <c r="B265" s="135" t="s">
        <v>83</v>
      </c>
      <c r="C265" s="25">
        <v>96</v>
      </c>
      <c r="D265" s="25">
        <v>206</v>
      </c>
      <c r="E265" s="26">
        <f t="shared" ref="E265:E271" si="340">C265+D265</f>
        <v>302</v>
      </c>
      <c r="F265" s="53">
        <v>2</v>
      </c>
      <c r="G265" s="26" t="str">
        <f t="shared" ref="G265:G271" si="341">IF(F265=1,C265,"0")</f>
        <v>0</v>
      </c>
      <c r="H265" s="26" t="str">
        <f t="shared" ref="H265:H271" si="342">IF(F265=1,D265,"0")</f>
        <v>0</v>
      </c>
      <c r="I265" s="26">
        <f t="shared" ref="I265:I271" si="343">G265+H265</f>
        <v>0</v>
      </c>
      <c r="J265" s="26">
        <f t="shared" ref="J265:J271" si="344">IF(F265=2,C265,"0")</f>
        <v>96</v>
      </c>
      <c r="K265" s="26">
        <f t="shared" ref="K265:K271" si="345">IF(F265=2,D265,"0")</f>
        <v>206</v>
      </c>
      <c r="L265" s="26">
        <f t="shared" ref="L265:L271" si="346">J265+K265</f>
        <v>302</v>
      </c>
      <c r="M265" s="26" t="str">
        <f t="shared" ref="M265:M271" si="347">IF(F265=3,C265,"0")</f>
        <v>0</v>
      </c>
      <c r="N265" s="26" t="str">
        <f t="shared" ref="N265:N271" si="348">IF(F265=3,D265,"0")</f>
        <v>0</v>
      </c>
      <c r="O265" s="26" t="str">
        <f t="shared" ref="O265:O271" si="349">IF(F265=3,E265,"0")</f>
        <v>0</v>
      </c>
      <c r="P265" s="33" t="s">
        <v>170</v>
      </c>
    </row>
    <row r="266" spans="1:16" ht="21.75" customHeight="1">
      <c r="A266" s="29"/>
      <c r="B266" s="81" t="s">
        <v>59</v>
      </c>
      <c r="C266" s="30">
        <v>142</v>
      </c>
      <c r="D266" s="30">
        <v>95</v>
      </c>
      <c r="E266" s="31">
        <f t="shared" si="340"/>
        <v>237</v>
      </c>
      <c r="F266" s="54">
        <v>2</v>
      </c>
      <c r="G266" s="31" t="str">
        <f t="shared" si="341"/>
        <v>0</v>
      </c>
      <c r="H266" s="31" t="str">
        <f t="shared" si="342"/>
        <v>0</v>
      </c>
      <c r="I266" s="31">
        <f t="shared" si="343"/>
        <v>0</v>
      </c>
      <c r="J266" s="31">
        <f t="shared" si="344"/>
        <v>142</v>
      </c>
      <c r="K266" s="31">
        <f t="shared" si="345"/>
        <v>95</v>
      </c>
      <c r="L266" s="31">
        <f t="shared" si="346"/>
        <v>237</v>
      </c>
      <c r="M266" s="31" t="str">
        <f t="shared" si="347"/>
        <v>0</v>
      </c>
      <c r="N266" s="31" t="str">
        <f t="shared" si="348"/>
        <v>0</v>
      </c>
      <c r="O266" s="31" t="str">
        <f t="shared" si="349"/>
        <v>0</v>
      </c>
      <c r="P266" s="33" t="s">
        <v>170</v>
      </c>
    </row>
    <row r="267" spans="1:16" ht="21.75" customHeight="1">
      <c r="A267" s="29"/>
      <c r="B267" s="81" t="s">
        <v>30</v>
      </c>
      <c r="C267" s="30">
        <v>92</v>
      </c>
      <c r="D267" s="30">
        <v>112</v>
      </c>
      <c r="E267" s="31">
        <f t="shared" si="340"/>
        <v>204</v>
      </c>
      <c r="F267" s="54">
        <v>2</v>
      </c>
      <c r="G267" s="31" t="str">
        <f t="shared" si="341"/>
        <v>0</v>
      </c>
      <c r="H267" s="31" t="str">
        <f t="shared" si="342"/>
        <v>0</v>
      </c>
      <c r="I267" s="31">
        <f t="shared" si="343"/>
        <v>0</v>
      </c>
      <c r="J267" s="31">
        <f t="shared" si="344"/>
        <v>92</v>
      </c>
      <c r="K267" s="31">
        <f t="shared" si="345"/>
        <v>112</v>
      </c>
      <c r="L267" s="31">
        <f t="shared" si="346"/>
        <v>204</v>
      </c>
      <c r="M267" s="31" t="str">
        <f t="shared" si="347"/>
        <v>0</v>
      </c>
      <c r="N267" s="31" t="str">
        <f t="shared" si="348"/>
        <v>0</v>
      </c>
      <c r="O267" s="31" t="str">
        <f t="shared" si="349"/>
        <v>0</v>
      </c>
      <c r="P267" s="33" t="s">
        <v>170</v>
      </c>
    </row>
    <row r="268" spans="1:16" ht="21.75" customHeight="1">
      <c r="A268" s="29"/>
      <c r="B268" s="37" t="s">
        <v>186</v>
      </c>
      <c r="C268" s="30">
        <v>40</v>
      </c>
      <c r="D268" s="30">
        <v>46</v>
      </c>
      <c r="E268" s="31">
        <f t="shared" ref="E268" si="350">C268+D268</f>
        <v>86</v>
      </c>
      <c r="F268" s="54">
        <v>2</v>
      </c>
      <c r="G268" s="31" t="str">
        <f t="shared" ref="G268" si="351">IF(F268=1,C268,"0")</f>
        <v>0</v>
      </c>
      <c r="H268" s="31" t="str">
        <f t="shared" ref="H268" si="352">IF(F268=1,D268,"0")</f>
        <v>0</v>
      </c>
      <c r="I268" s="31">
        <f t="shared" ref="I268" si="353">G268+H268</f>
        <v>0</v>
      </c>
      <c r="J268" s="31">
        <f t="shared" ref="J268" si="354">IF(F268=2,C268,"0")</f>
        <v>40</v>
      </c>
      <c r="K268" s="31">
        <f t="shared" ref="K268" si="355">IF(F268=2,D268,"0")</f>
        <v>46</v>
      </c>
      <c r="L268" s="31">
        <f t="shared" ref="L268" si="356">J268+K268</f>
        <v>86</v>
      </c>
      <c r="M268" s="31" t="str">
        <f t="shared" ref="M268" si="357">IF(F268=3,C268,"0")</f>
        <v>0</v>
      </c>
      <c r="N268" s="31" t="str">
        <f t="shared" ref="N268" si="358">IF(F268=3,D268,"0")</f>
        <v>0</v>
      </c>
      <c r="O268" s="31" t="str">
        <f t="shared" ref="O268" si="359">IF(F268=3,E268,"0")</f>
        <v>0</v>
      </c>
      <c r="P268" s="33" t="s">
        <v>170</v>
      </c>
    </row>
    <row r="269" spans="1:16" s="68" customFormat="1" ht="21.75" customHeight="1">
      <c r="A269" s="29"/>
      <c r="B269" s="81" t="s">
        <v>93</v>
      </c>
      <c r="C269" s="30">
        <v>103</v>
      </c>
      <c r="D269" s="30">
        <v>77</v>
      </c>
      <c r="E269" s="31">
        <f t="shared" si="340"/>
        <v>180</v>
      </c>
      <c r="F269" s="54">
        <v>2</v>
      </c>
      <c r="G269" s="31" t="str">
        <f t="shared" si="341"/>
        <v>0</v>
      </c>
      <c r="H269" s="31" t="str">
        <f t="shared" si="342"/>
        <v>0</v>
      </c>
      <c r="I269" s="31">
        <f t="shared" si="343"/>
        <v>0</v>
      </c>
      <c r="J269" s="31">
        <f t="shared" si="344"/>
        <v>103</v>
      </c>
      <c r="K269" s="31">
        <f t="shared" si="345"/>
        <v>77</v>
      </c>
      <c r="L269" s="31">
        <f t="shared" si="346"/>
        <v>180</v>
      </c>
      <c r="M269" s="31" t="str">
        <f t="shared" si="347"/>
        <v>0</v>
      </c>
      <c r="N269" s="31" t="str">
        <f t="shared" si="348"/>
        <v>0</v>
      </c>
      <c r="O269" s="31" t="str">
        <f t="shared" si="349"/>
        <v>0</v>
      </c>
      <c r="P269" s="33" t="s">
        <v>170</v>
      </c>
    </row>
    <row r="270" spans="1:16" s="68" customFormat="1" ht="21.75" customHeight="1">
      <c r="A270" s="29"/>
      <c r="B270" s="81" t="s">
        <v>31</v>
      </c>
      <c r="C270" s="30">
        <v>86</v>
      </c>
      <c r="D270" s="30">
        <v>57</v>
      </c>
      <c r="E270" s="31">
        <f t="shared" si="340"/>
        <v>143</v>
      </c>
      <c r="F270" s="54">
        <v>2</v>
      </c>
      <c r="G270" s="31" t="str">
        <f t="shared" si="341"/>
        <v>0</v>
      </c>
      <c r="H270" s="31" t="str">
        <f t="shared" si="342"/>
        <v>0</v>
      </c>
      <c r="I270" s="31">
        <f t="shared" si="343"/>
        <v>0</v>
      </c>
      <c r="J270" s="31">
        <f t="shared" si="344"/>
        <v>86</v>
      </c>
      <c r="K270" s="31">
        <f t="shared" si="345"/>
        <v>57</v>
      </c>
      <c r="L270" s="31">
        <f t="shared" si="346"/>
        <v>143</v>
      </c>
      <c r="M270" s="31" t="str">
        <f t="shared" si="347"/>
        <v>0</v>
      </c>
      <c r="N270" s="31" t="str">
        <f t="shared" si="348"/>
        <v>0</v>
      </c>
      <c r="O270" s="31" t="str">
        <f t="shared" si="349"/>
        <v>0</v>
      </c>
      <c r="P270" s="33" t="s">
        <v>170</v>
      </c>
    </row>
    <row r="271" spans="1:16" ht="21.75" customHeight="1">
      <c r="A271" s="29"/>
      <c r="B271" s="44" t="s">
        <v>92</v>
      </c>
      <c r="C271" s="30">
        <v>98</v>
      </c>
      <c r="D271" s="30">
        <v>47</v>
      </c>
      <c r="E271" s="31">
        <f t="shared" si="340"/>
        <v>145</v>
      </c>
      <c r="F271" s="54">
        <v>2</v>
      </c>
      <c r="G271" s="31" t="str">
        <f t="shared" si="341"/>
        <v>0</v>
      </c>
      <c r="H271" s="31" t="str">
        <f t="shared" si="342"/>
        <v>0</v>
      </c>
      <c r="I271" s="31">
        <f t="shared" si="343"/>
        <v>0</v>
      </c>
      <c r="J271" s="31">
        <f t="shared" si="344"/>
        <v>98</v>
      </c>
      <c r="K271" s="31">
        <f t="shared" si="345"/>
        <v>47</v>
      </c>
      <c r="L271" s="31">
        <f t="shared" si="346"/>
        <v>145</v>
      </c>
      <c r="M271" s="31" t="str">
        <f t="shared" si="347"/>
        <v>0</v>
      </c>
      <c r="N271" s="31" t="str">
        <f t="shared" si="348"/>
        <v>0</v>
      </c>
      <c r="O271" s="31" t="str">
        <f t="shared" si="349"/>
        <v>0</v>
      </c>
      <c r="P271" s="33" t="s">
        <v>170</v>
      </c>
    </row>
    <row r="272" spans="1:16" ht="21.75" customHeight="1">
      <c r="A272" s="29"/>
      <c r="B272" s="34" t="s">
        <v>48</v>
      </c>
      <c r="C272" s="35">
        <f>SUM(C263:C271)</f>
        <v>701</v>
      </c>
      <c r="D272" s="35">
        <f t="shared" ref="D272:E272" si="360">SUM(D263:D271)</f>
        <v>676</v>
      </c>
      <c r="E272" s="35">
        <f t="shared" si="360"/>
        <v>1377</v>
      </c>
      <c r="F272" s="55">
        <f>SUM(F265:F271)</f>
        <v>14</v>
      </c>
      <c r="G272" s="35">
        <f>SUM(G263:G271)</f>
        <v>0</v>
      </c>
      <c r="H272" s="35">
        <f t="shared" ref="H272:O272" si="361">SUM(H263:H271)</f>
        <v>0</v>
      </c>
      <c r="I272" s="35">
        <f t="shared" si="361"/>
        <v>0</v>
      </c>
      <c r="J272" s="35">
        <f t="shared" si="361"/>
        <v>701</v>
      </c>
      <c r="K272" s="35">
        <f t="shared" si="361"/>
        <v>676</v>
      </c>
      <c r="L272" s="35">
        <f t="shared" si="361"/>
        <v>1377</v>
      </c>
      <c r="M272" s="35">
        <f t="shared" si="361"/>
        <v>0</v>
      </c>
      <c r="N272" s="35">
        <f t="shared" si="361"/>
        <v>0</v>
      </c>
      <c r="O272" s="35">
        <f t="shared" si="361"/>
        <v>0</v>
      </c>
      <c r="P272" s="14"/>
    </row>
    <row r="273" spans="1:16" ht="21.75" customHeight="1">
      <c r="A273" s="29"/>
      <c r="B273" s="56" t="s">
        <v>140</v>
      </c>
      <c r="C273" s="35"/>
      <c r="D273" s="35"/>
      <c r="E273" s="38"/>
      <c r="F273" s="80"/>
      <c r="G273" s="38"/>
      <c r="H273" s="38"/>
      <c r="I273" s="38"/>
      <c r="J273" s="38"/>
      <c r="K273" s="38"/>
      <c r="L273" s="38"/>
      <c r="M273" s="38"/>
      <c r="N273" s="38"/>
      <c r="O273" s="38"/>
      <c r="P273" s="14"/>
    </row>
    <row r="274" spans="1:16" ht="21.75" customHeight="1">
      <c r="A274" s="8"/>
      <c r="B274" s="44" t="s">
        <v>93</v>
      </c>
      <c r="C274" s="30">
        <v>87</v>
      </c>
      <c r="D274" s="30">
        <v>56</v>
      </c>
      <c r="E274" s="31">
        <f>C274+D274</f>
        <v>143</v>
      </c>
      <c r="F274" s="54">
        <v>2</v>
      </c>
      <c r="G274" s="31" t="str">
        <f>IF(F274=1,C274,"0")</f>
        <v>0</v>
      </c>
      <c r="H274" s="31" t="str">
        <f>IF(F274=1,D274,"0")</f>
        <v>0</v>
      </c>
      <c r="I274" s="31">
        <f t="shared" ref="I274:I275" si="362">G274+H274</f>
        <v>0</v>
      </c>
      <c r="J274" s="31">
        <f>IF(F274=2,C274,"0")</f>
        <v>87</v>
      </c>
      <c r="K274" s="31">
        <f>IF(F274=2,D274,"0")</f>
        <v>56</v>
      </c>
      <c r="L274" s="31">
        <f t="shared" ref="L274:L275" si="363">J274+K274</f>
        <v>143</v>
      </c>
      <c r="M274" s="31" t="str">
        <f>IF(F274=3,C274,"0")</f>
        <v>0</v>
      </c>
      <c r="N274" s="31" t="str">
        <f>IF(F274=3,D274,"0")</f>
        <v>0</v>
      </c>
      <c r="O274" s="99" t="str">
        <f t="shared" ref="O274:O275" si="364">IF(F274=3,E274,"0")</f>
        <v>0</v>
      </c>
      <c r="P274" s="33" t="s">
        <v>170</v>
      </c>
    </row>
    <row r="275" spans="1:16" ht="21.75" customHeight="1">
      <c r="A275" s="16"/>
      <c r="B275" s="44" t="s">
        <v>31</v>
      </c>
      <c r="C275" s="30">
        <v>56</v>
      </c>
      <c r="D275" s="30">
        <v>34</v>
      </c>
      <c r="E275" s="31">
        <f>C275+D275</f>
        <v>90</v>
      </c>
      <c r="F275" s="54">
        <v>2</v>
      </c>
      <c r="G275" s="31" t="str">
        <f>IF(F275=1,C275,"0")</f>
        <v>0</v>
      </c>
      <c r="H275" s="31" t="str">
        <f>IF(F275=1,D275,"0")</f>
        <v>0</v>
      </c>
      <c r="I275" s="31">
        <f t="shared" si="362"/>
        <v>0</v>
      </c>
      <c r="J275" s="31">
        <f>IF(F275=2,C275,"0")</f>
        <v>56</v>
      </c>
      <c r="K275" s="31">
        <f>IF(F275=2,D275,"0")</f>
        <v>34</v>
      </c>
      <c r="L275" s="31">
        <f t="shared" si="363"/>
        <v>90</v>
      </c>
      <c r="M275" s="31" t="str">
        <f>IF(F275=3,C275,"0")</f>
        <v>0</v>
      </c>
      <c r="N275" s="31" t="str">
        <f>IF(F275=3,D275,"0")</f>
        <v>0</v>
      </c>
      <c r="O275" s="99" t="str">
        <f t="shared" si="364"/>
        <v>0</v>
      </c>
      <c r="P275" s="33" t="s">
        <v>170</v>
      </c>
    </row>
    <row r="276" spans="1:16" ht="21.75" customHeight="1">
      <c r="A276" s="16"/>
      <c r="B276" s="34" t="s">
        <v>48</v>
      </c>
      <c r="C276" s="35">
        <f t="shared" ref="C276:O276" si="365">SUM(C274:C275)</f>
        <v>143</v>
      </c>
      <c r="D276" s="35">
        <f t="shared" si="365"/>
        <v>90</v>
      </c>
      <c r="E276" s="35">
        <f t="shared" si="365"/>
        <v>233</v>
      </c>
      <c r="F276" s="55">
        <f t="shared" si="365"/>
        <v>4</v>
      </c>
      <c r="G276" s="35">
        <f t="shared" si="365"/>
        <v>0</v>
      </c>
      <c r="H276" s="35">
        <f t="shared" si="365"/>
        <v>0</v>
      </c>
      <c r="I276" s="35">
        <f t="shared" si="365"/>
        <v>0</v>
      </c>
      <c r="J276" s="35">
        <f t="shared" si="365"/>
        <v>143</v>
      </c>
      <c r="K276" s="35">
        <f t="shared" si="365"/>
        <v>90</v>
      </c>
      <c r="L276" s="35">
        <f t="shared" si="365"/>
        <v>233</v>
      </c>
      <c r="M276" s="35">
        <f t="shared" si="365"/>
        <v>0</v>
      </c>
      <c r="N276" s="35">
        <f t="shared" si="365"/>
        <v>0</v>
      </c>
      <c r="O276" s="10">
        <f t="shared" si="365"/>
        <v>0</v>
      </c>
      <c r="P276" s="14"/>
    </row>
    <row r="277" spans="1:16" ht="21.75" customHeight="1">
      <c r="A277" s="16"/>
      <c r="B277" s="34" t="s">
        <v>50</v>
      </c>
      <c r="C277" s="35">
        <f t="shared" ref="C277:O277" si="366">C272+C276</f>
        <v>844</v>
      </c>
      <c r="D277" s="35">
        <f t="shared" si="366"/>
        <v>766</v>
      </c>
      <c r="E277" s="35">
        <f t="shared" si="366"/>
        <v>1610</v>
      </c>
      <c r="F277" s="36">
        <f t="shared" si="366"/>
        <v>18</v>
      </c>
      <c r="G277" s="35">
        <f t="shared" si="366"/>
        <v>0</v>
      </c>
      <c r="H277" s="35">
        <f t="shared" si="366"/>
        <v>0</v>
      </c>
      <c r="I277" s="35">
        <f t="shared" si="366"/>
        <v>0</v>
      </c>
      <c r="J277" s="35">
        <f t="shared" si="366"/>
        <v>844</v>
      </c>
      <c r="K277" s="35">
        <f t="shared" si="366"/>
        <v>766</v>
      </c>
      <c r="L277" s="35">
        <f t="shared" si="366"/>
        <v>1610</v>
      </c>
      <c r="M277" s="35">
        <f t="shared" si="366"/>
        <v>0</v>
      </c>
      <c r="N277" s="35">
        <f t="shared" si="366"/>
        <v>0</v>
      </c>
      <c r="O277" s="10">
        <f t="shared" si="366"/>
        <v>0</v>
      </c>
      <c r="P277" s="14"/>
    </row>
    <row r="278" spans="1:16" ht="21.75" customHeight="1">
      <c r="A278" s="29"/>
      <c r="B278" s="66" t="s">
        <v>64</v>
      </c>
      <c r="C278" s="35"/>
      <c r="D278" s="35"/>
      <c r="E278" s="38"/>
      <c r="F278" s="36"/>
      <c r="G278" s="38"/>
      <c r="H278" s="38"/>
      <c r="I278" s="38"/>
      <c r="J278" s="38"/>
      <c r="K278" s="38"/>
      <c r="L278" s="38"/>
      <c r="M278" s="38"/>
      <c r="N278" s="38"/>
      <c r="O278" s="100"/>
      <c r="P278" s="14"/>
    </row>
    <row r="279" spans="1:16" ht="21.75" customHeight="1">
      <c r="A279" s="16"/>
      <c r="B279" s="9" t="s">
        <v>55</v>
      </c>
      <c r="C279" s="35"/>
      <c r="D279" s="35"/>
      <c r="E279" s="38"/>
      <c r="F279" s="58"/>
      <c r="G279" s="38"/>
      <c r="H279" s="38"/>
      <c r="I279" s="38"/>
      <c r="J279" s="38"/>
      <c r="K279" s="38"/>
      <c r="L279" s="38"/>
      <c r="M279" s="38"/>
      <c r="N279" s="38"/>
      <c r="O279" s="100"/>
      <c r="P279" s="14"/>
    </row>
    <row r="280" spans="1:16" ht="21.75" customHeight="1">
      <c r="A280" s="29"/>
      <c r="B280" s="37" t="s">
        <v>184</v>
      </c>
      <c r="C280" s="30">
        <v>33</v>
      </c>
      <c r="D280" s="30">
        <v>12</v>
      </c>
      <c r="E280" s="31">
        <f>C280+D280</f>
        <v>45</v>
      </c>
      <c r="F280" s="54">
        <v>2</v>
      </c>
      <c r="G280" s="31" t="str">
        <f>IF(F280=1,C280,"0")</f>
        <v>0</v>
      </c>
      <c r="H280" s="31" t="str">
        <f>IF(F280=1,D280,"0")</f>
        <v>0</v>
      </c>
      <c r="I280" s="31">
        <f>G280+H280</f>
        <v>0</v>
      </c>
      <c r="J280" s="31">
        <f>IF(F280=2,C280,"0")</f>
        <v>33</v>
      </c>
      <c r="K280" s="31">
        <f>IF(F280=2,D280,"0")</f>
        <v>12</v>
      </c>
      <c r="L280" s="31">
        <f>J280+K280</f>
        <v>45</v>
      </c>
      <c r="M280" s="31" t="str">
        <f>IF(F280=3,C280,"0")</f>
        <v>0</v>
      </c>
      <c r="N280" s="31" t="str">
        <f>IF(F280=3,D280,"0")</f>
        <v>0</v>
      </c>
      <c r="O280" s="99" t="str">
        <f t="shared" ref="O280:O283" si="367">IF(F280=3,E280,"0")</f>
        <v>0</v>
      </c>
      <c r="P280" s="33" t="s">
        <v>170</v>
      </c>
    </row>
    <row r="281" spans="1:16" ht="21.75" customHeight="1">
      <c r="A281" s="29"/>
      <c r="B281" s="44" t="s">
        <v>59</v>
      </c>
      <c r="C281" s="30">
        <v>65</v>
      </c>
      <c r="D281" s="30">
        <v>42</v>
      </c>
      <c r="E281" s="31">
        <f>C281+D281</f>
        <v>107</v>
      </c>
      <c r="F281" s="54">
        <v>2</v>
      </c>
      <c r="G281" s="31" t="str">
        <f>IF(F281=1,C281,"0")</f>
        <v>0</v>
      </c>
      <c r="H281" s="31" t="str">
        <f>IF(F281=1,D281,"0")</f>
        <v>0</v>
      </c>
      <c r="I281" s="31">
        <f>G281+H281</f>
        <v>0</v>
      </c>
      <c r="J281" s="31">
        <f>IF(F281=2,C281,"0")</f>
        <v>65</v>
      </c>
      <c r="K281" s="31">
        <f>IF(F281=2,D281,"0")</f>
        <v>42</v>
      </c>
      <c r="L281" s="31">
        <f>J281+K281</f>
        <v>107</v>
      </c>
      <c r="M281" s="31" t="str">
        <f>IF(F281=3,C281,"0")</f>
        <v>0</v>
      </c>
      <c r="N281" s="31" t="str">
        <f>IF(F281=3,D281,"0")</f>
        <v>0</v>
      </c>
      <c r="O281" s="99" t="str">
        <f t="shared" si="367"/>
        <v>0</v>
      </c>
      <c r="P281" s="33" t="s">
        <v>170</v>
      </c>
    </row>
    <row r="282" spans="1:16" ht="21.75" customHeight="1">
      <c r="A282" s="29"/>
      <c r="B282" s="37" t="s">
        <v>186</v>
      </c>
      <c r="C282" s="30">
        <v>32</v>
      </c>
      <c r="D282" s="30">
        <v>16</v>
      </c>
      <c r="E282" s="31">
        <f>C282+D282</f>
        <v>48</v>
      </c>
      <c r="F282" s="54">
        <v>2</v>
      </c>
      <c r="G282" s="31" t="str">
        <f>IF(F282=1,C282,"0")</f>
        <v>0</v>
      </c>
      <c r="H282" s="31" t="str">
        <f>IF(F282=1,D282,"0")</f>
        <v>0</v>
      </c>
      <c r="I282" s="31">
        <f>G282+H282</f>
        <v>0</v>
      </c>
      <c r="J282" s="31">
        <f>IF(F282=2,C282,"0")</f>
        <v>32</v>
      </c>
      <c r="K282" s="31">
        <f>IF(F282=2,D282,"0")</f>
        <v>16</v>
      </c>
      <c r="L282" s="31">
        <f>J282+K282</f>
        <v>48</v>
      </c>
      <c r="M282" s="31" t="str">
        <f>IF(F282=3,C282,"0")</f>
        <v>0</v>
      </c>
      <c r="N282" s="31" t="str">
        <f>IF(F282=3,D282,"0")</f>
        <v>0</v>
      </c>
      <c r="O282" s="99" t="str">
        <f t="shared" si="367"/>
        <v>0</v>
      </c>
      <c r="P282" s="33" t="s">
        <v>170</v>
      </c>
    </row>
    <row r="283" spans="1:16" ht="21.75" customHeight="1">
      <c r="A283" s="29"/>
      <c r="B283" s="44" t="s">
        <v>31</v>
      </c>
      <c r="C283" s="30">
        <v>47</v>
      </c>
      <c r="D283" s="30">
        <v>25</v>
      </c>
      <c r="E283" s="31">
        <f>C283+D283</f>
        <v>72</v>
      </c>
      <c r="F283" s="54">
        <v>2</v>
      </c>
      <c r="G283" s="31" t="str">
        <f>IF(F283=1,C283,"0")</f>
        <v>0</v>
      </c>
      <c r="H283" s="31" t="str">
        <f>IF(F283=1,D283,"0")</f>
        <v>0</v>
      </c>
      <c r="I283" s="31">
        <f>G283+H283</f>
        <v>0</v>
      </c>
      <c r="J283" s="31">
        <f>IF(F283=2,C283,"0")</f>
        <v>47</v>
      </c>
      <c r="K283" s="31">
        <f>IF(F283=2,D283,"0")</f>
        <v>25</v>
      </c>
      <c r="L283" s="31">
        <f>J283+K283</f>
        <v>72</v>
      </c>
      <c r="M283" s="31" t="str">
        <f>IF(F283=3,C283,"0")</f>
        <v>0</v>
      </c>
      <c r="N283" s="31" t="str">
        <f>IF(F283=3,D283,"0")</f>
        <v>0</v>
      </c>
      <c r="O283" s="99" t="str">
        <f t="shared" si="367"/>
        <v>0</v>
      </c>
      <c r="P283" s="33" t="s">
        <v>170</v>
      </c>
    </row>
    <row r="284" spans="1:16" ht="21.75" customHeight="1">
      <c r="A284" s="29"/>
      <c r="B284" s="34" t="s">
        <v>48</v>
      </c>
      <c r="C284" s="35">
        <f t="shared" ref="C284:L284" si="368">SUM(C280:C283)</f>
        <v>177</v>
      </c>
      <c r="D284" s="35">
        <f t="shared" si="368"/>
        <v>95</v>
      </c>
      <c r="E284" s="35">
        <f t="shared" si="368"/>
        <v>272</v>
      </c>
      <c r="F284" s="55">
        <f t="shared" si="368"/>
        <v>8</v>
      </c>
      <c r="G284" s="35">
        <f t="shared" si="368"/>
        <v>0</v>
      </c>
      <c r="H284" s="35">
        <f t="shared" si="368"/>
        <v>0</v>
      </c>
      <c r="I284" s="35">
        <f t="shared" si="368"/>
        <v>0</v>
      </c>
      <c r="J284" s="35">
        <f t="shared" si="368"/>
        <v>177</v>
      </c>
      <c r="K284" s="35">
        <f t="shared" si="368"/>
        <v>95</v>
      </c>
      <c r="L284" s="35">
        <f t="shared" si="368"/>
        <v>272</v>
      </c>
      <c r="M284" s="35">
        <f t="shared" ref="M284:O284" si="369">SUM(M280:M283)</f>
        <v>0</v>
      </c>
      <c r="N284" s="35">
        <f t="shared" si="369"/>
        <v>0</v>
      </c>
      <c r="O284" s="10">
        <f t="shared" si="369"/>
        <v>0</v>
      </c>
      <c r="P284" s="14"/>
    </row>
    <row r="285" spans="1:16" ht="21.75" customHeight="1">
      <c r="A285" s="29"/>
      <c r="B285" s="34" t="s">
        <v>65</v>
      </c>
      <c r="C285" s="35">
        <f>C284</f>
        <v>177</v>
      </c>
      <c r="D285" s="35">
        <f t="shared" ref="D285:L285" si="370">D284</f>
        <v>95</v>
      </c>
      <c r="E285" s="35">
        <f t="shared" si="370"/>
        <v>272</v>
      </c>
      <c r="F285" s="55">
        <f t="shared" si="370"/>
        <v>8</v>
      </c>
      <c r="G285" s="35">
        <f t="shared" si="370"/>
        <v>0</v>
      </c>
      <c r="H285" s="35">
        <f t="shared" si="370"/>
        <v>0</v>
      </c>
      <c r="I285" s="35">
        <f t="shared" si="370"/>
        <v>0</v>
      </c>
      <c r="J285" s="35">
        <f t="shared" si="370"/>
        <v>177</v>
      </c>
      <c r="K285" s="35">
        <f t="shared" si="370"/>
        <v>95</v>
      </c>
      <c r="L285" s="35">
        <f t="shared" si="370"/>
        <v>272</v>
      </c>
      <c r="M285" s="35">
        <f t="shared" ref="M285:O285" si="371">M284</f>
        <v>0</v>
      </c>
      <c r="N285" s="35">
        <f t="shared" si="371"/>
        <v>0</v>
      </c>
      <c r="O285" s="10">
        <f t="shared" si="371"/>
        <v>0</v>
      </c>
      <c r="P285" s="14"/>
    </row>
    <row r="286" spans="1:16" ht="21.75" customHeight="1">
      <c r="A286" s="45"/>
      <c r="B286" s="101" t="s">
        <v>37</v>
      </c>
      <c r="C286" s="102">
        <f t="shared" ref="C286:L286" si="372">C277+C285</f>
        <v>1021</v>
      </c>
      <c r="D286" s="102">
        <f t="shared" si="372"/>
        <v>861</v>
      </c>
      <c r="E286" s="102">
        <f t="shared" si="372"/>
        <v>1882</v>
      </c>
      <c r="F286" s="103">
        <f t="shared" si="372"/>
        <v>26</v>
      </c>
      <c r="G286" s="102">
        <f t="shared" si="372"/>
        <v>0</v>
      </c>
      <c r="H286" s="102">
        <f t="shared" si="372"/>
        <v>0</v>
      </c>
      <c r="I286" s="102">
        <f t="shared" si="372"/>
        <v>0</v>
      </c>
      <c r="J286" s="102">
        <f t="shared" si="372"/>
        <v>1021</v>
      </c>
      <c r="K286" s="102">
        <f t="shared" si="372"/>
        <v>861</v>
      </c>
      <c r="L286" s="102">
        <f t="shared" si="372"/>
        <v>1882</v>
      </c>
      <c r="M286" s="102">
        <f t="shared" ref="M286:O286" si="373">M277+M285</f>
        <v>0</v>
      </c>
      <c r="N286" s="102">
        <f t="shared" si="373"/>
        <v>0</v>
      </c>
      <c r="O286" s="102">
        <f t="shared" si="373"/>
        <v>0</v>
      </c>
      <c r="P286" s="49"/>
    </row>
    <row r="287" spans="1:16" ht="21.75" customHeight="1">
      <c r="A287" s="104" t="s">
        <v>44</v>
      </c>
      <c r="B287" s="104"/>
      <c r="C287" s="87"/>
      <c r="D287" s="87"/>
      <c r="E287" s="88"/>
      <c r="F287" s="105"/>
      <c r="G287" s="90"/>
      <c r="H287" s="90"/>
      <c r="I287" s="88"/>
      <c r="J287" s="90"/>
      <c r="K287" s="90"/>
      <c r="L287" s="106"/>
      <c r="M287" s="90"/>
      <c r="N287" s="90"/>
      <c r="O287" s="90"/>
      <c r="P287" s="14"/>
    </row>
    <row r="288" spans="1:16" ht="21.75" customHeight="1">
      <c r="A288" s="29"/>
      <c r="B288" s="69" t="s">
        <v>49</v>
      </c>
      <c r="C288" s="11"/>
      <c r="D288" s="11"/>
      <c r="E288" s="50"/>
      <c r="F288" s="13"/>
      <c r="G288" s="51"/>
      <c r="H288" s="51"/>
      <c r="I288" s="50"/>
      <c r="J288" s="51"/>
      <c r="K288" s="51"/>
      <c r="L288" s="50"/>
      <c r="M288" s="51"/>
      <c r="N288" s="51"/>
      <c r="O288" s="51"/>
      <c r="P288" s="14"/>
    </row>
    <row r="289" spans="1:16" ht="21.75" customHeight="1">
      <c r="A289" s="29"/>
      <c r="B289" s="9" t="s">
        <v>70</v>
      </c>
      <c r="C289" s="11"/>
      <c r="D289" s="11"/>
      <c r="E289" s="50"/>
      <c r="F289" s="57"/>
      <c r="G289" s="51"/>
      <c r="H289" s="51"/>
      <c r="I289" s="50"/>
      <c r="J289" s="51"/>
      <c r="K289" s="51"/>
      <c r="L289" s="50"/>
      <c r="M289" s="51"/>
      <c r="N289" s="51"/>
      <c r="O289" s="51"/>
      <c r="P289" s="14"/>
    </row>
    <row r="290" spans="1:16" ht="21.75" customHeight="1">
      <c r="A290" s="24"/>
      <c r="B290" s="98" t="s">
        <v>141</v>
      </c>
      <c r="C290" s="25">
        <v>73</v>
      </c>
      <c r="D290" s="25">
        <v>24</v>
      </c>
      <c r="E290" s="26">
        <f t="shared" ref="E290:E302" si="374">C290+D290</f>
        <v>97</v>
      </c>
      <c r="F290" s="53">
        <v>2</v>
      </c>
      <c r="G290" s="26" t="str">
        <f t="shared" ref="G290:G302" si="375">IF(F290=1,C290,"0")</f>
        <v>0</v>
      </c>
      <c r="H290" s="26" t="str">
        <f t="shared" ref="H290:H302" si="376">IF(F290=1,D290,"0")</f>
        <v>0</v>
      </c>
      <c r="I290" s="26">
        <f>G290+H290</f>
        <v>0</v>
      </c>
      <c r="J290" s="26">
        <f t="shared" ref="J290:J302" si="377">IF(F290=2,C290,"0")</f>
        <v>73</v>
      </c>
      <c r="K290" s="26">
        <f t="shared" ref="K290:K302" si="378">IF(F290=2,D290,"0")</f>
        <v>24</v>
      </c>
      <c r="L290" s="26">
        <f t="shared" ref="L290:L295" si="379">J290+K290</f>
        <v>97</v>
      </c>
      <c r="M290" s="26" t="str">
        <f t="shared" ref="M290:M302" si="380">IF(F290=3,C290,"0")</f>
        <v>0</v>
      </c>
      <c r="N290" s="26" t="str">
        <f t="shared" ref="N290:N302" si="381">IF(F290=3,D290,"0")</f>
        <v>0</v>
      </c>
      <c r="O290" s="26" t="str">
        <f t="shared" ref="O290:O302" si="382">IF(F290=3,E290,"0")</f>
        <v>0</v>
      </c>
      <c r="P290" s="33" t="s">
        <v>170</v>
      </c>
    </row>
    <row r="291" spans="1:16" ht="21.75" customHeight="1">
      <c r="A291" s="24"/>
      <c r="B291" s="98" t="s">
        <v>32</v>
      </c>
      <c r="C291" s="25">
        <v>0</v>
      </c>
      <c r="D291" s="25">
        <v>1</v>
      </c>
      <c r="E291" s="26">
        <f t="shared" si="374"/>
        <v>1</v>
      </c>
      <c r="F291" s="53">
        <v>2</v>
      </c>
      <c r="G291" s="26" t="str">
        <f t="shared" si="375"/>
        <v>0</v>
      </c>
      <c r="H291" s="26" t="str">
        <f t="shared" si="376"/>
        <v>0</v>
      </c>
      <c r="I291" s="26">
        <f>G291+H291</f>
        <v>0</v>
      </c>
      <c r="J291" s="26">
        <f t="shared" si="377"/>
        <v>0</v>
      </c>
      <c r="K291" s="26">
        <f t="shared" si="378"/>
        <v>1</v>
      </c>
      <c r="L291" s="26">
        <f t="shared" si="379"/>
        <v>1</v>
      </c>
      <c r="M291" s="26" t="str">
        <f t="shared" si="380"/>
        <v>0</v>
      </c>
      <c r="N291" s="26" t="str">
        <f t="shared" si="381"/>
        <v>0</v>
      </c>
      <c r="O291" s="26" t="str">
        <f t="shared" si="382"/>
        <v>0</v>
      </c>
      <c r="P291" s="33" t="s">
        <v>170</v>
      </c>
    </row>
    <row r="292" spans="1:16" ht="21.75" customHeight="1">
      <c r="A292" s="24"/>
      <c r="B292" s="98" t="s">
        <v>147</v>
      </c>
      <c r="C292" s="25">
        <v>33</v>
      </c>
      <c r="D292" s="25">
        <v>37</v>
      </c>
      <c r="E292" s="26">
        <f t="shared" si="374"/>
        <v>70</v>
      </c>
      <c r="F292" s="53">
        <v>2</v>
      </c>
      <c r="G292" s="26" t="str">
        <f t="shared" si="375"/>
        <v>0</v>
      </c>
      <c r="H292" s="26" t="str">
        <f t="shared" si="376"/>
        <v>0</v>
      </c>
      <c r="I292" s="26">
        <f>G292+H292</f>
        <v>0</v>
      </c>
      <c r="J292" s="26">
        <f t="shared" si="377"/>
        <v>33</v>
      </c>
      <c r="K292" s="26">
        <f t="shared" si="378"/>
        <v>37</v>
      </c>
      <c r="L292" s="26">
        <f t="shared" si="379"/>
        <v>70</v>
      </c>
      <c r="M292" s="26" t="str">
        <f t="shared" si="380"/>
        <v>0</v>
      </c>
      <c r="N292" s="26" t="str">
        <f t="shared" si="381"/>
        <v>0</v>
      </c>
      <c r="O292" s="26" t="str">
        <f t="shared" si="382"/>
        <v>0</v>
      </c>
      <c r="P292" s="33" t="s">
        <v>170</v>
      </c>
    </row>
    <row r="293" spans="1:16" ht="21.75" customHeight="1">
      <c r="A293" s="24"/>
      <c r="B293" s="98" t="s">
        <v>148</v>
      </c>
      <c r="C293" s="25">
        <v>19</v>
      </c>
      <c r="D293" s="25">
        <v>77</v>
      </c>
      <c r="E293" s="26">
        <f t="shared" si="374"/>
        <v>96</v>
      </c>
      <c r="F293" s="53">
        <v>2</v>
      </c>
      <c r="G293" s="26" t="str">
        <f t="shared" si="375"/>
        <v>0</v>
      </c>
      <c r="H293" s="26" t="str">
        <f t="shared" si="376"/>
        <v>0</v>
      </c>
      <c r="I293" s="26">
        <f>G293+H293</f>
        <v>0</v>
      </c>
      <c r="J293" s="26">
        <f t="shared" si="377"/>
        <v>19</v>
      </c>
      <c r="K293" s="26">
        <f t="shared" si="378"/>
        <v>77</v>
      </c>
      <c r="L293" s="26">
        <f t="shared" si="379"/>
        <v>96</v>
      </c>
      <c r="M293" s="26" t="str">
        <f t="shared" si="380"/>
        <v>0</v>
      </c>
      <c r="N293" s="26" t="str">
        <f t="shared" si="381"/>
        <v>0</v>
      </c>
      <c r="O293" s="26" t="str">
        <f t="shared" si="382"/>
        <v>0</v>
      </c>
      <c r="P293" s="63" t="s">
        <v>168</v>
      </c>
    </row>
    <row r="294" spans="1:16" ht="21.75" customHeight="1">
      <c r="A294" s="29"/>
      <c r="B294" s="67" t="s">
        <v>99</v>
      </c>
      <c r="C294" s="30">
        <v>21</v>
      </c>
      <c r="D294" s="30">
        <v>119</v>
      </c>
      <c r="E294" s="31">
        <f t="shared" si="374"/>
        <v>140</v>
      </c>
      <c r="F294" s="54">
        <v>2</v>
      </c>
      <c r="G294" s="31" t="str">
        <f t="shared" si="375"/>
        <v>0</v>
      </c>
      <c r="H294" s="31" t="str">
        <f t="shared" si="376"/>
        <v>0</v>
      </c>
      <c r="I294" s="31">
        <f t="shared" ref="I294:I302" si="383">G294+H294</f>
        <v>0</v>
      </c>
      <c r="J294" s="31">
        <f t="shared" si="377"/>
        <v>21</v>
      </c>
      <c r="K294" s="31">
        <f t="shared" si="378"/>
        <v>119</v>
      </c>
      <c r="L294" s="31">
        <f t="shared" si="379"/>
        <v>140</v>
      </c>
      <c r="M294" s="31" t="str">
        <f t="shared" si="380"/>
        <v>0</v>
      </c>
      <c r="N294" s="31" t="str">
        <f t="shared" si="381"/>
        <v>0</v>
      </c>
      <c r="O294" s="31" t="str">
        <f t="shared" si="382"/>
        <v>0</v>
      </c>
      <c r="P294" s="33" t="s">
        <v>166</v>
      </c>
    </row>
    <row r="295" spans="1:16" s="68" customFormat="1" ht="21.75" customHeight="1">
      <c r="A295" s="29"/>
      <c r="B295" s="60" t="s">
        <v>60</v>
      </c>
      <c r="C295" s="30">
        <v>5</v>
      </c>
      <c r="D295" s="30">
        <v>3</v>
      </c>
      <c r="E295" s="31">
        <f t="shared" si="374"/>
        <v>8</v>
      </c>
      <c r="F295" s="54">
        <v>2</v>
      </c>
      <c r="G295" s="31" t="str">
        <f t="shared" si="375"/>
        <v>0</v>
      </c>
      <c r="H295" s="31" t="str">
        <f t="shared" si="376"/>
        <v>0</v>
      </c>
      <c r="I295" s="31">
        <f t="shared" si="383"/>
        <v>0</v>
      </c>
      <c r="J295" s="31">
        <f t="shared" si="377"/>
        <v>5</v>
      </c>
      <c r="K295" s="31">
        <f t="shared" si="378"/>
        <v>3</v>
      </c>
      <c r="L295" s="31">
        <f t="shared" si="379"/>
        <v>8</v>
      </c>
      <c r="M295" s="31" t="str">
        <f t="shared" si="380"/>
        <v>0</v>
      </c>
      <c r="N295" s="31" t="str">
        <f t="shared" si="381"/>
        <v>0</v>
      </c>
      <c r="O295" s="31" t="str">
        <f t="shared" si="382"/>
        <v>0</v>
      </c>
      <c r="P295" s="33" t="s">
        <v>170</v>
      </c>
    </row>
    <row r="296" spans="1:16" s="68" customFormat="1" ht="21.75" customHeight="1">
      <c r="A296" s="29"/>
      <c r="B296" s="60" t="s">
        <v>149</v>
      </c>
      <c r="C296" s="30">
        <v>192</v>
      </c>
      <c r="D296" s="30">
        <v>88</v>
      </c>
      <c r="E296" s="31">
        <f t="shared" si="374"/>
        <v>280</v>
      </c>
      <c r="F296" s="54">
        <v>2</v>
      </c>
      <c r="G296" s="31" t="str">
        <f t="shared" si="375"/>
        <v>0</v>
      </c>
      <c r="H296" s="31" t="str">
        <f t="shared" si="376"/>
        <v>0</v>
      </c>
      <c r="I296" s="31">
        <f t="shared" ref="I296" si="384">G296+H296</f>
        <v>0</v>
      </c>
      <c r="J296" s="31">
        <f t="shared" si="377"/>
        <v>192</v>
      </c>
      <c r="K296" s="31">
        <f t="shared" si="378"/>
        <v>88</v>
      </c>
      <c r="L296" s="31">
        <f t="shared" ref="L296" si="385">J296+K296</f>
        <v>280</v>
      </c>
      <c r="M296" s="31" t="str">
        <f t="shared" si="380"/>
        <v>0</v>
      </c>
      <c r="N296" s="31" t="str">
        <f t="shared" si="381"/>
        <v>0</v>
      </c>
      <c r="O296" s="31" t="str">
        <f t="shared" si="382"/>
        <v>0</v>
      </c>
      <c r="P296" s="33" t="s">
        <v>170</v>
      </c>
    </row>
    <row r="297" spans="1:16" ht="21.75" customHeight="1">
      <c r="A297" s="29"/>
      <c r="B297" s="60" t="s">
        <v>33</v>
      </c>
      <c r="C297" s="30">
        <v>3</v>
      </c>
      <c r="D297" s="30">
        <v>0</v>
      </c>
      <c r="E297" s="31">
        <f t="shared" si="374"/>
        <v>3</v>
      </c>
      <c r="F297" s="54">
        <v>2</v>
      </c>
      <c r="G297" s="31" t="str">
        <f t="shared" si="375"/>
        <v>0</v>
      </c>
      <c r="H297" s="31" t="str">
        <f t="shared" si="376"/>
        <v>0</v>
      </c>
      <c r="I297" s="31">
        <f t="shared" si="383"/>
        <v>0</v>
      </c>
      <c r="J297" s="31">
        <f t="shared" si="377"/>
        <v>3</v>
      </c>
      <c r="K297" s="31">
        <f t="shared" si="378"/>
        <v>0</v>
      </c>
      <c r="L297" s="31">
        <f t="shared" ref="L297:L302" si="386">J297+K297</f>
        <v>3</v>
      </c>
      <c r="M297" s="31" t="str">
        <f t="shared" si="380"/>
        <v>0</v>
      </c>
      <c r="N297" s="31" t="str">
        <f t="shared" si="381"/>
        <v>0</v>
      </c>
      <c r="O297" s="31" t="str">
        <f t="shared" si="382"/>
        <v>0</v>
      </c>
      <c r="P297" s="84" t="s">
        <v>168</v>
      </c>
    </row>
    <row r="298" spans="1:16" ht="21.75" customHeight="1">
      <c r="A298" s="29"/>
      <c r="B298" s="60" t="s">
        <v>202</v>
      </c>
      <c r="C298" s="30">
        <v>20</v>
      </c>
      <c r="D298" s="30">
        <v>12</v>
      </c>
      <c r="E298" s="31">
        <f t="shared" si="374"/>
        <v>32</v>
      </c>
      <c r="F298" s="54">
        <v>2</v>
      </c>
      <c r="G298" s="31" t="str">
        <f t="shared" si="375"/>
        <v>0</v>
      </c>
      <c r="H298" s="31" t="str">
        <f t="shared" si="376"/>
        <v>0</v>
      </c>
      <c r="I298" s="31">
        <f t="shared" si="383"/>
        <v>0</v>
      </c>
      <c r="J298" s="31">
        <f t="shared" si="377"/>
        <v>20</v>
      </c>
      <c r="K298" s="31">
        <f t="shared" si="378"/>
        <v>12</v>
      </c>
      <c r="L298" s="31">
        <f t="shared" si="386"/>
        <v>32</v>
      </c>
      <c r="M298" s="31" t="str">
        <f t="shared" si="380"/>
        <v>0</v>
      </c>
      <c r="N298" s="31" t="str">
        <f t="shared" si="381"/>
        <v>0</v>
      </c>
      <c r="O298" s="31" t="str">
        <f t="shared" si="382"/>
        <v>0</v>
      </c>
      <c r="P298" s="84" t="s">
        <v>168</v>
      </c>
    </row>
    <row r="299" spans="1:16" ht="21.75" customHeight="1">
      <c r="A299" s="29"/>
      <c r="B299" s="60" t="s">
        <v>203</v>
      </c>
      <c r="C299" s="30">
        <v>31</v>
      </c>
      <c r="D299" s="30">
        <v>16</v>
      </c>
      <c r="E299" s="31">
        <f t="shared" si="374"/>
        <v>47</v>
      </c>
      <c r="F299" s="54">
        <v>2</v>
      </c>
      <c r="G299" s="31" t="str">
        <f t="shared" si="375"/>
        <v>0</v>
      </c>
      <c r="H299" s="31" t="str">
        <f t="shared" si="376"/>
        <v>0</v>
      </c>
      <c r="I299" s="31">
        <f t="shared" si="383"/>
        <v>0</v>
      </c>
      <c r="J299" s="31">
        <f t="shared" si="377"/>
        <v>31</v>
      </c>
      <c r="K299" s="31">
        <f t="shared" si="378"/>
        <v>16</v>
      </c>
      <c r="L299" s="31">
        <f t="shared" si="386"/>
        <v>47</v>
      </c>
      <c r="M299" s="31" t="str">
        <f t="shared" si="380"/>
        <v>0</v>
      </c>
      <c r="N299" s="31" t="str">
        <f t="shared" si="381"/>
        <v>0</v>
      </c>
      <c r="O299" s="31" t="str">
        <f t="shared" si="382"/>
        <v>0</v>
      </c>
      <c r="P299" s="84" t="s">
        <v>168</v>
      </c>
    </row>
    <row r="300" spans="1:16" ht="21.75" customHeight="1">
      <c r="A300" s="29"/>
      <c r="B300" s="67" t="s">
        <v>45</v>
      </c>
      <c r="C300" s="30">
        <v>279</v>
      </c>
      <c r="D300" s="30">
        <v>102</v>
      </c>
      <c r="E300" s="31">
        <f t="shared" si="374"/>
        <v>381</v>
      </c>
      <c r="F300" s="54">
        <v>2</v>
      </c>
      <c r="G300" s="31" t="str">
        <f t="shared" si="375"/>
        <v>0</v>
      </c>
      <c r="H300" s="31" t="str">
        <f t="shared" si="376"/>
        <v>0</v>
      </c>
      <c r="I300" s="31">
        <f t="shared" si="383"/>
        <v>0</v>
      </c>
      <c r="J300" s="31">
        <f t="shared" si="377"/>
        <v>279</v>
      </c>
      <c r="K300" s="31">
        <f t="shared" si="378"/>
        <v>102</v>
      </c>
      <c r="L300" s="31">
        <f t="shared" si="386"/>
        <v>381</v>
      </c>
      <c r="M300" s="31" t="str">
        <f t="shared" si="380"/>
        <v>0</v>
      </c>
      <c r="N300" s="31" t="str">
        <f t="shared" si="381"/>
        <v>0</v>
      </c>
      <c r="O300" s="31" t="str">
        <f t="shared" si="382"/>
        <v>0</v>
      </c>
      <c r="P300" s="33" t="s">
        <v>170</v>
      </c>
    </row>
    <row r="301" spans="1:16" ht="21.75" customHeight="1">
      <c r="A301" s="29"/>
      <c r="B301" s="67" t="s">
        <v>142</v>
      </c>
      <c r="C301" s="30">
        <v>21</v>
      </c>
      <c r="D301" s="30">
        <v>102</v>
      </c>
      <c r="E301" s="31">
        <f t="shared" si="374"/>
        <v>123</v>
      </c>
      <c r="F301" s="54">
        <v>2</v>
      </c>
      <c r="G301" s="31" t="str">
        <f t="shared" si="375"/>
        <v>0</v>
      </c>
      <c r="H301" s="31" t="str">
        <f t="shared" si="376"/>
        <v>0</v>
      </c>
      <c r="I301" s="31">
        <f t="shared" ref="I301" si="387">G301+H301</f>
        <v>0</v>
      </c>
      <c r="J301" s="31">
        <f t="shared" si="377"/>
        <v>21</v>
      </c>
      <c r="K301" s="31">
        <f t="shared" si="378"/>
        <v>102</v>
      </c>
      <c r="L301" s="31">
        <f t="shared" ref="L301" si="388">J301+K301</f>
        <v>123</v>
      </c>
      <c r="M301" s="31" t="str">
        <f t="shared" si="380"/>
        <v>0</v>
      </c>
      <c r="N301" s="31" t="str">
        <f t="shared" si="381"/>
        <v>0</v>
      </c>
      <c r="O301" s="31" t="str">
        <f t="shared" si="382"/>
        <v>0</v>
      </c>
      <c r="P301" s="33" t="s">
        <v>167</v>
      </c>
    </row>
    <row r="302" spans="1:16" ht="21.75" customHeight="1">
      <c r="A302" s="29"/>
      <c r="B302" s="60" t="s">
        <v>100</v>
      </c>
      <c r="C302" s="30">
        <v>65</v>
      </c>
      <c r="D302" s="30">
        <v>46</v>
      </c>
      <c r="E302" s="31">
        <f t="shared" si="374"/>
        <v>111</v>
      </c>
      <c r="F302" s="54">
        <v>2</v>
      </c>
      <c r="G302" s="31" t="str">
        <f t="shared" si="375"/>
        <v>0</v>
      </c>
      <c r="H302" s="31" t="str">
        <f t="shared" si="376"/>
        <v>0</v>
      </c>
      <c r="I302" s="31">
        <f t="shared" si="383"/>
        <v>0</v>
      </c>
      <c r="J302" s="31">
        <f t="shared" si="377"/>
        <v>65</v>
      </c>
      <c r="K302" s="31">
        <f t="shared" si="378"/>
        <v>46</v>
      </c>
      <c r="L302" s="31">
        <f t="shared" si="386"/>
        <v>111</v>
      </c>
      <c r="M302" s="31" t="str">
        <f t="shared" si="380"/>
        <v>0</v>
      </c>
      <c r="N302" s="31" t="str">
        <f t="shared" si="381"/>
        <v>0</v>
      </c>
      <c r="O302" s="31" t="str">
        <f t="shared" si="382"/>
        <v>0</v>
      </c>
      <c r="P302" s="33" t="s">
        <v>170</v>
      </c>
    </row>
    <row r="303" spans="1:16" ht="21.75" customHeight="1">
      <c r="A303" s="29"/>
      <c r="B303" s="61" t="s">
        <v>48</v>
      </c>
      <c r="C303" s="35">
        <f>SUM(C290:C302)</f>
        <v>762</v>
      </c>
      <c r="D303" s="35">
        <f>SUM(D290:D302)</f>
        <v>627</v>
      </c>
      <c r="E303" s="35">
        <f>SUM(E290:E302)</f>
        <v>1389</v>
      </c>
      <c r="F303" s="55"/>
      <c r="G303" s="35">
        <f t="shared" ref="G303:O303" si="389">SUM(G290:G302)</f>
        <v>0</v>
      </c>
      <c r="H303" s="35">
        <f t="shared" si="389"/>
        <v>0</v>
      </c>
      <c r="I303" s="35">
        <f t="shared" si="389"/>
        <v>0</v>
      </c>
      <c r="J303" s="35">
        <f t="shared" si="389"/>
        <v>762</v>
      </c>
      <c r="K303" s="35">
        <f t="shared" si="389"/>
        <v>627</v>
      </c>
      <c r="L303" s="35">
        <f t="shared" si="389"/>
        <v>1389</v>
      </c>
      <c r="M303" s="35">
        <f t="shared" si="389"/>
        <v>0</v>
      </c>
      <c r="N303" s="35">
        <f t="shared" si="389"/>
        <v>0</v>
      </c>
      <c r="O303" s="35">
        <f t="shared" si="389"/>
        <v>0</v>
      </c>
      <c r="P303" s="14"/>
    </row>
    <row r="304" spans="1:16" ht="21.75" customHeight="1">
      <c r="A304" s="29"/>
      <c r="B304" s="61" t="s">
        <v>50</v>
      </c>
      <c r="C304" s="35">
        <f>C303</f>
        <v>762</v>
      </c>
      <c r="D304" s="35">
        <f t="shared" ref="D304:L304" si="390">D303</f>
        <v>627</v>
      </c>
      <c r="E304" s="35">
        <f t="shared" si="390"/>
        <v>1389</v>
      </c>
      <c r="F304" s="55"/>
      <c r="G304" s="35">
        <f t="shared" si="390"/>
        <v>0</v>
      </c>
      <c r="H304" s="35">
        <f t="shared" si="390"/>
        <v>0</v>
      </c>
      <c r="I304" s="35">
        <f t="shared" si="390"/>
        <v>0</v>
      </c>
      <c r="J304" s="35">
        <f t="shared" si="390"/>
        <v>762</v>
      </c>
      <c r="K304" s="35">
        <f t="shared" si="390"/>
        <v>627</v>
      </c>
      <c r="L304" s="35">
        <f t="shared" si="390"/>
        <v>1389</v>
      </c>
      <c r="M304" s="35">
        <f t="shared" ref="M304:O304" si="391">M303</f>
        <v>0</v>
      </c>
      <c r="N304" s="35">
        <f t="shared" si="391"/>
        <v>0</v>
      </c>
      <c r="O304" s="35">
        <f t="shared" si="391"/>
        <v>0</v>
      </c>
      <c r="P304" s="14"/>
    </row>
    <row r="305" spans="1:16" s="4" customFormat="1" ht="21.75" customHeight="1">
      <c r="A305" s="107"/>
      <c r="B305" s="46" t="s">
        <v>37</v>
      </c>
      <c r="C305" s="47">
        <f>C304</f>
        <v>762</v>
      </c>
      <c r="D305" s="47">
        <f t="shared" ref="D305:O305" si="392">D304</f>
        <v>627</v>
      </c>
      <c r="E305" s="47">
        <f t="shared" si="392"/>
        <v>1389</v>
      </c>
      <c r="F305" s="108">
        <f t="shared" si="392"/>
        <v>0</v>
      </c>
      <c r="G305" s="47">
        <f t="shared" si="392"/>
        <v>0</v>
      </c>
      <c r="H305" s="47">
        <f t="shared" si="392"/>
        <v>0</v>
      </c>
      <c r="I305" s="47">
        <f t="shared" si="392"/>
        <v>0</v>
      </c>
      <c r="J305" s="47">
        <f t="shared" si="392"/>
        <v>762</v>
      </c>
      <c r="K305" s="47">
        <f t="shared" si="392"/>
        <v>627</v>
      </c>
      <c r="L305" s="47">
        <f t="shared" si="392"/>
        <v>1389</v>
      </c>
      <c r="M305" s="47">
        <f t="shared" si="392"/>
        <v>0</v>
      </c>
      <c r="N305" s="47">
        <f t="shared" si="392"/>
        <v>0</v>
      </c>
      <c r="O305" s="47">
        <f t="shared" si="392"/>
        <v>0</v>
      </c>
      <c r="P305" s="49"/>
    </row>
    <row r="306" spans="1:16" ht="21.75" customHeight="1">
      <c r="A306" s="29" t="s">
        <v>46</v>
      </c>
      <c r="B306" s="56"/>
      <c r="C306" s="11"/>
      <c r="D306" s="11"/>
      <c r="E306" s="50"/>
      <c r="F306" s="13"/>
      <c r="G306" s="51"/>
      <c r="H306" s="51"/>
      <c r="I306" s="50"/>
      <c r="J306" s="51"/>
      <c r="K306" s="51"/>
      <c r="L306" s="50"/>
      <c r="M306" s="51"/>
      <c r="N306" s="51"/>
      <c r="O306" s="50"/>
      <c r="P306" s="14"/>
    </row>
    <row r="307" spans="1:16" ht="21.75" customHeight="1">
      <c r="A307" s="29"/>
      <c r="B307" s="69" t="s">
        <v>49</v>
      </c>
      <c r="C307" s="109"/>
      <c r="D307" s="109"/>
      <c r="E307" s="110"/>
      <c r="F307" s="111"/>
      <c r="G307" s="112"/>
      <c r="H307" s="112"/>
      <c r="I307" s="110"/>
      <c r="J307" s="112"/>
      <c r="K307" s="112"/>
      <c r="L307" s="110"/>
      <c r="M307" s="112"/>
      <c r="N307" s="112"/>
      <c r="O307" s="110"/>
      <c r="P307" s="74"/>
    </row>
    <row r="308" spans="1:16" ht="21.75" customHeight="1">
      <c r="A308" s="29"/>
      <c r="B308" s="56" t="s">
        <v>84</v>
      </c>
      <c r="C308" s="109"/>
      <c r="D308" s="109"/>
      <c r="E308" s="110"/>
      <c r="F308" s="113"/>
      <c r="G308" s="112"/>
      <c r="H308" s="112"/>
      <c r="I308" s="110"/>
      <c r="J308" s="112"/>
      <c r="K308" s="112"/>
      <c r="L308" s="110"/>
      <c r="M308" s="112"/>
      <c r="N308" s="112"/>
      <c r="O308" s="110"/>
      <c r="P308" s="74"/>
    </row>
    <row r="309" spans="1:16" s="68" customFormat="1" ht="21.75" customHeight="1">
      <c r="A309" s="8"/>
      <c r="B309" s="60" t="s">
        <v>71</v>
      </c>
      <c r="C309" s="30">
        <v>190</v>
      </c>
      <c r="D309" s="30">
        <v>257</v>
      </c>
      <c r="E309" s="31">
        <f>C309+D309</f>
        <v>447</v>
      </c>
      <c r="F309" s="54">
        <v>2</v>
      </c>
      <c r="G309" s="31" t="str">
        <f>IF(F309=1,C309,"0")</f>
        <v>0</v>
      </c>
      <c r="H309" s="31" t="str">
        <f>IF(F309=1,D309,"0")</f>
        <v>0</v>
      </c>
      <c r="I309" s="31">
        <f>G309+H309</f>
        <v>0</v>
      </c>
      <c r="J309" s="31">
        <f>IF(F309=2,C309,"0")</f>
        <v>190</v>
      </c>
      <c r="K309" s="31">
        <f>IF(F309=2,D309,"0")</f>
        <v>257</v>
      </c>
      <c r="L309" s="31">
        <f>J309+K309</f>
        <v>447</v>
      </c>
      <c r="M309" s="31" t="str">
        <f>IF(F309=3,C309,"0")</f>
        <v>0</v>
      </c>
      <c r="N309" s="31" t="str">
        <f>IF(F309=3,D309,"0")</f>
        <v>0</v>
      </c>
      <c r="O309" s="31" t="str">
        <f t="shared" ref="O309:O310" si="393">IF(F309=3,E309,"0")</f>
        <v>0</v>
      </c>
      <c r="P309" s="63" t="s">
        <v>169</v>
      </c>
    </row>
    <row r="310" spans="1:16" ht="21.75" customHeight="1">
      <c r="A310" s="29"/>
      <c r="B310" s="60" t="s">
        <v>34</v>
      </c>
      <c r="C310" s="30">
        <v>129</v>
      </c>
      <c r="D310" s="30">
        <v>245</v>
      </c>
      <c r="E310" s="31">
        <f>C310+D310</f>
        <v>374</v>
      </c>
      <c r="F310" s="54">
        <v>2</v>
      </c>
      <c r="G310" s="31" t="str">
        <f>IF(F310=1,C310,"0")</f>
        <v>0</v>
      </c>
      <c r="H310" s="31" t="str">
        <f>IF(F310=1,D310,"0")</f>
        <v>0</v>
      </c>
      <c r="I310" s="31">
        <f>G310+H310</f>
        <v>0</v>
      </c>
      <c r="J310" s="31">
        <f>IF(F310=2,C310,"0")</f>
        <v>129</v>
      </c>
      <c r="K310" s="31">
        <f>IF(F310=2,D310,"0")</f>
        <v>245</v>
      </c>
      <c r="L310" s="31">
        <f>J310+K310</f>
        <v>374</v>
      </c>
      <c r="M310" s="31" t="str">
        <f>IF(F310=3,C310,"0")</f>
        <v>0</v>
      </c>
      <c r="N310" s="31" t="str">
        <f>IF(F310=3,D310,"0")</f>
        <v>0</v>
      </c>
      <c r="O310" s="31" t="str">
        <f t="shared" si="393"/>
        <v>0</v>
      </c>
      <c r="P310" s="63" t="s">
        <v>169</v>
      </c>
    </row>
    <row r="311" spans="1:16" ht="21.75" customHeight="1">
      <c r="A311" s="29"/>
      <c r="B311" s="61" t="s">
        <v>48</v>
      </c>
      <c r="C311" s="35">
        <f t="shared" ref="C311:L311" si="394">SUM(C309:C310)</f>
        <v>319</v>
      </c>
      <c r="D311" s="35">
        <f t="shared" si="394"/>
        <v>502</v>
      </c>
      <c r="E311" s="35">
        <f t="shared" si="394"/>
        <v>821</v>
      </c>
      <c r="F311" s="55"/>
      <c r="G311" s="35">
        <f t="shared" si="394"/>
        <v>0</v>
      </c>
      <c r="H311" s="35">
        <f t="shared" si="394"/>
        <v>0</v>
      </c>
      <c r="I311" s="35">
        <f t="shared" si="394"/>
        <v>0</v>
      </c>
      <c r="J311" s="35">
        <f t="shared" si="394"/>
        <v>319</v>
      </c>
      <c r="K311" s="35">
        <f t="shared" si="394"/>
        <v>502</v>
      </c>
      <c r="L311" s="35">
        <f t="shared" si="394"/>
        <v>821</v>
      </c>
      <c r="M311" s="35">
        <f t="shared" ref="M311:O311" si="395">SUM(M309:M310)</f>
        <v>0</v>
      </c>
      <c r="N311" s="35">
        <f t="shared" si="395"/>
        <v>0</v>
      </c>
      <c r="O311" s="35">
        <f t="shared" si="395"/>
        <v>0</v>
      </c>
      <c r="P311" s="14"/>
    </row>
    <row r="312" spans="1:16" ht="21.75" customHeight="1">
      <c r="A312" s="29"/>
      <c r="B312" s="61" t="s">
        <v>50</v>
      </c>
      <c r="C312" s="35">
        <f>C311</f>
        <v>319</v>
      </c>
      <c r="D312" s="35">
        <f t="shared" ref="D312:L313" si="396">D311</f>
        <v>502</v>
      </c>
      <c r="E312" s="35">
        <f t="shared" si="396"/>
        <v>821</v>
      </c>
      <c r="F312" s="55"/>
      <c r="G312" s="35">
        <f t="shared" si="396"/>
        <v>0</v>
      </c>
      <c r="H312" s="35">
        <f t="shared" si="396"/>
        <v>0</v>
      </c>
      <c r="I312" s="35">
        <f t="shared" si="396"/>
        <v>0</v>
      </c>
      <c r="J312" s="35">
        <f t="shared" si="396"/>
        <v>319</v>
      </c>
      <c r="K312" s="35">
        <f t="shared" si="396"/>
        <v>502</v>
      </c>
      <c r="L312" s="35">
        <f t="shared" si="396"/>
        <v>821</v>
      </c>
      <c r="M312" s="35">
        <f t="shared" ref="M312:O312" si="397">M311</f>
        <v>0</v>
      </c>
      <c r="N312" s="35">
        <f t="shared" si="397"/>
        <v>0</v>
      </c>
      <c r="O312" s="35">
        <f t="shared" si="397"/>
        <v>0</v>
      </c>
      <c r="P312" s="14"/>
    </row>
    <row r="313" spans="1:16" ht="21.75" customHeight="1">
      <c r="A313" s="45"/>
      <c r="B313" s="71" t="s">
        <v>37</v>
      </c>
      <c r="C313" s="47">
        <f>C312</f>
        <v>319</v>
      </c>
      <c r="D313" s="47">
        <f t="shared" si="396"/>
        <v>502</v>
      </c>
      <c r="E313" s="47">
        <f t="shared" si="396"/>
        <v>821</v>
      </c>
      <c r="F313" s="48"/>
      <c r="G313" s="47">
        <f t="shared" si="396"/>
        <v>0</v>
      </c>
      <c r="H313" s="47">
        <f t="shared" si="396"/>
        <v>0</v>
      </c>
      <c r="I313" s="47">
        <f t="shared" si="396"/>
        <v>0</v>
      </c>
      <c r="J313" s="47">
        <f t="shared" si="396"/>
        <v>319</v>
      </c>
      <c r="K313" s="47">
        <f t="shared" si="396"/>
        <v>502</v>
      </c>
      <c r="L313" s="47">
        <f t="shared" si="396"/>
        <v>821</v>
      </c>
      <c r="M313" s="47">
        <f t="shared" ref="M313:O313" si="398">M312</f>
        <v>0</v>
      </c>
      <c r="N313" s="47">
        <f t="shared" si="398"/>
        <v>0</v>
      </c>
      <c r="O313" s="47">
        <f t="shared" si="398"/>
        <v>0</v>
      </c>
      <c r="P313" s="49"/>
    </row>
    <row r="314" spans="1:16" ht="21.75" customHeight="1">
      <c r="A314" s="8" t="s">
        <v>143</v>
      </c>
      <c r="B314" s="61"/>
      <c r="C314" s="11"/>
      <c r="D314" s="11"/>
      <c r="E314" s="50"/>
      <c r="F314" s="13"/>
      <c r="G314" s="51"/>
      <c r="H314" s="51"/>
      <c r="I314" s="50"/>
      <c r="J314" s="51"/>
      <c r="K314" s="51"/>
      <c r="L314" s="50"/>
      <c r="M314" s="51"/>
      <c r="N314" s="51"/>
      <c r="O314" s="50"/>
      <c r="P314" s="14"/>
    </row>
    <row r="315" spans="1:16" ht="21.75" customHeight="1">
      <c r="A315" s="8"/>
      <c r="B315" s="114" t="s">
        <v>49</v>
      </c>
      <c r="C315" s="11"/>
      <c r="D315" s="11"/>
      <c r="E315" s="50"/>
      <c r="F315" s="13"/>
      <c r="G315" s="51"/>
      <c r="H315" s="51"/>
      <c r="I315" s="50"/>
      <c r="J315" s="51"/>
      <c r="K315" s="51"/>
      <c r="L315" s="50"/>
      <c r="M315" s="51"/>
      <c r="N315" s="51"/>
      <c r="O315" s="50"/>
      <c r="P315" s="14"/>
    </row>
    <row r="316" spans="1:16" ht="21.75" customHeight="1">
      <c r="A316" s="16"/>
      <c r="B316" s="115" t="s">
        <v>56</v>
      </c>
      <c r="C316" s="11"/>
      <c r="D316" s="11"/>
      <c r="E316" s="50"/>
      <c r="F316" s="13"/>
      <c r="G316" s="51"/>
      <c r="H316" s="51"/>
      <c r="I316" s="50"/>
      <c r="J316" s="51"/>
      <c r="K316" s="51"/>
      <c r="L316" s="50"/>
      <c r="M316" s="51"/>
      <c r="N316" s="51"/>
      <c r="O316" s="50"/>
      <c r="P316" s="14"/>
    </row>
    <row r="317" spans="1:16" ht="21.75" customHeight="1">
      <c r="A317" s="16"/>
      <c r="B317" s="60" t="s">
        <v>115</v>
      </c>
      <c r="C317" s="30">
        <v>24</v>
      </c>
      <c r="D317" s="30">
        <v>172</v>
      </c>
      <c r="E317" s="31">
        <f>C317+D317</f>
        <v>196</v>
      </c>
      <c r="F317" s="54">
        <v>3</v>
      </c>
      <c r="G317" s="31" t="str">
        <f>IF(F317=1,C317,"0")</f>
        <v>0</v>
      </c>
      <c r="H317" s="31" t="str">
        <f>IF(F317=1,D317,"0")</f>
        <v>0</v>
      </c>
      <c r="I317" s="31">
        <f t="shared" ref="I317" si="399">G317+H317</f>
        <v>0</v>
      </c>
      <c r="J317" s="31" t="str">
        <f>IF(F317=2,C317,"0")</f>
        <v>0</v>
      </c>
      <c r="K317" s="31" t="str">
        <f>IF(F317=2,D317,"0")</f>
        <v>0</v>
      </c>
      <c r="L317" s="31">
        <f t="shared" ref="L317" si="400">J317+K317</f>
        <v>0</v>
      </c>
      <c r="M317" s="31">
        <f>IF(F317=3,C317,"0")</f>
        <v>24</v>
      </c>
      <c r="N317" s="31">
        <f>IF(F317=3,D317,"0")</f>
        <v>172</v>
      </c>
      <c r="O317" s="31">
        <f t="shared" ref="O317" si="401">IF(F317=3,E317,"0")</f>
        <v>196</v>
      </c>
      <c r="P317" s="33" t="s">
        <v>158</v>
      </c>
    </row>
    <row r="318" spans="1:16" ht="21.75" customHeight="1">
      <c r="A318" s="16"/>
      <c r="B318" s="61" t="s">
        <v>48</v>
      </c>
      <c r="C318" s="35">
        <f>SUM(C317:C317)</f>
        <v>24</v>
      </c>
      <c r="D318" s="35">
        <f>SUM(D317:D317)</f>
        <v>172</v>
      </c>
      <c r="E318" s="35">
        <f>SUM(E317:E317)</f>
        <v>196</v>
      </c>
      <c r="F318" s="55">
        <f>SUM(F317:F317)</f>
        <v>3</v>
      </c>
      <c r="G318" s="35" t="str">
        <f>G317</f>
        <v>0</v>
      </c>
      <c r="H318" s="35" t="str">
        <f t="shared" ref="H318:I318" si="402">H317</f>
        <v>0</v>
      </c>
      <c r="I318" s="35">
        <f t="shared" si="402"/>
        <v>0</v>
      </c>
      <c r="J318" s="35">
        <f t="shared" ref="J318:O318" si="403">SUM(J317:J317)</f>
        <v>0</v>
      </c>
      <c r="K318" s="35">
        <f t="shared" si="403"/>
        <v>0</v>
      </c>
      <c r="L318" s="35">
        <f t="shared" si="403"/>
        <v>0</v>
      </c>
      <c r="M318" s="35">
        <f t="shared" si="403"/>
        <v>24</v>
      </c>
      <c r="N318" s="35">
        <f t="shared" si="403"/>
        <v>172</v>
      </c>
      <c r="O318" s="35">
        <f t="shared" si="403"/>
        <v>196</v>
      </c>
      <c r="P318" s="14"/>
    </row>
    <row r="319" spans="1:16" ht="21.75" customHeight="1">
      <c r="A319" s="29"/>
      <c r="B319" s="56" t="s">
        <v>57</v>
      </c>
      <c r="C319" s="35"/>
      <c r="D319" s="35"/>
      <c r="E319" s="38"/>
      <c r="F319" s="80"/>
      <c r="G319" s="38"/>
      <c r="H319" s="38"/>
      <c r="I319" s="38"/>
      <c r="J319" s="38"/>
      <c r="K319" s="38"/>
      <c r="L319" s="38"/>
      <c r="M319" s="38"/>
      <c r="N319" s="38"/>
      <c r="O319" s="38"/>
      <c r="P319" s="14"/>
    </row>
    <row r="320" spans="1:16" ht="21.75" customHeight="1">
      <c r="A320" s="29"/>
      <c r="B320" s="44" t="s">
        <v>118</v>
      </c>
      <c r="C320" s="30">
        <v>8</v>
      </c>
      <c r="D320" s="30">
        <v>105</v>
      </c>
      <c r="E320" s="31">
        <f>C320+D320</f>
        <v>113</v>
      </c>
      <c r="F320" s="86">
        <v>2</v>
      </c>
      <c r="G320" s="31" t="str">
        <f>IF(F320=1,C320,"0")</f>
        <v>0</v>
      </c>
      <c r="H320" s="31" t="str">
        <f>IF(F320=1,D320,"0")</f>
        <v>0</v>
      </c>
      <c r="I320" s="31">
        <f t="shared" ref="I320" si="404">G320+H320</f>
        <v>0</v>
      </c>
      <c r="J320" s="31">
        <f>IF(F320=2,C320,"0")</f>
        <v>8</v>
      </c>
      <c r="K320" s="31">
        <f>IF(F320=2,D320,"0")</f>
        <v>105</v>
      </c>
      <c r="L320" s="31">
        <f t="shared" ref="L320" si="405">J320+K320</f>
        <v>113</v>
      </c>
      <c r="M320" s="31" t="str">
        <f>IF(F320=3,C320,"0")</f>
        <v>0</v>
      </c>
      <c r="N320" s="31" t="str">
        <f>IF(F320=3,D320,"0")</f>
        <v>0</v>
      </c>
      <c r="O320" s="31" t="str">
        <f t="shared" ref="O320:O321" si="406">IF(F320=3,E320,"0")</f>
        <v>0</v>
      </c>
      <c r="P320" s="33" t="s">
        <v>158</v>
      </c>
    </row>
    <row r="321" spans="1:16" ht="21.75" customHeight="1">
      <c r="A321" s="29"/>
      <c r="B321" s="44" t="s">
        <v>101</v>
      </c>
      <c r="C321" s="30">
        <v>10</v>
      </c>
      <c r="D321" s="30">
        <v>132</v>
      </c>
      <c r="E321" s="31">
        <f>C321+D321</f>
        <v>142</v>
      </c>
      <c r="F321" s="54">
        <v>2</v>
      </c>
      <c r="G321" s="31" t="str">
        <f>IF(F321=1,C321,"0")</f>
        <v>0</v>
      </c>
      <c r="H321" s="31" t="str">
        <f>IF(F321=1,D321,"0")</f>
        <v>0</v>
      </c>
      <c r="I321" s="31">
        <f t="shared" ref="I321" si="407">G321+H321</f>
        <v>0</v>
      </c>
      <c r="J321" s="31">
        <f>IF(F321=2,C321,"0")</f>
        <v>10</v>
      </c>
      <c r="K321" s="31">
        <f>IF(F321=2,D321,"0")</f>
        <v>132</v>
      </c>
      <c r="L321" s="31">
        <f t="shared" ref="L321" si="408">J321+K321</f>
        <v>142</v>
      </c>
      <c r="M321" s="31" t="str">
        <f>IF(F321=3,C321,"0")</f>
        <v>0</v>
      </c>
      <c r="N321" s="31" t="str">
        <f>IF(F321=3,D321,"0")</f>
        <v>0</v>
      </c>
      <c r="O321" s="31" t="str">
        <f t="shared" si="406"/>
        <v>0</v>
      </c>
      <c r="P321" s="33" t="s">
        <v>158</v>
      </c>
    </row>
    <row r="322" spans="1:16" ht="21.75" customHeight="1">
      <c r="A322" s="29"/>
      <c r="B322" s="34" t="s">
        <v>48</v>
      </c>
      <c r="C322" s="35">
        <f>SUM(C320:C321)</f>
        <v>18</v>
      </c>
      <c r="D322" s="35">
        <f>SUM(D320:D321)</f>
        <v>237</v>
      </c>
      <c r="E322" s="35">
        <f>SUM(E320:E321)</f>
        <v>255</v>
      </c>
      <c r="F322" s="36"/>
      <c r="G322" s="35">
        <f t="shared" ref="G322:L322" si="409">SUM(G320:G321)</f>
        <v>0</v>
      </c>
      <c r="H322" s="35">
        <f t="shared" si="409"/>
        <v>0</v>
      </c>
      <c r="I322" s="35">
        <f t="shared" si="409"/>
        <v>0</v>
      </c>
      <c r="J322" s="35">
        <f t="shared" si="409"/>
        <v>18</v>
      </c>
      <c r="K322" s="35">
        <f t="shared" si="409"/>
        <v>237</v>
      </c>
      <c r="L322" s="35">
        <f t="shared" si="409"/>
        <v>255</v>
      </c>
      <c r="M322" s="35">
        <f t="shared" ref="M322:O322" si="410">SUM(M320:M321)</f>
        <v>0</v>
      </c>
      <c r="N322" s="35">
        <f t="shared" si="410"/>
        <v>0</v>
      </c>
      <c r="O322" s="35">
        <f t="shared" si="410"/>
        <v>0</v>
      </c>
      <c r="P322" s="14"/>
    </row>
    <row r="323" spans="1:16" ht="21.75" customHeight="1">
      <c r="A323" s="29"/>
      <c r="B323" s="34" t="s">
        <v>50</v>
      </c>
      <c r="C323" s="35">
        <f>C322+C318</f>
        <v>42</v>
      </c>
      <c r="D323" s="35">
        <f>D322+D318</f>
        <v>409</v>
      </c>
      <c r="E323" s="35">
        <f>E322+E318</f>
        <v>451</v>
      </c>
      <c r="F323" s="55"/>
      <c r="G323" s="35">
        <f t="shared" ref="G323:L323" si="411">G322+G318</f>
        <v>0</v>
      </c>
      <c r="H323" s="35">
        <f t="shared" si="411"/>
        <v>0</v>
      </c>
      <c r="I323" s="35">
        <f t="shared" si="411"/>
        <v>0</v>
      </c>
      <c r="J323" s="35">
        <f t="shared" si="411"/>
        <v>18</v>
      </c>
      <c r="K323" s="35">
        <f t="shared" si="411"/>
        <v>237</v>
      </c>
      <c r="L323" s="35">
        <f t="shared" si="411"/>
        <v>255</v>
      </c>
      <c r="M323" s="35">
        <f t="shared" ref="M323:O323" si="412">M322+M318</f>
        <v>24</v>
      </c>
      <c r="N323" s="35">
        <f t="shared" si="412"/>
        <v>172</v>
      </c>
      <c r="O323" s="35">
        <f t="shared" si="412"/>
        <v>196</v>
      </c>
      <c r="P323" s="14"/>
    </row>
    <row r="324" spans="1:16" ht="21.75" customHeight="1">
      <c r="A324" s="116"/>
      <c r="B324" s="101" t="s">
        <v>37</v>
      </c>
      <c r="C324" s="102">
        <f>C323</f>
        <v>42</v>
      </c>
      <c r="D324" s="102">
        <f t="shared" ref="D324:L324" si="413">D323</f>
        <v>409</v>
      </c>
      <c r="E324" s="102">
        <f t="shared" si="413"/>
        <v>451</v>
      </c>
      <c r="F324" s="103"/>
      <c r="G324" s="102">
        <f t="shared" si="413"/>
        <v>0</v>
      </c>
      <c r="H324" s="102">
        <f t="shared" si="413"/>
        <v>0</v>
      </c>
      <c r="I324" s="102">
        <f t="shared" si="413"/>
        <v>0</v>
      </c>
      <c r="J324" s="102">
        <f t="shared" si="413"/>
        <v>18</v>
      </c>
      <c r="K324" s="102">
        <f t="shared" si="413"/>
        <v>237</v>
      </c>
      <c r="L324" s="102">
        <f t="shared" si="413"/>
        <v>255</v>
      </c>
      <c r="M324" s="102">
        <f t="shared" ref="M324:O324" si="414">M323</f>
        <v>24</v>
      </c>
      <c r="N324" s="102">
        <f t="shared" si="414"/>
        <v>172</v>
      </c>
      <c r="O324" s="102">
        <f t="shared" si="414"/>
        <v>196</v>
      </c>
      <c r="P324" s="49"/>
    </row>
    <row r="325" spans="1:16" ht="21.75" customHeight="1">
      <c r="A325" s="93" t="s">
        <v>112</v>
      </c>
      <c r="B325" s="117"/>
      <c r="C325" s="118"/>
      <c r="D325" s="118"/>
      <c r="E325" s="119"/>
      <c r="F325" s="120"/>
      <c r="G325" s="118"/>
      <c r="H325" s="118"/>
      <c r="I325" s="119"/>
      <c r="J325" s="118"/>
      <c r="K325" s="118"/>
      <c r="L325" s="119"/>
      <c r="M325" s="118"/>
      <c r="N325" s="118"/>
      <c r="O325" s="119"/>
      <c r="P325" s="14"/>
    </row>
    <row r="326" spans="1:16" ht="21.75" customHeight="1">
      <c r="A326" s="93"/>
      <c r="B326" s="69" t="s">
        <v>49</v>
      </c>
      <c r="C326" s="118"/>
      <c r="D326" s="118"/>
      <c r="E326" s="119"/>
      <c r="F326" s="120"/>
      <c r="G326" s="118"/>
      <c r="H326" s="118"/>
      <c r="I326" s="119"/>
      <c r="J326" s="118"/>
      <c r="K326" s="118"/>
      <c r="L326" s="119"/>
      <c r="M326" s="118"/>
      <c r="N326" s="118"/>
      <c r="O326" s="119"/>
      <c r="P326" s="14"/>
    </row>
    <row r="327" spans="1:16" ht="21.75" customHeight="1">
      <c r="A327" s="93"/>
      <c r="B327" s="56" t="s">
        <v>113</v>
      </c>
      <c r="C327" s="118"/>
      <c r="D327" s="118"/>
      <c r="E327" s="12"/>
      <c r="F327" s="120"/>
      <c r="G327" s="118"/>
      <c r="H327" s="118"/>
      <c r="I327" s="12"/>
      <c r="J327" s="118"/>
      <c r="K327" s="118"/>
      <c r="L327" s="119"/>
      <c r="M327" s="118"/>
      <c r="N327" s="118"/>
      <c r="O327" s="119"/>
      <c r="P327" s="14"/>
    </row>
    <row r="328" spans="1:16" ht="21.75" customHeight="1">
      <c r="A328" s="93"/>
      <c r="B328" s="121" t="s">
        <v>114</v>
      </c>
      <c r="C328" s="30">
        <v>25</v>
      </c>
      <c r="D328" s="30">
        <v>376</v>
      </c>
      <c r="E328" s="31">
        <f>C328+D328</f>
        <v>401</v>
      </c>
      <c r="F328" s="32">
        <v>3</v>
      </c>
      <c r="G328" s="31" t="str">
        <f>IF(F328=1,C328,"0")</f>
        <v>0</v>
      </c>
      <c r="H328" s="31" t="str">
        <f>IF(F328=1,D328,"0")</f>
        <v>0</v>
      </c>
      <c r="I328" s="31">
        <f>G328+H328</f>
        <v>0</v>
      </c>
      <c r="J328" s="31" t="str">
        <f>IF(F328=2,C328,"0")</f>
        <v>0</v>
      </c>
      <c r="K328" s="31" t="str">
        <f>IF(F328=2,D328,"0")</f>
        <v>0</v>
      </c>
      <c r="L328" s="31">
        <f>J328+K328</f>
        <v>0</v>
      </c>
      <c r="M328" s="31">
        <f>IF(F328=3,C328,"0")</f>
        <v>25</v>
      </c>
      <c r="N328" s="31">
        <f>IF(F328=3,D328,"0")</f>
        <v>376</v>
      </c>
      <c r="O328" s="31">
        <f t="shared" ref="O328" si="415">IF(F328=3,E328,"0")</f>
        <v>401</v>
      </c>
      <c r="P328" s="33" t="s">
        <v>158</v>
      </c>
    </row>
    <row r="329" spans="1:16" ht="21.75" customHeight="1">
      <c r="A329" s="93"/>
      <c r="B329" s="61" t="s">
        <v>48</v>
      </c>
      <c r="C329" s="35">
        <f>C328</f>
        <v>25</v>
      </c>
      <c r="D329" s="35">
        <f t="shared" ref="D329:L331" si="416">D328</f>
        <v>376</v>
      </c>
      <c r="E329" s="35">
        <f t="shared" si="416"/>
        <v>401</v>
      </c>
      <c r="F329" s="36"/>
      <c r="G329" s="35" t="str">
        <f t="shared" si="416"/>
        <v>0</v>
      </c>
      <c r="H329" s="35" t="str">
        <f t="shared" si="416"/>
        <v>0</v>
      </c>
      <c r="I329" s="35">
        <f t="shared" si="416"/>
        <v>0</v>
      </c>
      <c r="J329" s="35" t="str">
        <f t="shared" si="416"/>
        <v>0</v>
      </c>
      <c r="K329" s="35" t="str">
        <f t="shared" si="416"/>
        <v>0</v>
      </c>
      <c r="L329" s="35">
        <f t="shared" si="416"/>
        <v>0</v>
      </c>
      <c r="M329" s="35">
        <f t="shared" ref="M329:O329" si="417">M328</f>
        <v>25</v>
      </c>
      <c r="N329" s="35">
        <f t="shared" si="417"/>
        <v>376</v>
      </c>
      <c r="O329" s="35">
        <f t="shared" si="417"/>
        <v>401</v>
      </c>
      <c r="P329" s="14"/>
    </row>
    <row r="330" spans="1:16" ht="21.75" customHeight="1">
      <c r="A330" s="93"/>
      <c r="B330" s="61" t="s">
        <v>50</v>
      </c>
      <c r="C330" s="35">
        <f>C329</f>
        <v>25</v>
      </c>
      <c r="D330" s="35">
        <f t="shared" si="416"/>
        <v>376</v>
      </c>
      <c r="E330" s="35">
        <f t="shared" si="416"/>
        <v>401</v>
      </c>
      <c r="F330" s="36"/>
      <c r="G330" s="35" t="str">
        <f t="shared" si="416"/>
        <v>0</v>
      </c>
      <c r="H330" s="35" t="str">
        <f t="shared" si="416"/>
        <v>0</v>
      </c>
      <c r="I330" s="35">
        <f t="shared" si="416"/>
        <v>0</v>
      </c>
      <c r="J330" s="35" t="str">
        <f t="shared" si="416"/>
        <v>0</v>
      </c>
      <c r="K330" s="35" t="str">
        <f t="shared" si="416"/>
        <v>0</v>
      </c>
      <c r="L330" s="35">
        <f t="shared" si="416"/>
        <v>0</v>
      </c>
      <c r="M330" s="35">
        <f t="shared" ref="M330:O330" si="418">M329</f>
        <v>25</v>
      </c>
      <c r="N330" s="35">
        <f t="shared" si="418"/>
        <v>376</v>
      </c>
      <c r="O330" s="35">
        <f t="shared" si="418"/>
        <v>401</v>
      </c>
      <c r="P330" s="14"/>
    </row>
    <row r="331" spans="1:16" ht="21.75" customHeight="1">
      <c r="A331" s="45"/>
      <c r="B331" s="71" t="s">
        <v>37</v>
      </c>
      <c r="C331" s="102">
        <f>C330</f>
        <v>25</v>
      </c>
      <c r="D331" s="102">
        <f t="shared" si="416"/>
        <v>376</v>
      </c>
      <c r="E331" s="102">
        <f t="shared" si="416"/>
        <v>401</v>
      </c>
      <c r="F331" s="122"/>
      <c r="G331" s="102" t="str">
        <f t="shared" si="416"/>
        <v>0</v>
      </c>
      <c r="H331" s="102" t="str">
        <f t="shared" si="416"/>
        <v>0</v>
      </c>
      <c r="I331" s="102">
        <f t="shared" si="416"/>
        <v>0</v>
      </c>
      <c r="J331" s="102" t="str">
        <f t="shared" si="416"/>
        <v>0</v>
      </c>
      <c r="K331" s="102" t="str">
        <f t="shared" si="416"/>
        <v>0</v>
      </c>
      <c r="L331" s="102">
        <f t="shared" si="416"/>
        <v>0</v>
      </c>
      <c r="M331" s="102">
        <f t="shared" ref="M331:O331" si="419">M330</f>
        <v>25</v>
      </c>
      <c r="N331" s="102">
        <f t="shared" si="419"/>
        <v>376</v>
      </c>
      <c r="O331" s="102">
        <f t="shared" si="419"/>
        <v>401</v>
      </c>
      <c r="P331" s="49"/>
    </row>
    <row r="332" spans="1:16" s="128" customFormat="1" ht="21.75" customHeight="1">
      <c r="A332" s="123"/>
      <c r="B332" s="124" t="s">
        <v>0</v>
      </c>
      <c r="C332" s="125">
        <f>C33+C88+C99+C159+C207+C229+C259+C286+C305+C313+C324+C331</f>
        <v>11504</v>
      </c>
      <c r="D332" s="125">
        <f>D33+D88+D99+D159+D207+D229+D259+D286+D305+D313+D324+D331</f>
        <v>12822</v>
      </c>
      <c r="E332" s="125">
        <f>E33+E88+E99+E159+E207+E229+E259+E286+E305+E313+E324+E331</f>
        <v>24326</v>
      </c>
      <c r="F332" s="126"/>
      <c r="G332" s="125">
        <f t="shared" ref="G332:O332" si="420">G33+G88+G99+G159+G207+G229+G259+G286+G305+G313+G324+G331</f>
        <v>1712</v>
      </c>
      <c r="H332" s="125">
        <f t="shared" si="420"/>
        <v>3977</v>
      </c>
      <c r="I332" s="125">
        <f t="shared" si="420"/>
        <v>5689</v>
      </c>
      <c r="J332" s="125">
        <f t="shared" si="420"/>
        <v>9743</v>
      </c>
      <c r="K332" s="125">
        <f t="shared" si="420"/>
        <v>8297</v>
      </c>
      <c r="L332" s="125">
        <f t="shared" si="420"/>
        <v>18040</v>
      </c>
      <c r="M332" s="125">
        <f t="shared" si="420"/>
        <v>49</v>
      </c>
      <c r="N332" s="125">
        <f t="shared" si="420"/>
        <v>548</v>
      </c>
      <c r="O332" s="125">
        <f t="shared" si="420"/>
        <v>597</v>
      </c>
      <c r="P332" s="127"/>
    </row>
    <row r="333" spans="1:16" ht="21.75" customHeight="1">
      <c r="B333" s="129" t="s">
        <v>187</v>
      </c>
    </row>
  </sheetData>
  <mergeCells count="11">
    <mergeCell ref="A1:P1"/>
    <mergeCell ref="A2:P2"/>
    <mergeCell ref="M5:O5"/>
    <mergeCell ref="G4:O4"/>
    <mergeCell ref="A3:B6"/>
    <mergeCell ref="C4:E5"/>
    <mergeCell ref="F4:F5"/>
    <mergeCell ref="G5:I5"/>
    <mergeCell ref="J5:L5"/>
    <mergeCell ref="C3:P3"/>
    <mergeCell ref="P4:P6"/>
  </mergeCells>
  <pageMargins left="0.39370078740157483" right="0.19685039370078741" top="0.39370078740157483" bottom="0.39370078740157483" header="0.31496062992125984" footer="0.31496062992125984"/>
  <pageSetup paperSize="9" scale="7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zoomScale="90" zoomScaleNormal="90" workbookViewId="0">
      <selection activeCell="S12" sqref="S12"/>
    </sheetView>
  </sheetViews>
  <sheetFormatPr defaultColWidth="9" defaultRowHeight="26.25" customHeight="1"/>
  <cols>
    <col min="1" max="1" width="26.42578125" style="1" customWidth="1"/>
    <col min="2" max="16384" width="9" style="1"/>
  </cols>
  <sheetData>
    <row r="1" spans="1:2" ht="26.25" customHeight="1">
      <c r="A1" s="1" t="s">
        <v>76</v>
      </c>
      <c r="B1" s="2">
        <f>นักศึกษาทั้งหมด!E33</f>
        <v>2332</v>
      </c>
    </row>
    <row r="2" spans="1:2" ht="26.25" customHeight="1">
      <c r="A2" s="1" t="s">
        <v>116</v>
      </c>
      <c r="B2" s="2">
        <f>นักศึกษาทั้งหมด!E88</f>
        <v>2176</v>
      </c>
    </row>
    <row r="3" spans="1:2" ht="26.25" customHeight="1">
      <c r="A3" s="1" t="s">
        <v>36</v>
      </c>
      <c r="B3" s="2">
        <f>นักศึกษาทั้งหมด!E99</f>
        <v>894</v>
      </c>
    </row>
    <row r="4" spans="1:2" ht="26.25" customHeight="1">
      <c r="A4" s="1" t="s">
        <v>38</v>
      </c>
      <c r="B4" s="2">
        <f>นักศึกษาทั้งหมด!E159</f>
        <v>5288</v>
      </c>
    </row>
    <row r="5" spans="1:2" ht="26.25" customHeight="1">
      <c r="A5" s="1" t="s">
        <v>39</v>
      </c>
      <c r="B5" s="2">
        <f>นักศึกษาทั้งหมด!E207</f>
        <v>5758</v>
      </c>
    </row>
    <row r="6" spans="1:2" ht="26.25" customHeight="1">
      <c r="A6" s="1" t="s">
        <v>40</v>
      </c>
      <c r="B6" s="2">
        <f>นักศึกษาทั้งหมด!E229</f>
        <v>1476</v>
      </c>
    </row>
    <row r="7" spans="1:2" ht="26.25" customHeight="1">
      <c r="A7" s="1" t="s">
        <v>42</v>
      </c>
      <c r="B7" s="2">
        <f>นักศึกษาทั้งหมด!E259</f>
        <v>1458</v>
      </c>
    </row>
    <row r="8" spans="1:2" ht="26.25" customHeight="1">
      <c r="A8" s="1" t="s">
        <v>43</v>
      </c>
      <c r="B8" s="2">
        <f>นักศึกษาทั้งหมด!E286</f>
        <v>1882</v>
      </c>
    </row>
    <row r="9" spans="1:2" ht="26.25" customHeight="1">
      <c r="A9" s="1" t="s">
        <v>44</v>
      </c>
      <c r="B9" s="2">
        <f>นักศึกษาทั้งหมด!E305</f>
        <v>1389</v>
      </c>
    </row>
    <row r="10" spans="1:2" ht="26.25" customHeight="1">
      <c r="A10" s="1" t="s">
        <v>46</v>
      </c>
      <c r="B10" s="2">
        <f>นักศึกษาทั้งหมด!E313</f>
        <v>821</v>
      </c>
    </row>
    <row r="11" spans="1:2" ht="26.25" customHeight="1">
      <c r="A11" s="1" t="s">
        <v>143</v>
      </c>
      <c r="B11" s="2">
        <f>นักศึกษาทั้งหมด!E324</f>
        <v>451</v>
      </c>
    </row>
    <row r="12" spans="1:2" ht="26.25" customHeight="1">
      <c r="A12" s="1" t="s">
        <v>112</v>
      </c>
      <c r="B12" s="2">
        <f>นักศึกษาทั้งหมด!E331</f>
        <v>401</v>
      </c>
    </row>
    <row r="13" spans="1:2" ht="26.25" customHeight="1">
      <c r="B13" s="2">
        <f>SUM(B1:B12)</f>
        <v>24326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Helpdesk</cp:lastModifiedBy>
  <cp:lastPrinted>2021-10-29T07:26:07Z</cp:lastPrinted>
  <dcterms:created xsi:type="dcterms:W3CDTF">2010-08-08T07:13:07Z</dcterms:created>
  <dcterms:modified xsi:type="dcterms:W3CDTF">2025-03-19T08:53:51Z</dcterms:modified>
</cp:coreProperties>
</file>