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สถิติขึ้นเว็บไซต์\2566\"/>
    </mc:Choice>
  </mc:AlternateContent>
  <bookViews>
    <workbookView xWindow="0" yWindow="0" windowWidth="28800" windowHeight="12300" tabRatio="561"/>
  </bookViews>
  <sheets>
    <sheet name="นักศึกษาทั้งหมด" sheetId="9" r:id="rId1"/>
    <sheet name="Sheet1" sheetId="10" state="hidden" r:id="rId2"/>
  </sheets>
  <definedNames>
    <definedName name="_xlnm.Print_Titles" localSheetId="0">นักศึกษาทั้งหมด!$3:$6</definedName>
  </definedNames>
  <calcPr calcId="162913"/>
</workbook>
</file>

<file path=xl/calcChain.xml><?xml version="1.0" encoding="utf-8"?>
<calcChain xmlns="http://schemas.openxmlformats.org/spreadsheetml/2006/main">
  <c r="G63" i="9" l="1"/>
  <c r="H63" i="9"/>
  <c r="I63" i="9"/>
  <c r="C132" i="9" l="1"/>
  <c r="E131" i="9"/>
  <c r="O131" i="9" s="1"/>
  <c r="G131" i="9"/>
  <c r="H131" i="9"/>
  <c r="J131" i="9"/>
  <c r="K131" i="9"/>
  <c r="M131" i="9"/>
  <c r="N131" i="9"/>
  <c r="I131" i="9" l="1"/>
  <c r="L131" i="9"/>
  <c r="E217" i="9"/>
  <c r="G217" i="9"/>
  <c r="H217" i="9"/>
  <c r="J217" i="9"/>
  <c r="K217" i="9"/>
  <c r="M217" i="9"/>
  <c r="N217" i="9"/>
  <c r="O217" i="9"/>
  <c r="G211" i="9"/>
  <c r="H211" i="9"/>
  <c r="J211" i="9"/>
  <c r="K211" i="9"/>
  <c r="M211" i="9"/>
  <c r="N211" i="9"/>
  <c r="O211" i="9"/>
  <c r="E211" i="9"/>
  <c r="D132" i="9"/>
  <c r="F132" i="9"/>
  <c r="J130" i="9"/>
  <c r="G130" i="9"/>
  <c r="H130" i="9"/>
  <c r="K130" i="9"/>
  <c r="M130" i="9"/>
  <c r="N130" i="9"/>
  <c r="O130" i="9"/>
  <c r="D78" i="9"/>
  <c r="F78" i="9"/>
  <c r="C78" i="9"/>
  <c r="E29" i="9"/>
  <c r="E30" i="9" s="1"/>
  <c r="D30" i="9"/>
  <c r="C30" i="9"/>
  <c r="O29" i="9"/>
  <c r="O30" i="9" s="1"/>
  <c r="N29" i="9"/>
  <c r="J29" i="9" s="1"/>
  <c r="J30" i="9" s="1"/>
  <c r="M29" i="9"/>
  <c r="M30" i="9" s="1"/>
  <c r="H29" i="9"/>
  <c r="H30" i="9" s="1"/>
  <c r="G29" i="9"/>
  <c r="G30" i="9" s="1"/>
  <c r="L217" i="9" l="1"/>
  <c r="L211" i="9"/>
  <c r="I130" i="9"/>
  <c r="I211" i="9"/>
  <c r="I217" i="9"/>
  <c r="E130" i="9"/>
  <c r="L130" i="9"/>
  <c r="N30" i="9"/>
  <c r="I29" i="9"/>
  <c r="I30" i="9" s="1"/>
  <c r="D18" i="9"/>
  <c r="C18" i="9"/>
  <c r="F299" i="9" l="1"/>
  <c r="E174" i="9"/>
  <c r="G174" i="9"/>
  <c r="H174" i="9"/>
  <c r="J174" i="9"/>
  <c r="K174" i="9"/>
  <c r="M174" i="9"/>
  <c r="N174" i="9"/>
  <c r="O174" i="9"/>
  <c r="L174" i="9" l="1"/>
  <c r="I174" i="9"/>
  <c r="E17" i="9" l="1"/>
  <c r="E18" i="9" s="1"/>
  <c r="G17" i="9"/>
  <c r="G18" i="9" s="1"/>
  <c r="H17" i="9"/>
  <c r="H18" i="9" s="1"/>
  <c r="J17" i="9"/>
  <c r="J18" i="9" s="1"/>
  <c r="K17" i="9"/>
  <c r="K18" i="9" s="1"/>
  <c r="M17" i="9"/>
  <c r="M18" i="9" s="1"/>
  <c r="N17" i="9"/>
  <c r="N18" i="9" s="1"/>
  <c r="O17" i="9"/>
  <c r="O18" i="9" s="1"/>
  <c r="I17" i="9" l="1"/>
  <c r="I18" i="9" s="1"/>
  <c r="L17" i="9"/>
  <c r="L18" i="9" s="1"/>
  <c r="E139" i="9"/>
  <c r="N322" i="9" l="1"/>
  <c r="M322" i="9"/>
  <c r="O315" i="9"/>
  <c r="N315" i="9"/>
  <c r="M315" i="9"/>
  <c r="O314" i="9"/>
  <c r="N314" i="9"/>
  <c r="M314" i="9"/>
  <c r="N311" i="9"/>
  <c r="M311" i="9"/>
  <c r="O304" i="9"/>
  <c r="N304" i="9"/>
  <c r="M304" i="9"/>
  <c r="O303" i="9"/>
  <c r="N303" i="9"/>
  <c r="M303" i="9"/>
  <c r="O296" i="9"/>
  <c r="N296" i="9"/>
  <c r="M296" i="9"/>
  <c r="O295" i="9"/>
  <c r="N295" i="9"/>
  <c r="M295" i="9"/>
  <c r="O294" i="9"/>
  <c r="N294" i="9"/>
  <c r="M294" i="9"/>
  <c r="O293" i="9"/>
  <c r="N293" i="9"/>
  <c r="M293" i="9"/>
  <c r="O292" i="9"/>
  <c r="N292" i="9"/>
  <c r="M292" i="9"/>
  <c r="O291" i="9"/>
  <c r="N291" i="9"/>
  <c r="M291" i="9"/>
  <c r="O290" i="9"/>
  <c r="N290" i="9"/>
  <c r="M290" i="9"/>
  <c r="O289" i="9"/>
  <c r="N289" i="9"/>
  <c r="M289" i="9"/>
  <c r="O288" i="9"/>
  <c r="N288" i="9"/>
  <c r="M288" i="9"/>
  <c r="O287" i="9"/>
  <c r="N287" i="9"/>
  <c r="M287" i="9"/>
  <c r="O286" i="9"/>
  <c r="N286" i="9"/>
  <c r="M286" i="9"/>
  <c r="O285" i="9"/>
  <c r="N285" i="9"/>
  <c r="M285" i="9"/>
  <c r="O284" i="9"/>
  <c r="N284" i="9"/>
  <c r="M284" i="9"/>
  <c r="O283" i="9"/>
  <c r="N283" i="9"/>
  <c r="M283" i="9"/>
  <c r="O276" i="9"/>
  <c r="N276" i="9"/>
  <c r="M276" i="9"/>
  <c r="O275" i="9"/>
  <c r="N275" i="9"/>
  <c r="M275" i="9"/>
  <c r="O274" i="9"/>
  <c r="N274" i="9"/>
  <c r="M274" i="9"/>
  <c r="O273" i="9"/>
  <c r="N273" i="9"/>
  <c r="M273" i="9"/>
  <c r="O268" i="9"/>
  <c r="N268" i="9"/>
  <c r="M268" i="9"/>
  <c r="O267" i="9"/>
  <c r="N267" i="9"/>
  <c r="M267" i="9"/>
  <c r="O264" i="9"/>
  <c r="N264" i="9"/>
  <c r="M264" i="9"/>
  <c r="O263" i="9"/>
  <c r="N263" i="9"/>
  <c r="M263" i="9"/>
  <c r="O262" i="9"/>
  <c r="N262" i="9"/>
  <c r="M262" i="9"/>
  <c r="O261" i="9"/>
  <c r="N261" i="9"/>
  <c r="M261" i="9"/>
  <c r="O260" i="9"/>
  <c r="N260" i="9"/>
  <c r="M260" i="9"/>
  <c r="O259" i="9"/>
  <c r="N259" i="9"/>
  <c r="M259" i="9"/>
  <c r="O252" i="9"/>
  <c r="N252" i="9"/>
  <c r="M252" i="9"/>
  <c r="O251" i="9"/>
  <c r="N251" i="9"/>
  <c r="M251" i="9"/>
  <c r="O250" i="9"/>
  <c r="N250" i="9"/>
  <c r="M250" i="9"/>
  <c r="O247" i="9"/>
  <c r="N247" i="9"/>
  <c r="M247" i="9"/>
  <c r="O246" i="9"/>
  <c r="N246" i="9"/>
  <c r="M246" i="9"/>
  <c r="O245" i="9"/>
  <c r="N245" i="9"/>
  <c r="M245" i="9"/>
  <c r="O244" i="9"/>
  <c r="N244" i="9"/>
  <c r="M244" i="9"/>
  <c r="O241" i="9"/>
  <c r="N241" i="9"/>
  <c r="M241" i="9"/>
  <c r="O240" i="9"/>
  <c r="N240" i="9"/>
  <c r="M240" i="9"/>
  <c r="O239" i="9"/>
  <c r="N239" i="9"/>
  <c r="M239" i="9"/>
  <c r="O238" i="9"/>
  <c r="N238" i="9"/>
  <c r="M238" i="9"/>
  <c r="O237" i="9"/>
  <c r="N237" i="9"/>
  <c r="M237" i="9"/>
  <c r="O236" i="9"/>
  <c r="N236" i="9"/>
  <c r="M236" i="9"/>
  <c r="O235" i="9"/>
  <c r="N235" i="9"/>
  <c r="M235" i="9"/>
  <c r="O234" i="9"/>
  <c r="N234" i="9"/>
  <c r="M234" i="9"/>
  <c r="O233" i="9"/>
  <c r="N233" i="9"/>
  <c r="M233" i="9"/>
  <c r="O232" i="9"/>
  <c r="N232" i="9"/>
  <c r="M232" i="9"/>
  <c r="O225" i="9"/>
  <c r="N225" i="9"/>
  <c r="M225" i="9"/>
  <c r="O222" i="9"/>
  <c r="N222" i="9"/>
  <c r="M222" i="9"/>
  <c r="O219" i="9"/>
  <c r="N219" i="9"/>
  <c r="M219" i="9"/>
  <c r="O218" i="9"/>
  <c r="N218" i="9"/>
  <c r="M218" i="9"/>
  <c r="O216" i="9"/>
  <c r="N216" i="9"/>
  <c r="M216" i="9"/>
  <c r="O213" i="9"/>
  <c r="N213" i="9"/>
  <c r="M213" i="9"/>
  <c r="O212" i="9"/>
  <c r="N212" i="9"/>
  <c r="M212" i="9"/>
  <c r="O210" i="9"/>
  <c r="N210" i="9"/>
  <c r="M210" i="9"/>
  <c r="O209" i="9"/>
  <c r="N209" i="9"/>
  <c r="M209" i="9"/>
  <c r="O202" i="9"/>
  <c r="N202" i="9"/>
  <c r="M202" i="9"/>
  <c r="O201" i="9"/>
  <c r="N201" i="9"/>
  <c r="M201" i="9"/>
  <c r="O200" i="9"/>
  <c r="N200" i="9"/>
  <c r="M200" i="9"/>
  <c r="O195" i="9"/>
  <c r="N195" i="9"/>
  <c r="M195" i="9"/>
  <c r="O192" i="9"/>
  <c r="N192" i="9"/>
  <c r="M192" i="9"/>
  <c r="O191" i="9"/>
  <c r="N191" i="9"/>
  <c r="M191" i="9"/>
  <c r="O190" i="9"/>
  <c r="N190" i="9"/>
  <c r="M190" i="9"/>
  <c r="O189" i="9"/>
  <c r="N189" i="9"/>
  <c r="M189" i="9"/>
  <c r="O186" i="9"/>
  <c r="N186" i="9"/>
  <c r="M186" i="9"/>
  <c r="O185" i="9"/>
  <c r="N185" i="9"/>
  <c r="M185" i="9"/>
  <c r="O182" i="9"/>
  <c r="N182" i="9"/>
  <c r="M182" i="9"/>
  <c r="O179" i="9"/>
  <c r="N179" i="9"/>
  <c r="M179" i="9"/>
  <c r="O176" i="9"/>
  <c r="N176" i="9"/>
  <c r="M176" i="9"/>
  <c r="O175" i="9"/>
  <c r="N175" i="9"/>
  <c r="M175" i="9"/>
  <c r="O173" i="9"/>
  <c r="N173" i="9"/>
  <c r="M173" i="9"/>
  <c r="O172" i="9"/>
  <c r="N172" i="9"/>
  <c r="M172" i="9"/>
  <c r="O171" i="9"/>
  <c r="N171" i="9"/>
  <c r="M171" i="9"/>
  <c r="O170" i="9"/>
  <c r="N170" i="9"/>
  <c r="M170" i="9"/>
  <c r="O169" i="9"/>
  <c r="N169" i="9"/>
  <c r="M169" i="9"/>
  <c r="O168" i="9"/>
  <c r="N168" i="9"/>
  <c r="M168" i="9"/>
  <c r="O167" i="9"/>
  <c r="N167" i="9"/>
  <c r="M167" i="9"/>
  <c r="O166" i="9"/>
  <c r="N166" i="9"/>
  <c r="M166" i="9"/>
  <c r="O159" i="9"/>
  <c r="N159" i="9"/>
  <c r="M159" i="9"/>
  <c r="O158" i="9"/>
  <c r="N158" i="9"/>
  <c r="M158" i="9"/>
  <c r="O157" i="9"/>
  <c r="N157" i="9"/>
  <c r="M157" i="9"/>
  <c r="O156" i="9"/>
  <c r="N156" i="9"/>
  <c r="M156" i="9"/>
  <c r="O155" i="9"/>
  <c r="N155" i="9"/>
  <c r="M155" i="9"/>
  <c r="O154" i="9"/>
  <c r="N154" i="9"/>
  <c r="M154" i="9"/>
  <c r="O153" i="9"/>
  <c r="N153" i="9"/>
  <c r="M153" i="9"/>
  <c r="O152" i="9"/>
  <c r="N152" i="9"/>
  <c r="M152" i="9"/>
  <c r="O151" i="9"/>
  <c r="N151" i="9"/>
  <c r="M151" i="9"/>
  <c r="O146" i="9"/>
  <c r="N146" i="9"/>
  <c r="M146" i="9"/>
  <c r="O145" i="9"/>
  <c r="N145" i="9"/>
  <c r="M145" i="9"/>
  <c r="O144" i="9"/>
  <c r="N144" i="9"/>
  <c r="M144" i="9"/>
  <c r="O143" i="9"/>
  <c r="N143" i="9"/>
  <c r="M143" i="9"/>
  <c r="O142" i="9"/>
  <c r="N142" i="9"/>
  <c r="M142" i="9"/>
  <c r="O141" i="9"/>
  <c r="N141" i="9"/>
  <c r="M141" i="9"/>
  <c r="O140" i="9"/>
  <c r="N140" i="9"/>
  <c r="M140" i="9"/>
  <c r="O139" i="9"/>
  <c r="N139" i="9"/>
  <c r="M139" i="9"/>
  <c r="O138" i="9"/>
  <c r="N138" i="9"/>
  <c r="M138" i="9"/>
  <c r="O137" i="9"/>
  <c r="N137" i="9"/>
  <c r="M137" i="9"/>
  <c r="O136" i="9"/>
  <c r="N136" i="9"/>
  <c r="M136" i="9"/>
  <c r="O135" i="9"/>
  <c r="N135" i="9"/>
  <c r="M135" i="9"/>
  <c r="O134" i="9"/>
  <c r="N134" i="9"/>
  <c r="M134" i="9"/>
  <c r="O132" i="9"/>
  <c r="N132" i="9"/>
  <c r="M132" i="9"/>
  <c r="O127" i="9"/>
  <c r="N127" i="9"/>
  <c r="M127" i="9"/>
  <c r="O126" i="9"/>
  <c r="N126" i="9"/>
  <c r="M126" i="9"/>
  <c r="O125" i="9"/>
  <c r="N125" i="9"/>
  <c r="M125" i="9"/>
  <c r="O124" i="9"/>
  <c r="N124" i="9"/>
  <c r="M124" i="9"/>
  <c r="O123" i="9"/>
  <c r="N123" i="9"/>
  <c r="M123" i="9"/>
  <c r="O122" i="9"/>
  <c r="N122" i="9"/>
  <c r="M122" i="9"/>
  <c r="O121" i="9"/>
  <c r="N121" i="9"/>
  <c r="M121" i="9"/>
  <c r="O120" i="9"/>
  <c r="N120" i="9"/>
  <c r="M120" i="9"/>
  <c r="O119" i="9"/>
  <c r="N119" i="9"/>
  <c r="M119" i="9"/>
  <c r="O118" i="9"/>
  <c r="N118" i="9"/>
  <c r="M118" i="9"/>
  <c r="O117" i="9"/>
  <c r="N117" i="9"/>
  <c r="M117" i="9"/>
  <c r="O116" i="9"/>
  <c r="N116" i="9"/>
  <c r="M116" i="9"/>
  <c r="O115" i="9"/>
  <c r="N115" i="9"/>
  <c r="M115" i="9"/>
  <c r="O114" i="9"/>
  <c r="N114" i="9"/>
  <c r="M114" i="9"/>
  <c r="O113" i="9"/>
  <c r="N113" i="9"/>
  <c r="M113" i="9"/>
  <c r="O112" i="9"/>
  <c r="N112" i="9"/>
  <c r="M112" i="9"/>
  <c r="O111" i="9"/>
  <c r="N111" i="9"/>
  <c r="M111" i="9"/>
  <c r="O110" i="9"/>
  <c r="N110" i="9"/>
  <c r="M110" i="9"/>
  <c r="O109" i="9"/>
  <c r="N109" i="9"/>
  <c r="M109" i="9"/>
  <c r="O108" i="9"/>
  <c r="N108" i="9"/>
  <c r="M108" i="9"/>
  <c r="O107" i="9"/>
  <c r="N107" i="9"/>
  <c r="M107" i="9"/>
  <c r="O106" i="9"/>
  <c r="N106" i="9"/>
  <c r="M106" i="9"/>
  <c r="O105" i="9"/>
  <c r="N105" i="9"/>
  <c r="M105" i="9"/>
  <c r="O104" i="9"/>
  <c r="N104" i="9"/>
  <c r="M104" i="9"/>
  <c r="O103" i="9"/>
  <c r="N103" i="9"/>
  <c r="M103" i="9"/>
  <c r="O102" i="9"/>
  <c r="N102" i="9"/>
  <c r="M102" i="9"/>
  <c r="O101" i="9"/>
  <c r="N101" i="9"/>
  <c r="M101" i="9"/>
  <c r="O94" i="9"/>
  <c r="N94" i="9"/>
  <c r="M94" i="9"/>
  <c r="O93" i="9"/>
  <c r="N93" i="9"/>
  <c r="M93" i="9"/>
  <c r="O92" i="9"/>
  <c r="N92" i="9"/>
  <c r="M92" i="9"/>
  <c r="O91" i="9"/>
  <c r="N91" i="9"/>
  <c r="M91" i="9"/>
  <c r="O90" i="9"/>
  <c r="N90" i="9"/>
  <c r="M90" i="9"/>
  <c r="O80" i="9"/>
  <c r="N80" i="9"/>
  <c r="M80" i="9"/>
  <c r="O72" i="9"/>
  <c r="N72" i="9"/>
  <c r="M72" i="9"/>
  <c r="O69" i="9"/>
  <c r="N69" i="9"/>
  <c r="M69" i="9"/>
  <c r="O68" i="9"/>
  <c r="N68" i="9"/>
  <c r="M68" i="9"/>
  <c r="O65" i="9"/>
  <c r="N65" i="9"/>
  <c r="M65" i="9"/>
  <c r="O59" i="9"/>
  <c r="N59" i="9"/>
  <c r="M59" i="9"/>
  <c r="O56" i="9"/>
  <c r="N56" i="9"/>
  <c r="M56" i="9"/>
  <c r="O55" i="9"/>
  <c r="N55" i="9"/>
  <c r="M55" i="9"/>
  <c r="O54" i="9"/>
  <c r="N54" i="9"/>
  <c r="M54" i="9"/>
  <c r="O62" i="9"/>
  <c r="N62" i="9"/>
  <c r="M62" i="9"/>
  <c r="O48" i="9"/>
  <c r="N48" i="9"/>
  <c r="M48" i="9"/>
  <c r="O47" i="9"/>
  <c r="N47" i="9"/>
  <c r="M47" i="9"/>
  <c r="O46" i="9"/>
  <c r="N46" i="9"/>
  <c r="M46" i="9"/>
  <c r="O45" i="9"/>
  <c r="N45" i="9"/>
  <c r="M45" i="9"/>
  <c r="O44" i="9"/>
  <c r="N44" i="9"/>
  <c r="M44" i="9"/>
  <c r="O43" i="9"/>
  <c r="N43" i="9"/>
  <c r="M43" i="9"/>
  <c r="O40" i="9"/>
  <c r="N40" i="9"/>
  <c r="M40" i="9"/>
  <c r="O39" i="9"/>
  <c r="N39" i="9"/>
  <c r="M39" i="9"/>
  <c r="O38" i="9"/>
  <c r="N38" i="9"/>
  <c r="M38" i="9"/>
  <c r="O37" i="9"/>
  <c r="N37" i="9"/>
  <c r="M37" i="9"/>
  <c r="O36" i="9"/>
  <c r="N36" i="9"/>
  <c r="K29" i="9" s="1"/>
  <c r="M36" i="9"/>
  <c r="O26" i="9"/>
  <c r="N26" i="9"/>
  <c r="N27" i="9" s="1"/>
  <c r="N31" i="9" s="1"/>
  <c r="M26" i="9"/>
  <c r="M27" i="9" s="1"/>
  <c r="M31" i="9" s="1"/>
  <c r="O25" i="9"/>
  <c r="N25" i="9"/>
  <c r="M25" i="9"/>
  <c r="O20" i="9"/>
  <c r="N20" i="9"/>
  <c r="N21" i="9" s="1"/>
  <c r="M20" i="9"/>
  <c r="M21" i="9" s="1"/>
  <c r="O14" i="9"/>
  <c r="N14" i="9"/>
  <c r="M14" i="9"/>
  <c r="O13" i="9"/>
  <c r="N13" i="9"/>
  <c r="M13" i="9"/>
  <c r="O12" i="9"/>
  <c r="N12" i="9"/>
  <c r="M12" i="9"/>
  <c r="O11" i="9"/>
  <c r="N11" i="9"/>
  <c r="M11" i="9"/>
  <c r="N10" i="9"/>
  <c r="M10" i="9"/>
  <c r="K30" i="9" l="1"/>
  <c r="L29" i="9"/>
  <c r="L30" i="9" s="1"/>
  <c r="O21" i="9"/>
  <c r="O27" i="9"/>
  <c r="O31" i="9" s="1"/>
  <c r="E293" i="9"/>
  <c r="H293" i="9"/>
  <c r="K293" i="9"/>
  <c r="G293" i="9"/>
  <c r="J293" i="9"/>
  <c r="E292" i="9"/>
  <c r="H292" i="9"/>
  <c r="K292" i="9"/>
  <c r="G292" i="9"/>
  <c r="J292" i="9"/>
  <c r="E290" i="9"/>
  <c r="G290" i="9"/>
  <c r="H290" i="9"/>
  <c r="J290" i="9"/>
  <c r="K290" i="9"/>
  <c r="G287" i="9"/>
  <c r="H287" i="9"/>
  <c r="J287" i="9"/>
  <c r="K287" i="9"/>
  <c r="E287" i="9"/>
  <c r="E285" i="9"/>
  <c r="G285" i="9"/>
  <c r="H285" i="9"/>
  <c r="J285" i="9"/>
  <c r="K285" i="9"/>
  <c r="E158" i="9"/>
  <c r="G158" i="9"/>
  <c r="H158" i="9"/>
  <c r="J158" i="9"/>
  <c r="K158" i="9"/>
  <c r="E142" i="9"/>
  <c r="G142" i="9"/>
  <c r="H142" i="9"/>
  <c r="J142" i="9"/>
  <c r="K142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01" i="9"/>
  <c r="E12" i="9"/>
  <c r="G12" i="9"/>
  <c r="H12" i="9"/>
  <c r="J12" i="9"/>
  <c r="K12" i="9"/>
  <c r="I293" i="9" l="1"/>
  <c r="L290" i="9"/>
  <c r="L292" i="9"/>
  <c r="I292" i="9"/>
  <c r="L293" i="9"/>
  <c r="L287" i="9"/>
  <c r="I290" i="9"/>
  <c r="L285" i="9"/>
  <c r="I287" i="9"/>
  <c r="I285" i="9"/>
  <c r="L158" i="9"/>
  <c r="L12" i="9"/>
  <c r="L142" i="9"/>
  <c r="I158" i="9"/>
  <c r="I142" i="9"/>
  <c r="I12" i="9"/>
  <c r="C160" i="9"/>
  <c r="D160" i="9"/>
  <c r="E286" i="9" l="1"/>
  <c r="G286" i="9"/>
  <c r="H286" i="9"/>
  <c r="J286" i="9"/>
  <c r="K286" i="9"/>
  <c r="C297" i="9"/>
  <c r="K295" i="9"/>
  <c r="J295" i="9"/>
  <c r="H295" i="9"/>
  <c r="G295" i="9"/>
  <c r="E295" i="9"/>
  <c r="K284" i="9"/>
  <c r="J284" i="9"/>
  <c r="H284" i="9"/>
  <c r="G284" i="9"/>
  <c r="E284" i="9"/>
  <c r="K246" i="9"/>
  <c r="J246" i="9"/>
  <c r="H246" i="9"/>
  <c r="G246" i="9"/>
  <c r="E246" i="9"/>
  <c r="K234" i="9"/>
  <c r="J234" i="9"/>
  <c r="H234" i="9"/>
  <c r="G234" i="9"/>
  <c r="E234" i="9"/>
  <c r="K216" i="9"/>
  <c r="J216" i="9"/>
  <c r="H216" i="9"/>
  <c r="G216" i="9"/>
  <c r="E216" i="9"/>
  <c r="E210" i="9"/>
  <c r="G210" i="9"/>
  <c r="H210" i="9"/>
  <c r="J210" i="9"/>
  <c r="K210" i="9"/>
  <c r="F223" i="9"/>
  <c r="D223" i="9"/>
  <c r="C223" i="9"/>
  <c r="K222" i="9"/>
  <c r="K223" i="9" s="1"/>
  <c r="J222" i="9"/>
  <c r="J223" i="9" s="1"/>
  <c r="H222" i="9"/>
  <c r="H223" i="9" s="1"/>
  <c r="G222" i="9"/>
  <c r="G223" i="9" s="1"/>
  <c r="E222" i="9"/>
  <c r="E223" i="9" s="1"/>
  <c r="D177" i="9"/>
  <c r="K172" i="9"/>
  <c r="J172" i="9"/>
  <c r="H172" i="9"/>
  <c r="G172" i="9"/>
  <c r="E172" i="9"/>
  <c r="I286" i="9" l="1"/>
  <c r="L286" i="9"/>
  <c r="L295" i="9"/>
  <c r="L284" i="9"/>
  <c r="L216" i="9"/>
  <c r="L246" i="9"/>
  <c r="I295" i="9"/>
  <c r="I284" i="9"/>
  <c r="I246" i="9"/>
  <c r="I234" i="9"/>
  <c r="L234" i="9"/>
  <c r="I216" i="9"/>
  <c r="L210" i="9"/>
  <c r="I210" i="9"/>
  <c r="L222" i="9"/>
  <c r="L223" i="9" s="1"/>
  <c r="I222" i="9"/>
  <c r="I172" i="9"/>
  <c r="L172" i="9"/>
  <c r="E155" i="9"/>
  <c r="G155" i="9"/>
  <c r="H155" i="9"/>
  <c r="J155" i="9"/>
  <c r="K155" i="9"/>
  <c r="K157" i="9"/>
  <c r="J157" i="9"/>
  <c r="H157" i="9"/>
  <c r="G157" i="9"/>
  <c r="E157" i="9"/>
  <c r="K140" i="9"/>
  <c r="J140" i="9"/>
  <c r="H140" i="9"/>
  <c r="G140" i="9"/>
  <c r="E140" i="9"/>
  <c r="K144" i="9"/>
  <c r="J144" i="9"/>
  <c r="H144" i="9"/>
  <c r="G144" i="9"/>
  <c r="E144" i="9"/>
  <c r="K143" i="9"/>
  <c r="J143" i="9"/>
  <c r="H143" i="9"/>
  <c r="G143" i="9"/>
  <c r="E143" i="9"/>
  <c r="K119" i="9"/>
  <c r="J119" i="9"/>
  <c r="H119" i="9"/>
  <c r="G119" i="9"/>
  <c r="K110" i="9"/>
  <c r="J110" i="9"/>
  <c r="H110" i="9"/>
  <c r="G110" i="9"/>
  <c r="G103" i="9"/>
  <c r="H103" i="9"/>
  <c r="J103" i="9"/>
  <c r="K103" i="9"/>
  <c r="K125" i="9"/>
  <c r="J125" i="9"/>
  <c r="H125" i="9"/>
  <c r="G125" i="9"/>
  <c r="K124" i="9"/>
  <c r="J124" i="9"/>
  <c r="H124" i="9"/>
  <c r="G124" i="9"/>
  <c r="F60" i="9"/>
  <c r="D60" i="9"/>
  <c r="C60" i="9"/>
  <c r="K59" i="9"/>
  <c r="J59" i="9"/>
  <c r="J60" i="9" s="1"/>
  <c r="H59" i="9"/>
  <c r="H60" i="9" s="1"/>
  <c r="G59" i="9"/>
  <c r="E59" i="9"/>
  <c r="E60" i="9" s="1"/>
  <c r="D49" i="9"/>
  <c r="C49" i="9"/>
  <c r="K48" i="9"/>
  <c r="J48" i="9"/>
  <c r="H48" i="9"/>
  <c r="G48" i="9"/>
  <c r="E48" i="9"/>
  <c r="K47" i="9"/>
  <c r="J47" i="9"/>
  <c r="H47" i="9"/>
  <c r="G47" i="9"/>
  <c r="E47" i="9"/>
  <c r="K46" i="9"/>
  <c r="J46" i="9"/>
  <c r="H46" i="9"/>
  <c r="G46" i="9"/>
  <c r="E46" i="9"/>
  <c r="K45" i="9"/>
  <c r="J45" i="9"/>
  <c r="H45" i="9"/>
  <c r="G45" i="9"/>
  <c r="E45" i="9"/>
  <c r="K44" i="9"/>
  <c r="J44" i="9"/>
  <c r="H44" i="9"/>
  <c r="G44" i="9"/>
  <c r="E44" i="9"/>
  <c r="K43" i="9"/>
  <c r="J43" i="9"/>
  <c r="H43" i="9"/>
  <c r="G43" i="9"/>
  <c r="E43" i="9"/>
  <c r="I223" i="9" l="1"/>
  <c r="N223" i="9"/>
  <c r="L157" i="9"/>
  <c r="I155" i="9"/>
  <c r="L155" i="9"/>
  <c r="L125" i="9"/>
  <c r="L119" i="9"/>
  <c r="I144" i="9"/>
  <c r="I157" i="9"/>
  <c r="L124" i="9"/>
  <c r="L110" i="9"/>
  <c r="I103" i="9"/>
  <c r="L144" i="9"/>
  <c r="L143" i="9"/>
  <c r="I143" i="9"/>
  <c r="I140" i="9"/>
  <c r="L140" i="9"/>
  <c r="I45" i="9"/>
  <c r="I124" i="9"/>
  <c r="I125" i="9"/>
  <c r="I119" i="9"/>
  <c r="I110" i="9"/>
  <c r="L46" i="9"/>
  <c r="L48" i="9"/>
  <c r="L103" i="9"/>
  <c r="I43" i="9"/>
  <c r="L45" i="9"/>
  <c r="I59" i="9"/>
  <c r="L59" i="9"/>
  <c r="L60" i="9" s="1"/>
  <c r="G60" i="9"/>
  <c r="K60" i="9"/>
  <c r="I47" i="9"/>
  <c r="I48" i="9"/>
  <c r="L44" i="9"/>
  <c r="I44" i="9"/>
  <c r="E49" i="9"/>
  <c r="K49" i="9"/>
  <c r="H49" i="9"/>
  <c r="I46" i="9"/>
  <c r="L47" i="9"/>
  <c r="J49" i="9"/>
  <c r="L43" i="9"/>
  <c r="G49" i="9"/>
  <c r="E10" i="9"/>
  <c r="O10" i="9" s="1"/>
  <c r="E11" i="9"/>
  <c r="E13" i="9"/>
  <c r="E14" i="9"/>
  <c r="E20" i="9"/>
  <c r="M223" i="9" l="1"/>
  <c r="O223" i="9"/>
  <c r="I60" i="9"/>
  <c r="N60" i="9"/>
  <c r="I49" i="9"/>
  <c r="L49" i="9"/>
  <c r="J166" i="9"/>
  <c r="K166" i="9"/>
  <c r="H166" i="9"/>
  <c r="G166" i="9"/>
  <c r="E166" i="9"/>
  <c r="O60" i="9" l="1"/>
  <c r="M60" i="9"/>
  <c r="M49" i="9"/>
  <c r="N49" i="9"/>
  <c r="I166" i="9"/>
  <c r="L166" i="9"/>
  <c r="D203" i="9"/>
  <c r="D204" i="9" s="1"/>
  <c r="C203" i="9"/>
  <c r="C204" i="9" s="1"/>
  <c r="D196" i="9"/>
  <c r="C196" i="9"/>
  <c r="D193" i="9"/>
  <c r="C193" i="9"/>
  <c r="D187" i="9"/>
  <c r="C187" i="9"/>
  <c r="D183" i="9"/>
  <c r="F183" i="9"/>
  <c r="C183" i="9"/>
  <c r="C177" i="9"/>
  <c r="O49" i="9" l="1"/>
  <c r="D316" i="9"/>
  <c r="C316" i="9"/>
  <c r="K314" i="9"/>
  <c r="H314" i="9"/>
  <c r="G314" i="9"/>
  <c r="C242" i="9"/>
  <c r="D248" i="9"/>
  <c r="F248" i="9"/>
  <c r="C248" i="9"/>
  <c r="C253" i="9"/>
  <c r="D253" i="9"/>
  <c r="K247" i="9"/>
  <c r="J247" i="9"/>
  <c r="H247" i="9"/>
  <c r="G247" i="9"/>
  <c r="E247" i="9"/>
  <c r="K245" i="9"/>
  <c r="J245" i="9"/>
  <c r="H245" i="9"/>
  <c r="G245" i="9"/>
  <c r="E245" i="9"/>
  <c r="K244" i="9"/>
  <c r="J244" i="9"/>
  <c r="H244" i="9"/>
  <c r="G244" i="9"/>
  <c r="E244" i="9"/>
  <c r="D214" i="9"/>
  <c r="C214" i="9"/>
  <c r="K201" i="9"/>
  <c r="J201" i="9"/>
  <c r="H201" i="9"/>
  <c r="G201" i="9"/>
  <c r="E201" i="9"/>
  <c r="K200" i="9"/>
  <c r="J200" i="9"/>
  <c r="H200" i="9"/>
  <c r="G200" i="9"/>
  <c r="E200" i="9"/>
  <c r="K191" i="9"/>
  <c r="J191" i="9"/>
  <c r="H191" i="9"/>
  <c r="G191" i="9"/>
  <c r="E191" i="9"/>
  <c r="K190" i="9"/>
  <c r="J190" i="9"/>
  <c r="H190" i="9"/>
  <c r="G190" i="9"/>
  <c r="E190" i="9"/>
  <c r="K173" i="9"/>
  <c r="J173" i="9"/>
  <c r="H173" i="9"/>
  <c r="G173" i="9"/>
  <c r="E173" i="9"/>
  <c r="D57" i="9"/>
  <c r="C57" i="9"/>
  <c r="C84" i="9"/>
  <c r="I314" i="9" l="1"/>
  <c r="J248" i="9"/>
  <c r="K248" i="9"/>
  <c r="I244" i="9"/>
  <c r="E248" i="9"/>
  <c r="H248" i="9"/>
  <c r="I245" i="9"/>
  <c r="G248" i="9"/>
  <c r="L244" i="9"/>
  <c r="I247" i="9"/>
  <c r="L245" i="9"/>
  <c r="L247" i="9"/>
  <c r="L201" i="9"/>
  <c r="I200" i="9"/>
  <c r="I190" i="9"/>
  <c r="L173" i="9"/>
  <c r="L200" i="9"/>
  <c r="I201" i="9"/>
  <c r="L191" i="9"/>
  <c r="L190" i="9"/>
  <c r="I191" i="9"/>
  <c r="I173" i="9"/>
  <c r="N248" i="9" l="1"/>
  <c r="I248" i="9"/>
  <c r="L248" i="9"/>
  <c r="O248" i="9" l="1"/>
  <c r="M248" i="9"/>
  <c r="K54" i="9"/>
  <c r="J54" i="9"/>
  <c r="H54" i="9"/>
  <c r="G54" i="9"/>
  <c r="E54" i="9"/>
  <c r="C41" i="9"/>
  <c r="L54" i="9" l="1"/>
  <c r="I54" i="9"/>
  <c r="D312" i="9" l="1"/>
  <c r="C312" i="9"/>
  <c r="D323" i="9"/>
  <c r="D324" i="9" s="1"/>
  <c r="D325" i="9" s="1"/>
  <c r="C323" i="9"/>
  <c r="C324" i="9" s="1"/>
  <c r="C325" i="9" s="1"/>
  <c r="K322" i="9"/>
  <c r="K323" i="9" s="1"/>
  <c r="K324" i="9" s="1"/>
  <c r="K325" i="9" s="1"/>
  <c r="J322" i="9"/>
  <c r="H322" i="9"/>
  <c r="H323" i="9" s="1"/>
  <c r="H324" i="9" s="1"/>
  <c r="H325" i="9" s="1"/>
  <c r="G322" i="9"/>
  <c r="E322" i="9"/>
  <c r="E218" i="9"/>
  <c r="G218" i="9"/>
  <c r="H218" i="9"/>
  <c r="J218" i="9"/>
  <c r="K218" i="9"/>
  <c r="E212" i="9"/>
  <c r="G212" i="9"/>
  <c r="H212" i="9"/>
  <c r="J212" i="9"/>
  <c r="K212" i="9"/>
  <c r="K132" i="9"/>
  <c r="J132" i="9"/>
  <c r="H132" i="9"/>
  <c r="G132" i="9"/>
  <c r="E132" i="9"/>
  <c r="K123" i="9"/>
  <c r="J123" i="9"/>
  <c r="H123" i="9"/>
  <c r="G123" i="9"/>
  <c r="D84" i="9"/>
  <c r="E323" i="9" l="1"/>
  <c r="E324" i="9" s="1"/>
  <c r="E325" i="9" s="1"/>
  <c r="B12" i="10" s="1"/>
  <c r="O322" i="9"/>
  <c r="E314" i="9"/>
  <c r="J314" i="9"/>
  <c r="L322" i="9"/>
  <c r="L323" i="9" s="1"/>
  <c r="L324" i="9" s="1"/>
  <c r="L325" i="9" s="1"/>
  <c r="J323" i="9"/>
  <c r="J324" i="9" s="1"/>
  <c r="J325" i="9" s="1"/>
  <c r="I322" i="9"/>
  <c r="G323" i="9"/>
  <c r="G324" i="9" s="1"/>
  <c r="G325" i="9" s="1"/>
  <c r="L212" i="9"/>
  <c r="I218" i="9"/>
  <c r="L218" i="9"/>
  <c r="I212" i="9"/>
  <c r="I132" i="9"/>
  <c r="L132" i="9"/>
  <c r="L123" i="9"/>
  <c r="I123" i="9"/>
  <c r="I323" i="9" l="1"/>
  <c r="I324" i="9" s="1"/>
  <c r="I325" i="9" s="1"/>
  <c r="N323" i="9"/>
  <c r="N324" i="9" s="1"/>
  <c r="N325" i="9" s="1"/>
  <c r="L314" i="9"/>
  <c r="D70" i="9"/>
  <c r="C70" i="9"/>
  <c r="K68" i="9"/>
  <c r="J68" i="9"/>
  <c r="H68" i="9"/>
  <c r="G68" i="9"/>
  <c r="E68" i="9"/>
  <c r="O323" i="9" l="1"/>
  <c r="O324" i="9" s="1"/>
  <c r="O325" i="9" s="1"/>
  <c r="M323" i="9"/>
  <c r="M324" i="9" s="1"/>
  <c r="M325" i="9" s="1"/>
  <c r="L68" i="9"/>
  <c r="I68" i="9"/>
  <c r="E90" i="9"/>
  <c r="E91" i="9"/>
  <c r="E92" i="9"/>
  <c r="E93" i="9"/>
  <c r="E94" i="9"/>
  <c r="K170" i="9" l="1"/>
  <c r="J170" i="9"/>
  <c r="H170" i="9"/>
  <c r="G170" i="9"/>
  <c r="E170" i="9"/>
  <c r="K156" i="9"/>
  <c r="J156" i="9"/>
  <c r="H156" i="9"/>
  <c r="G156" i="9"/>
  <c r="E156" i="9"/>
  <c r="K145" i="9"/>
  <c r="J145" i="9"/>
  <c r="H145" i="9"/>
  <c r="G145" i="9"/>
  <c r="E145" i="9"/>
  <c r="L145" i="9" l="1"/>
  <c r="L156" i="9"/>
  <c r="I170" i="9"/>
  <c r="L170" i="9"/>
  <c r="I156" i="9"/>
  <c r="I145" i="9"/>
  <c r="K122" i="9"/>
  <c r="J122" i="9"/>
  <c r="H122" i="9"/>
  <c r="G122" i="9"/>
  <c r="K120" i="9"/>
  <c r="J120" i="9"/>
  <c r="H120" i="9"/>
  <c r="G120" i="9"/>
  <c r="F70" i="9"/>
  <c r="K69" i="9"/>
  <c r="K70" i="9" s="1"/>
  <c r="J69" i="9"/>
  <c r="J70" i="9" s="1"/>
  <c r="H69" i="9"/>
  <c r="G69" i="9"/>
  <c r="G70" i="9" s="1"/>
  <c r="E69" i="9"/>
  <c r="E70" i="9" s="1"/>
  <c r="D73" i="9"/>
  <c r="F73" i="9"/>
  <c r="C73" i="9"/>
  <c r="K72" i="9"/>
  <c r="K73" i="9" s="1"/>
  <c r="J72" i="9"/>
  <c r="H72" i="9"/>
  <c r="H73" i="9" s="1"/>
  <c r="G72" i="9"/>
  <c r="E72" i="9"/>
  <c r="E73" i="9" s="1"/>
  <c r="I72" i="9" l="1"/>
  <c r="I120" i="9"/>
  <c r="L120" i="9"/>
  <c r="I122" i="9"/>
  <c r="L122" i="9"/>
  <c r="I69" i="9"/>
  <c r="L72" i="9"/>
  <c r="L73" i="9" s="1"/>
  <c r="L69" i="9"/>
  <c r="L70" i="9" s="1"/>
  <c r="H70" i="9"/>
  <c r="G73" i="9"/>
  <c r="J73" i="9"/>
  <c r="I70" i="9" l="1"/>
  <c r="N70" i="9"/>
  <c r="I73" i="9"/>
  <c r="N73" i="9"/>
  <c r="D27" i="9"/>
  <c r="D31" i="9" s="1"/>
  <c r="C27" i="9"/>
  <c r="C31" i="9" s="1"/>
  <c r="E25" i="9"/>
  <c r="G25" i="9"/>
  <c r="H25" i="9"/>
  <c r="J25" i="9"/>
  <c r="M73" i="9" l="1"/>
  <c r="O73" i="9"/>
  <c r="M70" i="9"/>
  <c r="O70" i="9"/>
  <c r="I25" i="9"/>
  <c r="C226" i="9"/>
  <c r="K315" i="9" l="1"/>
  <c r="J315" i="9"/>
  <c r="H315" i="9"/>
  <c r="G315" i="9"/>
  <c r="E315" i="9"/>
  <c r="F312" i="9"/>
  <c r="K311" i="9"/>
  <c r="K312" i="9" s="1"/>
  <c r="J311" i="9"/>
  <c r="J312" i="9" s="1"/>
  <c r="H311" i="9"/>
  <c r="H312" i="9" s="1"/>
  <c r="G311" i="9"/>
  <c r="G312" i="9" s="1"/>
  <c r="E311" i="9"/>
  <c r="D305" i="9"/>
  <c r="D306" i="9" s="1"/>
  <c r="D307" i="9" s="1"/>
  <c r="J304" i="9"/>
  <c r="H304" i="9"/>
  <c r="G304" i="9"/>
  <c r="E304" i="9"/>
  <c r="K304" i="9"/>
  <c r="C305" i="9"/>
  <c r="C306" i="9" s="1"/>
  <c r="C307" i="9" s="1"/>
  <c r="K303" i="9"/>
  <c r="J303" i="9"/>
  <c r="H303" i="9"/>
  <c r="G303" i="9"/>
  <c r="E303" i="9"/>
  <c r="D297" i="9"/>
  <c r="D298" i="9" s="1"/>
  <c r="D299" i="9" s="1"/>
  <c r="C298" i="9"/>
  <c r="C299" i="9" s="1"/>
  <c r="K296" i="9"/>
  <c r="J296" i="9"/>
  <c r="H296" i="9"/>
  <c r="G296" i="9"/>
  <c r="E296" i="9"/>
  <c r="K294" i="9"/>
  <c r="J294" i="9"/>
  <c r="H294" i="9"/>
  <c r="G294" i="9"/>
  <c r="E294" i="9"/>
  <c r="K291" i="9"/>
  <c r="J291" i="9"/>
  <c r="H291" i="9"/>
  <c r="G291" i="9"/>
  <c r="E291" i="9"/>
  <c r="K289" i="9"/>
  <c r="J289" i="9"/>
  <c r="H289" i="9"/>
  <c r="G289" i="9"/>
  <c r="E289" i="9"/>
  <c r="K288" i="9"/>
  <c r="J288" i="9"/>
  <c r="H288" i="9"/>
  <c r="G288" i="9"/>
  <c r="E288" i="9"/>
  <c r="K283" i="9"/>
  <c r="J283" i="9"/>
  <c r="H283" i="9"/>
  <c r="G283" i="9"/>
  <c r="E283" i="9"/>
  <c r="F277" i="9"/>
  <c r="F278" i="9" s="1"/>
  <c r="D277" i="9"/>
  <c r="D278" i="9" s="1"/>
  <c r="C277" i="9"/>
  <c r="C278" i="9" s="1"/>
  <c r="K276" i="9"/>
  <c r="J276" i="9"/>
  <c r="H276" i="9"/>
  <c r="G276" i="9"/>
  <c r="E276" i="9"/>
  <c r="K275" i="9"/>
  <c r="J275" i="9"/>
  <c r="H275" i="9"/>
  <c r="G275" i="9"/>
  <c r="E275" i="9"/>
  <c r="K274" i="9"/>
  <c r="J274" i="9"/>
  <c r="H274" i="9"/>
  <c r="G274" i="9"/>
  <c r="E274" i="9"/>
  <c r="K273" i="9"/>
  <c r="J273" i="9"/>
  <c r="H273" i="9"/>
  <c r="G273" i="9"/>
  <c r="E273" i="9"/>
  <c r="F269" i="9"/>
  <c r="D269" i="9"/>
  <c r="C269" i="9"/>
  <c r="K268" i="9"/>
  <c r="J268" i="9"/>
  <c r="H268" i="9"/>
  <c r="G268" i="9"/>
  <c r="E268" i="9"/>
  <c r="K267" i="9"/>
  <c r="J267" i="9"/>
  <c r="H267" i="9"/>
  <c r="G267" i="9"/>
  <c r="E267" i="9"/>
  <c r="F265" i="9"/>
  <c r="D265" i="9"/>
  <c r="C265" i="9"/>
  <c r="K264" i="9"/>
  <c r="J264" i="9"/>
  <c r="H264" i="9"/>
  <c r="G264" i="9"/>
  <c r="E264" i="9"/>
  <c r="K263" i="9"/>
  <c r="J263" i="9"/>
  <c r="H263" i="9"/>
  <c r="G263" i="9"/>
  <c r="E263" i="9"/>
  <c r="K262" i="9"/>
  <c r="J262" i="9"/>
  <c r="H262" i="9"/>
  <c r="G262" i="9"/>
  <c r="E262" i="9"/>
  <c r="K261" i="9"/>
  <c r="J261" i="9"/>
  <c r="H261" i="9"/>
  <c r="G261" i="9"/>
  <c r="E261" i="9"/>
  <c r="K260" i="9"/>
  <c r="J260" i="9"/>
  <c r="H260" i="9"/>
  <c r="G260" i="9"/>
  <c r="E260" i="9"/>
  <c r="K259" i="9"/>
  <c r="J259" i="9"/>
  <c r="H259" i="9"/>
  <c r="G259" i="9"/>
  <c r="E259" i="9"/>
  <c r="K252" i="9"/>
  <c r="J252" i="9"/>
  <c r="H252" i="9"/>
  <c r="G252" i="9"/>
  <c r="E252" i="9"/>
  <c r="K251" i="9"/>
  <c r="J251" i="9"/>
  <c r="H251" i="9"/>
  <c r="G251" i="9"/>
  <c r="E251" i="9"/>
  <c r="K250" i="9"/>
  <c r="J250" i="9"/>
  <c r="H250" i="9"/>
  <c r="G250" i="9"/>
  <c r="E250" i="9"/>
  <c r="D242" i="9"/>
  <c r="K241" i="9"/>
  <c r="J241" i="9"/>
  <c r="H241" i="9"/>
  <c r="G241" i="9"/>
  <c r="E241" i="9"/>
  <c r="K240" i="9"/>
  <c r="J240" i="9"/>
  <c r="H240" i="9"/>
  <c r="G240" i="9"/>
  <c r="E240" i="9"/>
  <c r="K239" i="9"/>
  <c r="J239" i="9"/>
  <c r="H239" i="9"/>
  <c r="G239" i="9"/>
  <c r="E239" i="9"/>
  <c r="K238" i="9"/>
  <c r="J238" i="9"/>
  <c r="H238" i="9"/>
  <c r="G238" i="9"/>
  <c r="E238" i="9"/>
  <c r="K237" i="9"/>
  <c r="J237" i="9"/>
  <c r="H237" i="9"/>
  <c r="G237" i="9"/>
  <c r="E237" i="9"/>
  <c r="K236" i="9"/>
  <c r="J236" i="9"/>
  <c r="H236" i="9"/>
  <c r="G236" i="9"/>
  <c r="E236" i="9"/>
  <c r="K235" i="9"/>
  <c r="J235" i="9"/>
  <c r="H235" i="9"/>
  <c r="G235" i="9"/>
  <c r="E235" i="9"/>
  <c r="K233" i="9"/>
  <c r="J233" i="9"/>
  <c r="H233" i="9"/>
  <c r="G233" i="9"/>
  <c r="E233" i="9"/>
  <c r="K232" i="9"/>
  <c r="J232" i="9"/>
  <c r="H232" i="9"/>
  <c r="G232" i="9"/>
  <c r="E232" i="9"/>
  <c r="F226" i="9"/>
  <c r="D226" i="9"/>
  <c r="K225" i="9"/>
  <c r="K226" i="9" s="1"/>
  <c r="J225" i="9"/>
  <c r="H225" i="9"/>
  <c r="H226" i="9" s="1"/>
  <c r="G225" i="9"/>
  <c r="G226" i="9" s="1"/>
  <c r="E225" i="9"/>
  <c r="E226" i="9" s="1"/>
  <c r="F220" i="9"/>
  <c r="D220" i="9"/>
  <c r="C220" i="9"/>
  <c r="C227" i="9" s="1"/>
  <c r="K219" i="9"/>
  <c r="J219" i="9"/>
  <c r="H219" i="9"/>
  <c r="G219" i="9"/>
  <c r="E219" i="9"/>
  <c r="F214" i="9"/>
  <c r="K213" i="9"/>
  <c r="J213" i="9"/>
  <c r="H213" i="9"/>
  <c r="G213" i="9"/>
  <c r="E213" i="9"/>
  <c r="K209" i="9"/>
  <c r="J209" i="9"/>
  <c r="H209" i="9"/>
  <c r="G209" i="9"/>
  <c r="E209" i="9"/>
  <c r="K202" i="9"/>
  <c r="J202" i="9"/>
  <c r="H202" i="9"/>
  <c r="G202" i="9"/>
  <c r="E202" i="9"/>
  <c r="K186" i="9"/>
  <c r="J186" i="9"/>
  <c r="H186" i="9"/>
  <c r="G186" i="9"/>
  <c r="E186" i="9"/>
  <c r="K185" i="9"/>
  <c r="J185" i="9"/>
  <c r="H185" i="9"/>
  <c r="G185" i="9"/>
  <c r="E185" i="9"/>
  <c r="K182" i="9"/>
  <c r="J182" i="9"/>
  <c r="H182" i="9"/>
  <c r="G182" i="9"/>
  <c r="E182" i="9"/>
  <c r="K195" i="9"/>
  <c r="K196" i="9" s="1"/>
  <c r="J195" i="9"/>
  <c r="J196" i="9" s="1"/>
  <c r="H195" i="9"/>
  <c r="H196" i="9" s="1"/>
  <c r="G195" i="9"/>
  <c r="G196" i="9" s="1"/>
  <c r="E195" i="9"/>
  <c r="E196" i="9" s="1"/>
  <c r="F180" i="9"/>
  <c r="D180" i="9"/>
  <c r="D197" i="9" s="1"/>
  <c r="C180" i="9"/>
  <c r="C197" i="9" s="1"/>
  <c r="K179" i="9"/>
  <c r="K180" i="9" s="1"/>
  <c r="J179" i="9"/>
  <c r="J180" i="9" s="1"/>
  <c r="H179" i="9"/>
  <c r="H180" i="9" s="1"/>
  <c r="G179" i="9"/>
  <c r="E179" i="9"/>
  <c r="E180" i="9" s="1"/>
  <c r="K192" i="9"/>
  <c r="J192" i="9"/>
  <c r="H192" i="9"/>
  <c r="G192" i="9"/>
  <c r="E192" i="9"/>
  <c r="K189" i="9"/>
  <c r="J189" i="9"/>
  <c r="H189" i="9"/>
  <c r="G189" i="9"/>
  <c r="E189" i="9"/>
  <c r="F177" i="9"/>
  <c r="K176" i="9"/>
  <c r="J176" i="9"/>
  <c r="H176" i="9"/>
  <c r="G176" i="9"/>
  <c r="E176" i="9"/>
  <c r="K175" i="9"/>
  <c r="J175" i="9"/>
  <c r="H175" i="9"/>
  <c r="G175" i="9"/>
  <c r="E175" i="9"/>
  <c r="K171" i="9"/>
  <c r="J171" i="9"/>
  <c r="H171" i="9"/>
  <c r="G171" i="9"/>
  <c r="E171" i="9"/>
  <c r="K169" i="9"/>
  <c r="J169" i="9"/>
  <c r="H169" i="9"/>
  <c r="G169" i="9"/>
  <c r="E169" i="9"/>
  <c r="K168" i="9"/>
  <c r="J168" i="9"/>
  <c r="H168" i="9"/>
  <c r="G168" i="9"/>
  <c r="E168" i="9"/>
  <c r="K167" i="9"/>
  <c r="J167" i="9"/>
  <c r="H167" i="9"/>
  <c r="G167" i="9"/>
  <c r="E167" i="9"/>
  <c r="F160" i="9"/>
  <c r="F161" i="9" s="1"/>
  <c r="D161" i="9"/>
  <c r="C161" i="9"/>
  <c r="K159" i="9"/>
  <c r="J159" i="9"/>
  <c r="H159" i="9"/>
  <c r="G159" i="9"/>
  <c r="E159" i="9"/>
  <c r="K154" i="9"/>
  <c r="J154" i="9"/>
  <c r="H154" i="9"/>
  <c r="G154" i="9"/>
  <c r="E154" i="9"/>
  <c r="K153" i="9"/>
  <c r="J153" i="9"/>
  <c r="H153" i="9"/>
  <c r="G153" i="9"/>
  <c r="E153" i="9"/>
  <c r="K152" i="9"/>
  <c r="J152" i="9"/>
  <c r="H152" i="9"/>
  <c r="G152" i="9"/>
  <c r="E152" i="9"/>
  <c r="K151" i="9"/>
  <c r="J151" i="9"/>
  <c r="H151" i="9"/>
  <c r="G151" i="9"/>
  <c r="E151" i="9"/>
  <c r="F147" i="9"/>
  <c r="D147" i="9"/>
  <c r="C147" i="9"/>
  <c r="K146" i="9"/>
  <c r="J146" i="9"/>
  <c r="H146" i="9"/>
  <c r="G146" i="9"/>
  <c r="E146" i="9"/>
  <c r="K141" i="9"/>
  <c r="J141" i="9"/>
  <c r="H141" i="9"/>
  <c r="G141" i="9"/>
  <c r="E141" i="9"/>
  <c r="K139" i="9"/>
  <c r="J139" i="9"/>
  <c r="H139" i="9"/>
  <c r="G139" i="9"/>
  <c r="K138" i="9"/>
  <c r="J138" i="9"/>
  <c r="H138" i="9"/>
  <c r="G138" i="9"/>
  <c r="E138" i="9"/>
  <c r="K137" i="9"/>
  <c r="J137" i="9"/>
  <c r="H137" i="9"/>
  <c r="G137" i="9"/>
  <c r="E137" i="9"/>
  <c r="K136" i="9"/>
  <c r="J136" i="9"/>
  <c r="H136" i="9"/>
  <c r="G136" i="9"/>
  <c r="E136" i="9"/>
  <c r="K135" i="9"/>
  <c r="J135" i="9"/>
  <c r="H135" i="9"/>
  <c r="G135" i="9"/>
  <c r="E135" i="9"/>
  <c r="K134" i="9"/>
  <c r="J134" i="9"/>
  <c r="H134" i="9"/>
  <c r="G134" i="9"/>
  <c r="E134" i="9"/>
  <c r="F128" i="9"/>
  <c r="D128" i="9"/>
  <c r="C128" i="9"/>
  <c r="K127" i="9"/>
  <c r="J127" i="9"/>
  <c r="H127" i="9"/>
  <c r="G127" i="9"/>
  <c r="K126" i="9"/>
  <c r="J126" i="9"/>
  <c r="H126" i="9"/>
  <c r="G126" i="9"/>
  <c r="K121" i="9"/>
  <c r="J121" i="9"/>
  <c r="H121" i="9"/>
  <c r="G121" i="9"/>
  <c r="K118" i="9"/>
  <c r="J118" i="9"/>
  <c r="H118" i="9"/>
  <c r="G118" i="9"/>
  <c r="K117" i="9"/>
  <c r="J117" i="9"/>
  <c r="H117" i="9"/>
  <c r="G117" i="9"/>
  <c r="K116" i="9"/>
  <c r="J116" i="9"/>
  <c r="H116" i="9"/>
  <c r="G116" i="9"/>
  <c r="K115" i="9"/>
  <c r="J115" i="9"/>
  <c r="H115" i="9"/>
  <c r="G115" i="9"/>
  <c r="K114" i="9"/>
  <c r="J114" i="9"/>
  <c r="H114" i="9"/>
  <c r="G114" i="9"/>
  <c r="K113" i="9"/>
  <c r="J113" i="9"/>
  <c r="H113" i="9"/>
  <c r="G113" i="9"/>
  <c r="K112" i="9"/>
  <c r="J112" i="9"/>
  <c r="H112" i="9"/>
  <c r="G112" i="9"/>
  <c r="K111" i="9"/>
  <c r="J111" i="9"/>
  <c r="H111" i="9"/>
  <c r="G111" i="9"/>
  <c r="K109" i="9"/>
  <c r="J109" i="9"/>
  <c r="H109" i="9"/>
  <c r="G109" i="9"/>
  <c r="K108" i="9"/>
  <c r="J108" i="9"/>
  <c r="H108" i="9"/>
  <c r="G108" i="9"/>
  <c r="K107" i="9"/>
  <c r="J107" i="9"/>
  <c r="H107" i="9"/>
  <c r="G107" i="9"/>
  <c r="K106" i="9"/>
  <c r="J106" i="9"/>
  <c r="H106" i="9"/>
  <c r="G106" i="9"/>
  <c r="K105" i="9"/>
  <c r="J105" i="9"/>
  <c r="H105" i="9"/>
  <c r="G105" i="9"/>
  <c r="K104" i="9"/>
  <c r="J104" i="9"/>
  <c r="H104" i="9"/>
  <c r="G104" i="9"/>
  <c r="K102" i="9"/>
  <c r="J102" i="9"/>
  <c r="H102" i="9"/>
  <c r="G102" i="9"/>
  <c r="K101" i="9"/>
  <c r="J101" i="9"/>
  <c r="H101" i="9"/>
  <c r="G101" i="9"/>
  <c r="D95" i="9"/>
  <c r="D96" i="9" s="1"/>
  <c r="D97" i="9" s="1"/>
  <c r="C95" i="9"/>
  <c r="C96" i="9" s="1"/>
  <c r="C97" i="9" s="1"/>
  <c r="K94" i="9"/>
  <c r="J94" i="9"/>
  <c r="H94" i="9"/>
  <c r="G94" i="9"/>
  <c r="K93" i="9"/>
  <c r="J93" i="9"/>
  <c r="H93" i="9"/>
  <c r="G93" i="9"/>
  <c r="K92" i="9"/>
  <c r="J92" i="9"/>
  <c r="H92" i="9"/>
  <c r="G92" i="9"/>
  <c r="K91" i="9"/>
  <c r="J91" i="9"/>
  <c r="H91" i="9"/>
  <c r="G91" i="9"/>
  <c r="K90" i="9"/>
  <c r="J90" i="9"/>
  <c r="H90" i="9"/>
  <c r="G90" i="9"/>
  <c r="F84" i="9"/>
  <c r="K83" i="9"/>
  <c r="K84" i="9" s="1"/>
  <c r="J83" i="9"/>
  <c r="J84" i="9" s="1"/>
  <c r="H83" i="9"/>
  <c r="G83" i="9"/>
  <c r="G84" i="9" s="1"/>
  <c r="E83" i="9"/>
  <c r="E84" i="9" s="1"/>
  <c r="F81" i="9"/>
  <c r="D81" i="9"/>
  <c r="D85" i="9" s="1"/>
  <c r="C81" i="9"/>
  <c r="C85" i="9" s="1"/>
  <c r="K77" i="9"/>
  <c r="K78" i="9" s="1"/>
  <c r="J77" i="9"/>
  <c r="J78" i="9" s="1"/>
  <c r="H77" i="9"/>
  <c r="H78" i="9" s="1"/>
  <c r="G77" i="9"/>
  <c r="G78" i="9" s="1"/>
  <c r="E77" i="9"/>
  <c r="E78" i="9" s="1"/>
  <c r="K80" i="9"/>
  <c r="J80" i="9"/>
  <c r="H80" i="9"/>
  <c r="G80" i="9"/>
  <c r="E80" i="9"/>
  <c r="F52" i="9"/>
  <c r="D52" i="9"/>
  <c r="C52" i="9"/>
  <c r="K51" i="9"/>
  <c r="K52" i="9" s="1"/>
  <c r="J51" i="9"/>
  <c r="H51" i="9"/>
  <c r="H52" i="9" s="1"/>
  <c r="G51" i="9"/>
  <c r="G52" i="9" s="1"/>
  <c r="E51" i="9"/>
  <c r="E52" i="9" s="1"/>
  <c r="F57" i="9"/>
  <c r="K56" i="9"/>
  <c r="J56" i="9"/>
  <c r="H56" i="9"/>
  <c r="G56" i="9"/>
  <c r="E56" i="9"/>
  <c r="K55" i="9"/>
  <c r="J55" i="9"/>
  <c r="H55" i="9"/>
  <c r="G55" i="9"/>
  <c r="E55" i="9"/>
  <c r="F66" i="9"/>
  <c r="D66" i="9"/>
  <c r="C66" i="9"/>
  <c r="K65" i="9"/>
  <c r="K66" i="9" s="1"/>
  <c r="J65" i="9"/>
  <c r="J66" i="9" s="1"/>
  <c r="H65" i="9"/>
  <c r="H66" i="9" s="1"/>
  <c r="G65" i="9"/>
  <c r="E65" i="9"/>
  <c r="E66" i="9" s="1"/>
  <c r="F63" i="9"/>
  <c r="D63" i="9"/>
  <c r="C63" i="9"/>
  <c r="K62" i="9"/>
  <c r="J62" i="9"/>
  <c r="H62" i="9"/>
  <c r="G62" i="9"/>
  <c r="E62" i="9"/>
  <c r="D41" i="9"/>
  <c r="K40" i="9"/>
  <c r="J40" i="9"/>
  <c r="H40" i="9"/>
  <c r="G40" i="9"/>
  <c r="E40" i="9"/>
  <c r="K39" i="9"/>
  <c r="J39" i="9"/>
  <c r="H39" i="9"/>
  <c r="G39" i="9"/>
  <c r="E39" i="9"/>
  <c r="K38" i="9"/>
  <c r="J38" i="9"/>
  <c r="H38" i="9"/>
  <c r="G38" i="9"/>
  <c r="E38" i="9"/>
  <c r="K37" i="9"/>
  <c r="J37" i="9"/>
  <c r="H37" i="9"/>
  <c r="G37" i="9"/>
  <c r="E37" i="9"/>
  <c r="K36" i="9"/>
  <c r="J36" i="9"/>
  <c r="H36" i="9"/>
  <c r="G36" i="9"/>
  <c r="E36" i="9"/>
  <c r="K26" i="9"/>
  <c r="J26" i="9"/>
  <c r="H26" i="9"/>
  <c r="H27" i="9" s="1"/>
  <c r="H31" i="9" s="1"/>
  <c r="G26" i="9"/>
  <c r="G27" i="9" s="1"/>
  <c r="G31" i="9" s="1"/>
  <c r="E26" i="9"/>
  <c r="D21" i="9"/>
  <c r="C21" i="9"/>
  <c r="K20" i="9"/>
  <c r="J20" i="9"/>
  <c r="J21" i="9" s="1"/>
  <c r="H20" i="9"/>
  <c r="H21" i="9" s="1"/>
  <c r="G20" i="9"/>
  <c r="E21" i="9"/>
  <c r="D15" i="9"/>
  <c r="C15" i="9"/>
  <c r="K14" i="9"/>
  <c r="J14" i="9"/>
  <c r="H14" i="9"/>
  <c r="G14" i="9"/>
  <c r="K13" i="9"/>
  <c r="J13" i="9"/>
  <c r="H13" i="9"/>
  <c r="G13" i="9"/>
  <c r="K11" i="9"/>
  <c r="J11" i="9"/>
  <c r="H11" i="9"/>
  <c r="G11" i="9"/>
  <c r="K10" i="9"/>
  <c r="J10" i="9"/>
  <c r="H10" i="9"/>
  <c r="G10" i="9"/>
  <c r="C22" i="9" l="1"/>
  <c r="C32" i="9" s="1"/>
  <c r="C74" i="9"/>
  <c r="C86" i="9" s="1"/>
  <c r="D22" i="9"/>
  <c r="D32" i="9" s="1"/>
  <c r="E312" i="9"/>
  <c r="O311" i="9"/>
  <c r="H84" i="9"/>
  <c r="O83" i="9"/>
  <c r="F227" i="9"/>
  <c r="F228" i="9" s="1"/>
  <c r="D227" i="9"/>
  <c r="D228" i="9" s="1"/>
  <c r="E177" i="9"/>
  <c r="D74" i="9"/>
  <c r="K177" i="9"/>
  <c r="J177" i="9"/>
  <c r="G177" i="9"/>
  <c r="H177" i="9"/>
  <c r="H193" i="9"/>
  <c r="G183" i="9"/>
  <c r="J187" i="9"/>
  <c r="E203" i="9"/>
  <c r="E204" i="9" s="1"/>
  <c r="K203" i="9"/>
  <c r="K204" i="9" s="1"/>
  <c r="J183" i="9"/>
  <c r="H203" i="9"/>
  <c r="H204" i="9" s="1"/>
  <c r="E193" i="9"/>
  <c r="K193" i="9"/>
  <c r="G187" i="9"/>
  <c r="G193" i="9"/>
  <c r="E183" i="9"/>
  <c r="K183" i="9"/>
  <c r="H187" i="9"/>
  <c r="J203" i="9"/>
  <c r="J204" i="9" s="1"/>
  <c r="J193" i="9"/>
  <c r="H183" i="9"/>
  <c r="E187" i="9"/>
  <c r="K187" i="9"/>
  <c r="G203" i="9"/>
  <c r="G204" i="9" s="1"/>
  <c r="E316" i="9"/>
  <c r="K316" i="9"/>
  <c r="H316" i="9"/>
  <c r="J316" i="9"/>
  <c r="J317" i="9" s="1"/>
  <c r="J318" i="9" s="1"/>
  <c r="G316" i="9"/>
  <c r="H253" i="9"/>
  <c r="D254" i="9"/>
  <c r="D255" i="9" s="1"/>
  <c r="F148" i="9"/>
  <c r="F162" i="9" s="1"/>
  <c r="J253" i="9"/>
  <c r="E253" i="9"/>
  <c r="K253" i="9"/>
  <c r="C254" i="9"/>
  <c r="C255" i="9" s="1"/>
  <c r="G253" i="9"/>
  <c r="E214" i="9"/>
  <c r="E57" i="9"/>
  <c r="K57" i="9"/>
  <c r="J57" i="9"/>
  <c r="C270" i="9"/>
  <c r="C279" i="9" s="1"/>
  <c r="F270" i="9"/>
  <c r="F279" i="9" s="1"/>
  <c r="D270" i="9"/>
  <c r="D279" i="9" s="1"/>
  <c r="C148" i="9"/>
  <c r="C162" i="9" s="1"/>
  <c r="D148" i="9"/>
  <c r="D162" i="9" s="1"/>
  <c r="I233" i="9"/>
  <c r="L235" i="9"/>
  <c r="I240" i="9"/>
  <c r="I262" i="9"/>
  <c r="J305" i="9"/>
  <c r="J306" i="9" s="1"/>
  <c r="J307" i="9" s="1"/>
  <c r="L20" i="9"/>
  <c r="L21" i="9" s="1"/>
  <c r="L152" i="9"/>
  <c r="I20" i="9"/>
  <c r="I21" i="9" s="1"/>
  <c r="I182" i="9"/>
  <c r="I186" i="9"/>
  <c r="I219" i="9"/>
  <c r="L232" i="9"/>
  <c r="I236" i="9"/>
  <c r="L238" i="9"/>
  <c r="L241" i="9"/>
  <c r="L260" i="9"/>
  <c r="L263" i="9"/>
  <c r="I268" i="9"/>
  <c r="I276" i="9"/>
  <c r="K297" i="9"/>
  <c r="K298" i="9" s="1"/>
  <c r="K299" i="9" s="1"/>
  <c r="L289" i="9"/>
  <c r="I294" i="9"/>
  <c r="L296" i="9"/>
  <c r="E305" i="9"/>
  <c r="E306" i="9" s="1"/>
  <c r="E307" i="9" s="1"/>
  <c r="B10" i="10" s="1"/>
  <c r="I106" i="9"/>
  <c r="I112" i="9"/>
  <c r="I139" i="9"/>
  <c r="L138" i="9"/>
  <c r="I136" i="9"/>
  <c r="I135" i="9"/>
  <c r="I291" i="9"/>
  <c r="I274" i="9"/>
  <c r="I168" i="9"/>
  <c r="L171" i="9"/>
  <c r="I209" i="9"/>
  <c r="L303" i="9"/>
  <c r="I115" i="9"/>
  <c r="L108" i="9"/>
  <c r="I118" i="9"/>
  <c r="L121" i="9"/>
  <c r="L126" i="9"/>
  <c r="L105" i="9"/>
  <c r="L91" i="9"/>
  <c r="I80" i="9"/>
  <c r="G81" i="9"/>
  <c r="L294" i="9"/>
  <c r="K21" i="9"/>
  <c r="I39" i="9"/>
  <c r="I94" i="9"/>
  <c r="L146" i="9"/>
  <c r="K160" i="9"/>
  <c r="K161" i="9" s="1"/>
  <c r="L169" i="9"/>
  <c r="I175" i="9"/>
  <c r="L202" i="9"/>
  <c r="I251" i="9"/>
  <c r="K305" i="9"/>
  <c r="K306" i="9" s="1"/>
  <c r="K307" i="9" s="1"/>
  <c r="L26" i="9"/>
  <c r="J27" i="9"/>
  <c r="J31" i="9" s="1"/>
  <c r="K27" i="9"/>
  <c r="K31" i="9" s="1"/>
  <c r="L37" i="9"/>
  <c r="I62" i="9"/>
  <c r="I90" i="9"/>
  <c r="L111" i="9"/>
  <c r="L135" i="9"/>
  <c r="L137" i="9"/>
  <c r="L167" i="9"/>
  <c r="L175" i="9"/>
  <c r="L185" i="9"/>
  <c r="I238" i="9"/>
  <c r="L268" i="9"/>
  <c r="I283" i="9"/>
  <c r="L315" i="9"/>
  <c r="L109" i="9"/>
  <c r="I104" i="9"/>
  <c r="L107" i="9"/>
  <c r="L116" i="9"/>
  <c r="L36" i="9"/>
  <c r="L55" i="9"/>
  <c r="I55" i="9"/>
  <c r="G57" i="9"/>
  <c r="I26" i="9"/>
  <c r="I27" i="9" s="1"/>
  <c r="I31" i="9" s="1"/>
  <c r="E27" i="9"/>
  <c r="E31" i="9" s="1"/>
  <c r="L14" i="9"/>
  <c r="I14" i="9"/>
  <c r="I11" i="9"/>
  <c r="I315" i="9"/>
  <c r="I311" i="9"/>
  <c r="D317" i="9"/>
  <c r="D318" i="9" s="1"/>
  <c r="L311" i="9"/>
  <c r="L312" i="9" s="1"/>
  <c r="C317" i="9"/>
  <c r="C318" i="9" s="1"/>
  <c r="I303" i="9"/>
  <c r="H305" i="9"/>
  <c r="H306" i="9" s="1"/>
  <c r="H307" i="9" s="1"/>
  <c r="I304" i="9"/>
  <c r="G305" i="9"/>
  <c r="G306" i="9" s="1"/>
  <c r="G307" i="9" s="1"/>
  <c r="L288" i="9"/>
  <c r="I288" i="9"/>
  <c r="I289" i="9"/>
  <c r="L291" i="9"/>
  <c r="H297" i="9"/>
  <c r="H298" i="9" s="1"/>
  <c r="H299" i="9" s="1"/>
  <c r="I296" i="9"/>
  <c r="E297" i="9"/>
  <c r="E298" i="9" s="1"/>
  <c r="E299" i="9" s="1"/>
  <c r="J297" i="9"/>
  <c r="J298" i="9" s="1"/>
  <c r="J299" i="9" s="1"/>
  <c r="G297" i="9"/>
  <c r="G298" i="9" s="1"/>
  <c r="G299" i="9" s="1"/>
  <c r="L274" i="9"/>
  <c r="I275" i="9"/>
  <c r="L275" i="9"/>
  <c r="K277" i="9"/>
  <c r="K278" i="9" s="1"/>
  <c r="H277" i="9"/>
  <c r="H278" i="9" s="1"/>
  <c r="L276" i="9"/>
  <c r="E277" i="9"/>
  <c r="E278" i="9" s="1"/>
  <c r="J277" i="9"/>
  <c r="J278" i="9" s="1"/>
  <c r="G277" i="9"/>
  <c r="G278" i="9" s="1"/>
  <c r="H269" i="9"/>
  <c r="K269" i="9"/>
  <c r="L267" i="9"/>
  <c r="I267" i="9"/>
  <c r="E269" i="9"/>
  <c r="G269" i="9"/>
  <c r="I259" i="9"/>
  <c r="I260" i="9"/>
  <c r="I261" i="9"/>
  <c r="L262" i="9"/>
  <c r="I263" i="9"/>
  <c r="H265" i="9"/>
  <c r="I264" i="9"/>
  <c r="L264" i="9"/>
  <c r="J265" i="9"/>
  <c r="L250" i="9"/>
  <c r="L251" i="9"/>
  <c r="L252" i="9"/>
  <c r="I252" i="9"/>
  <c r="I250" i="9"/>
  <c r="L233" i="9"/>
  <c r="L239" i="9"/>
  <c r="I239" i="9"/>
  <c r="I235" i="9"/>
  <c r="L237" i="9"/>
  <c r="I241" i="9"/>
  <c r="J242" i="9"/>
  <c r="I225" i="9"/>
  <c r="K220" i="9"/>
  <c r="L219" i="9"/>
  <c r="E220" i="9"/>
  <c r="C228" i="9"/>
  <c r="K214" i="9"/>
  <c r="L213" i="9"/>
  <c r="I213" i="9"/>
  <c r="H214" i="9"/>
  <c r="J214" i="9"/>
  <c r="L209" i="9"/>
  <c r="I202" i="9"/>
  <c r="I185" i="9"/>
  <c r="L186" i="9"/>
  <c r="L182" i="9"/>
  <c r="L179" i="9"/>
  <c r="L180" i="9" s="1"/>
  <c r="L192" i="9"/>
  <c r="I192" i="9"/>
  <c r="I189" i="9"/>
  <c r="I167" i="9"/>
  <c r="I176" i="9"/>
  <c r="I171" i="9"/>
  <c r="I153" i="9"/>
  <c r="L153" i="9"/>
  <c r="I154" i="9"/>
  <c r="L154" i="9"/>
  <c r="L159" i="9"/>
  <c r="I159" i="9"/>
  <c r="E160" i="9"/>
  <c r="E161" i="9" s="1"/>
  <c r="G160" i="9"/>
  <c r="G161" i="9" s="1"/>
  <c r="L134" i="9"/>
  <c r="L139" i="9"/>
  <c r="L141" i="9"/>
  <c r="K147" i="9"/>
  <c r="I111" i="9"/>
  <c r="I113" i="9"/>
  <c r="L113" i="9"/>
  <c r="I114" i="9"/>
  <c r="L114" i="9"/>
  <c r="L115" i="9"/>
  <c r="I117" i="9"/>
  <c r="L117" i="9"/>
  <c r="L118" i="9"/>
  <c r="I127" i="9"/>
  <c r="L127" i="9"/>
  <c r="L104" i="9"/>
  <c r="I105" i="9"/>
  <c r="L106" i="9"/>
  <c r="I108" i="9"/>
  <c r="I109" i="9"/>
  <c r="L90" i="9"/>
  <c r="I91" i="9"/>
  <c r="L93" i="9"/>
  <c r="K95" i="9"/>
  <c r="K96" i="9" s="1"/>
  <c r="K97" i="9" s="1"/>
  <c r="H95" i="9"/>
  <c r="H96" i="9" s="1"/>
  <c r="H97" i="9" s="1"/>
  <c r="G95" i="9"/>
  <c r="G96" i="9" s="1"/>
  <c r="G97" i="9" s="1"/>
  <c r="E95" i="9"/>
  <c r="E96" i="9" s="1"/>
  <c r="E97" i="9" s="1"/>
  <c r="B3" i="10" s="1"/>
  <c r="I83" i="9"/>
  <c r="L83" i="9"/>
  <c r="L84" i="9" s="1"/>
  <c r="L80" i="9"/>
  <c r="H81" i="9"/>
  <c r="K81" i="9"/>
  <c r="E81" i="9"/>
  <c r="E85" i="9" s="1"/>
  <c r="L77" i="9"/>
  <c r="L78" i="9" s="1"/>
  <c r="L51" i="9"/>
  <c r="L52" i="9" s="1"/>
  <c r="I51" i="9"/>
  <c r="J52" i="9"/>
  <c r="H57" i="9"/>
  <c r="I56" i="9"/>
  <c r="I65" i="9"/>
  <c r="G66" i="9"/>
  <c r="K63" i="9"/>
  <c r="E63" i="9"/>
  <c r="L62" i="9"/>
  <c r="I37" i="9"/>
  <c r="L38" i="9"/>
  <c r="I38" i="9"/>
  <c r="L39" i="9"/>
  <c r="K41" i="9"/>
  <c r="L40" i="9"/>
  <c r="H41" i="9"/>
  <c r="I40" i="9"/>
  <c r="E41" i="9"/>
  <c r="J41" i="9"/>
  <c r="G41" i="9"/>
  <c r="I36" i="9"/>
  <c r="G21" i="9"/>
  <c r="I10" i="9"/>
  <c r="L10" i="9"/>
  <c r="L13" i="9"/>
  <c r="I13" i="9"/>
  <c r="H15" i="9"/>
  <c r="H22" i="9" s="1"/>
  <c r="K15" i="9"/>
  <c r="E15" i="9"/>
  <c r="E22" i="9" s="1"/>
  <c r="J15" i="9"/>
  <c r="J22" i="9" s="1"/>
  <c r="L112" i="9"/>
  <c r="I101" i="9"/>
  <c r="K128" i="9"/>
  <c r="L101" i="9"/>
  <c r="G128" i="9"/>
  <c r="G15" i="9"/>
  <c r="G220" i="9"/>
  <c r="J63" i="9"/>
  <c r="J81" i="9"/>
  <c r="J95" i="9"/>
  <c r="J96" i="9" s="1"/>
  <c r="J97" i="9" s="1"/>
  <c r="L94" i="9"/>
  <c r="H128" i="9"/>
  <c r="I102" i="9"/>
  <c r="G147" i="9"/>
  <c r="E147" i="9"/>
  <c r="J147" i="9"/>
  <c r="L136" i="9"/>
  <c r="J226" i="9"/>
  <c r="L225" i="9"/>
  <c r="L226" i="9" s="1"/>
  <c r="L11" i="9"/>
  <c r="L65" i="9"/>
  <c r="L66" i="9" s="1"/>
  <c r="L56" i="9"/>
  <c r="I77" i="9"/>
  <c r="I78" i="9" s="1"/>
  <c r="I92" i="9"/>
  <c r="I93" i="9"/>
  <c r="L102" i="9"/>
  <c r="H147" i="9"/>
  <c r="H160" i="9"/>
  <c r="H161" i="9" s="1"/>
  <c r="L92" i="9"/>
  <c r="E128" i="9"/>
  <c r="J128" i="9"/>
  <c r="I107" i="9"/>
  <c r="I116" i="9"/>
  <c r="I121" i="9"/>
  <c r="I126" i="9"/>
  <c r="I138" i="9"/>
  <c r="I146" i="9"/>
  <c r="L151" i="9"/>
  <c r="I134" i="9"/>
  <c r="I137" i="9"/>
  <c r="I151" i="9"/>
  <c r="I169" i="9"/>
  <c r="L195" i="9"/>
  <c r="L196" i="9" s="1"/>
  <c r="J220" i="9"/>
  <c r="H220" i="9"/>
  <c r="I232" i="9"/>
  <c r="I237" i="9"/>
  <c r="L168" i="9"/>
  <c r="L176" i="9"/>
  <c r="L236" i="9"/>
  <c r="I141" i="9"/>
  <c r="J160" i="9"/>
  <c r="I152" i="9"/>
  <c r="L189" i="9"/>
  <c r="G180" i="9"/>
  <c r="I179" i="9"/>
  <c r="I195" i="9"/>
  <c r="G214" i="9"/>
  <c r="G242" i="9"/>
  <c r="K242" i="9"/>
  <c r="L240" i="9"/>
  <c r="E265" i="9"/>
  <c r="L261" i="9"/>
  <c r="H242" i="9"/>
  <c r="L304" i="9"/>
  <c r="E242" i="9"/>
  <c r="G265" i="9"/>
  <c r="K265" i="9"/>
  <c r="L259" i="9"/>
  <c r="I273" i="9"/>
  <c r="L283" i="9"/>
  <c r="J269" i="9"/>
  <c r="L273" i="9"/>
  <c r="K22" i="9" l="1"/>
  <c r="K32" i="9" s="1"/>
  <c r="G22" i="9"/>
  <c r="G32" i="9" s="1"/>
  <c r="N220" i="9"/>
  <c r="I196" i="9"/>
  <c r="N196" i="9"/>
  <c r="N305" i="9"/>
  <c r="N306" i="9" s="1"/>
  <c r="N307" i="9" s="1"/>
  <c r="I312" i="9"/>
  <c r="M312" i="9"/>
  <c r="N277" i="9"/>
  <c r="N278" i="9" s="1"/>
  <c r="I180" i="9"/>
  <c r="N180" i="9"/>
  <c r="N77" i="9"/>
  <c r="M77" i="9"/>
  <c r="M78" i="9" s="1"/>
  <c r="N41" i="9"/>
  <c r="N193" i="9"/>
  <c r="I226" i="9"/>
  <c r="N226" i="9"/>
  <c r="N316" i="9"/>
  <c r="N63" i="9"/>
  <c r="N203" i="9"/>
  <c r="N204" i="9" s="1"/>
  <c r="N160" i="9"/>
  <c r="N161" i="9" s="1"/>
  <c r="I66" i="9"/>
  <c r="N66" i="9"/>
  <c r="I52" i="9"/>
  <c r="N51" i="9"/>
  <c r="N52" i="9" s="1"/>
  <c r="M51" i="9"/>
  <c r="I84" i="9"/>
  <c r="M83" i="9"/>
  <c r="N83" i="9"/>
  <c r="N84" i="9" s="1"/>
  <c r="N253" i="9"/>
  <c r="N15" i="9"/>
  <c r="K74" i="9"/>
  <c r="L316" i="9"/>
  <c r="L317" i="9" s="1"/>
  <c r="L318" i="9" s="1"/>
  <c r="G227" i="9"/>
  <c r="G228" i="9" s="1"/>
  <c r="K227" i="9"/>
  <c r="K228" i="9" s="1"/>
  <c r="J227" i="9"/>
  <c r="J228" i="9" s="1"/>
  <c r="H227" i="9"/>
  <c r="H228" i="9" s="1"/>
  <c r="E227" i="9"/>
  <c r="E228" i="9" s="1"/>
  <c r="B6" i="10" s="1"/>
  <c r="L81" i="9"/>
  <c r="L85" i="9" s="1"/>
  <c r="I187" i="9"/>
  <c r="G74" i="9"/>
  <c r="E74" i="9"/>
  <c r="J74" i="9"/>
  <c r="H74" i="9"/>
  <c r="L193" i="9"/>
  <c r="I177" i="9"/>
  <c r="L177" i="9"/>
  <c r="J197" i="9"/>
  <c r="I203" i="9"/>
  <c r="I204" i="9" s="1"/>
  <c r="I193" i="9"/>
  <c r="L203" i="9"/>
  <c r="L204" i="9" s="1"/>
  <c r="G197" i="9"/>
  <c r="H197" i="9"/>
  <c r="E197" i="9"/>
  <c r="K197" i="9"/>
  <c r="L183" i="9"/>
  <c r="I183" i="9"/>
  <c r="L187" i="9"/>
  <c r="I316" i="9"/>
  <c r="J32" i="9"/>
  <c r="G270" i="9"/>
  <c r="G279" i="9" s="1"/>
  <c r="K254" i="9"/>
  <c r="K255" i="9" s="1"/>
  <c r="H254" i="9"/>
  <c r="H255" i="9" s="1"/>
  <c r="G254" i="9"/>
  <c r="G255" i="9" s="1"/>
  <c r="E254" i="9"/>
  <c r="E255" i="9" s="1"/>
  <c r="B7" i="10" s="1"/>
  <c r="J254" i="9"/>
  <c r="J255" i="9" s="1"/>
  <c r="L253" i="9"/>
  <c r="I253" i="9"/>
  <c r="L57" i="9"/>
  <c r="E270" i="9"/>
  <c r="E279" i="9" s="1"/>
  <c r="B8" i="10" s="1"/>
  <c r="H148" i="9"/>
  <c r="H162" i="9" s="1"/>
  <c r="J270" i="9"/>
  <c r="J279" i="9" s="1"/>
  <c r="K270" i="9"/>
  <c r="K279" i="9" s="1"/>
  <c r="H270" i="9"/>
  <c r="H279" i="9" s="1"/>
  <c r="J148" i="9"/>
  <c r="E148" i="9"/>
  <c r="E162" i="9" s="1"/>
  <c r="B4" i="10" s="1"/>
  <c r="G148" i="9"/>
  <c r="G162" i="9" s="1"/>
  <c r="K148" i="9"/>
  <c r="K162" i="9" s="1"/>
  <c r="K317" i="9"/>
  <c r="K318" i="9" s="1"/>
  <c r="I277" i="9"/>
  <c r="I278" i="9" s="1"/>
  <c r="I265" i="9"/>
  <c r="H32" i="9"/>
  <c r="I269" i="9"/>
  <c r="E317" i="9"/>
  <c r="E318" i="9" s="1"/>
  <c r="B11" i="10" s="1"/>
  <c r="L63" i="9"/>
  <c r="C205" i="9"/>
  <c r="C326" i="9" s="1"/>
  <c r="H317" i="9"/>
  <c r="H318" i="9" s="1"/>
  <c r="G85" i="9"/>
  <c r="E32" i="9"/>
  <c r="B1" i="10" s="1"/>
  <c r="I81" i="9"/>
  <c r="D86" i="9"/>
  <c r="L41" i="9"/>
  <c r="I41" i="9"/>
  <c r="L269" i="9"/>
  <c r="L27" i="9"/>
  <c r="L31" i="9" s="1"/>
  <c r="J85" i="9"/>
  <c r="G317" i="9"/>
  <c r="G318" i="9" s="1"/>
  <c r="I57" i="9"/>
  <c r="I15" i="9"/>
  <c r="I22" i="9" s="1"/>
  <c r="I305" i="9"/>
  <c r="I306" i="9" s="1"/>
  <c r="I307" i="9" s="1"/>
  <c r="L305" i="9"/>
  <c r="L306" i="9" s="1"/>
  <c r="L307" i="9" s="1"/>
  <c r="B9" i="10"/>
  <c r="L297" i="9"/>
  <c r="L298" i="9" s="1"/>
  <c r="L299" i="9" s="1"/>
  <c r="I297" i="9"/>
  <c r="I298" i="9" s="1"/>
  <c r="I299" i="9" s="1"/>
  <c r="L277" i="9"/>
  <c r="L278" i="9" s="1"/>
  <c r="L265" i="9"/>
  <c r="L242" i="9"/>
  <c r="I242" i="9"/>
  <c r="I220" i="9"/>
  <c r="I214" i="9"/>
  <c r="L214" i="9"/>
  <c r="D205" i="9"/>
  <c r="L147" i="9"/>
  <c r="I95" i="9"/>
  <c r="I96" i="9" s="1"/>
  <c r="I97" i="9" s="1"/>
  <c r="L95" i="9"/>
  <c r="L96" i="9" s="1"/>
  <c r="L97" i="9" s="1"/>
  <c r="K85" i="9"/>
  <c r="H85" i="9"/>
  <c r="L15" i="9"/>
  <c r="L22" i="9" s="1"/>
  <c r="I128" i="9"/>
  <c r="J161" i="9"/>
  <c r="L160" i="9"/>
  <c r="L161" i="9" s="1"/>
  <c r="L220" i="9"/>
  <c r="I147" i="9"/>
  <c r="L128" i="9"/>
  <c r="I160" i="9"/>
  <c r="I161" i="9" s="1"/>
  <c r="H86" i="9" l="1"/>
  <c r="K86" i="9"/>
  <c r="J86" i="9"/>
  <c r="G86" i="9"/>
  <c r="N81" i="9"/>
  <c r="N78" i="9"/>
  <c r="N22" i="9"/>
  <c r="N32" i="9" s="1"/>
  <c r="K25" i="9" s="1"/>
  <c r="L25" i="9" s="1"/>
  <c r="O77" i="9"/>
  <c r="O78" i="9" s="1"/>
  <c r="N85" i="9"/>
  <c r="M269" i="9"/>
  <c r="O269" i="9"/>
  <c r="O196" i="9"/>
  <c r="M196" i="9"/>
  <c r="M265" i="9"/>
  <c r="O265" i="9"/>
  <c r="O270" i="9" s="1"/>
  <c r="M95" i="9"/>
  <c r="M96" i="9" s="1"/>
  <c r="M97" i="9" s="1"/>
  <c r="M52" i="9"/>
  <c r="O51" i="9"/>
  <c r="O52" i="9" s="1"/>
  <c r="N269" i="9"/>
  <c r="M193" i="9"/>
  <c r="M63" i="9"/>
  <c r="O242" i="9"/>
  <c r="M277" i="9"/>
  <c r="M278" i="9" s="1"/>
  <c r="M187" i="9"/>
  <c r="O312" i="9"/>
  <c r="N312" i="9"/>
  <c r="N317" i="9" s="1"/>
  <c r="N318" i="9" s="1"/>
  <c r="M305" i="9"/>
  <c r="M306" i="9" s="1"/>
  <c r="M307" i="9" s="1"/>
  <c r="O177" i="9"/>
  <c r="M177" i="9"/>
  <c r="N265" i="9"/>
  <c r="N95" i="9"/>
  <c r="N96" i="9" s="1"/>
  <c r="N97" i="9" s="1"/>
  <c r="M66" i="9"/>
  <c r="O66" i="9"/>
  <c r="M203" i="9"/>
  <c r="M204" i="9" s="1"/>
  <c r="O203" i="9"/>
  <c r="O204" i="9" s="1"/>
  <c r="N147" i="9"/>
  <c r="M128" i="9"/>
  <c r="M183" i="9"/>
  <c r="O183" i="9"/>
  <c r="O316" i="9"/>
  <c r="M316" i="9"/>
  <c r="M317" i="9" s="1"/>
  <c r="M318" i="9" s="1"/>
  <c r="M242" i="9"/>
  <c r="M180" i="9"/>
  <c r="O180" i="9"/>
  <c r="N187" i="9"/>
  <c r="N177" i="9"/>
  <c r="N297" i="9"/>
  <c r="N298" i="9" s="1"/>
  <c r="N299" i="9" s="1"/>
  <c r="N57" i="9"/>
  <c r="N74" i="9" s="1"/>
  <c r="M253" i="9"/>
  <c r="O253" i="9"/>
  <c r="N242" i="9"/>
  <c r="N254" i="9" s="1"/>
  <c r="N255" i="9" s="1"/>
  <c r="M214" i="9"/>
  <c r="O214" i="9"/>
  <c r="M57" i="9"/>
  <c r="N214" i="9"/>
  <c r="N227" i="9" s="1"/>
  <c r="N228" i="9" s="1"/>
  <c r="M84" i="9"/>
  <c r="O84" i="9"/>
  <c r="M160" i="9"/>
  <c r="M147" i="9"/>
  <c r="N128" i="9"/>
  <c r="N183" i="9"/>
  <c r="O226" i="9"/>
  <c r="M226" i="9"/>
  <c r="M41" i="9"/>
  <c r="M81" i="9"/>
  <c r="O81" i="9"/>
  <c r="O220" i="9"/>
  <c r="M220" i="9"/>
  <c r="M297" i="9"/>
  <c r="M298" i="9" s="1"/>
  <c r="M299" i="9" s="1"/>
  <c r="O297" i="9"/>
  <c r="O298" i="9" s="1"/>
  <c r="O299" i="9" s="1"/>
  <c r="I227" i="9"/>
  <c r="I228" i="9" s="1"/>
  <c r="L227" i="9"/>
  <c r="L228" i="9" s="1"/>
  <c r="L74" i="9"/>
  <c r="L86" i="9" s="1"/>
  <c r="I74" i="9"/>
  <c r="L197" i="9"/>
  <c r="I197" i="9"/>
  <c r="I254" i="9"/>
  <c r="I255" i="9" s="1"/>
  <c r="L254" i="9"/>
  <c r="L255" i="9" s="1"/>
  <c r="D326" i="9"/>
  <c r="L270" i="9"/>
  <c r="L279" i="9" s="1"/>
  <c r="I270" i="9"/>
  <c r="I279" i="9" s="1"/>
  <c r="H205" i="9"/>
  <c r="I148" i="9"/>
  <c r="I162" i="9" s="1"/>
  <c r="L148" i="9"/>
  <c r="L162" i="9" s="1"/>
  <c r="G205" i="9"/>
  <c r="I317" i="9"/>
  <c r="I318" i="9" s="1"/>
  <c r="K205" i="9"/>
  <c r="I85" i="9"/>
  <c r="I32" i="9"/>
  <c r="E86" i="9"/>
  <c r="B2" i="10" s="1"/>
  <c r="L32" i="9"/>
  <c r="E205" i="9"/>
  <c r="B5" i="10" s="1"/>
  <c r="J205" i="9"/>
  <c r="J162" i="9"/>
  <c r="N86" i="9" l="1"/>
  <c r="I86" i="9"/>
  <c r="M270" i="9"/>
  <c r="M279" i="9" s="1"/>
  <c r="M85" i="9"/>
  <c r="M254" i="9"/>
  <c r="M255" i="9" s="1"/>
  <c r="O254" i="9"/>
  <c r="O255" i="9" s="1"/>
  <c r="N197" i="9"/>
  <c r="N205" i="9" s="1"/>
  <c r="O227" i="9"/>
  <c r="O228" i="9" s="1"/>
  <c r="N148" i="9"/>
  <c r="N162" i="9" s="1"/>
  <c r="M197" i="9"/>
  <c r="M205" i="9" s="1"/>
  <c r="M74" i="9"/>
  <c r="O41" i="9"/>
  <c r="O147" i="9"/>
  <c r="O128" i="9"/>
  <c r="M148" i="9"/>
  <c r="O95" i="9"/>
  <c r="O96" i="9" s="1"/>
  <c r="O97" i="9" s="1"/>
  <c r="O85" i="9"/>
  <c r="M227" i="9"/>
  <c r="M228" i="9" s="1"/>
  <c r="O160" i="9"/>
  <c r="O161" i="9" s="1"/>
  <c r="M161" i="9"/>
  <c r="O57" i="9"/>
  <c r="O317" i="9"/>
  <c r="O318" i="9" s="1"/>
  <c r="N270" i="9"/>
  <c r="N279" i="9" s="1"/>
  <c r="O305" i="9"/>
  <c r="O306" i="9" s="1"/>
  <c r="O307" i="9" s="1"/>
  <c r="O187" i="9"/>
  <c r="O277" i="9"/>
  <c r="O278" i="9" s="1"/>
  <c r="O279" i="9" s="1"/>
  <c r="O63" i="9"/>
  <c r="O193" i="9"/>
  <c r="K326" i="9"/>
  <c r="H326" i="9"/>
  <c r="G326" i="9"/>
  <c r="B13" i="10"/>
  <c r="E326" i="9"/>
  <c r="J326" i="9"/>
  <c r="L205" i="9"/>
  <c r="L326" i="9" s="1"/>
  <c r="I205" i="9"/>
  <c r="M86" i="9" l="1"/>
  <c r="O148" i="9"/>
  <c r="O162" i="9" s="1"/>
  <c r="N326" i="9"/>
  <c r="O74" i="9"/>
  <c r="O86" i="9" s="1"/>
  <c r="O197" i="9"/>
  <c r="O205" i="9" s="1"/>
  <c r="M162" i="9"/>
  <c r="I326" i="9"/>
  <c r="M15" i="9"/>
  <c r="M22" i="9" l="1"/>
  <c r="M32" i="9" s="1"/>
  <c r="M326" i="9" s="1"/>
  <c r="O15" i="9"/>
  <c r="O22" i="9" l="1"/>
  <c r="O32" i="9" s="1"/>
  <c r="O326" i="9" s="1"/>
</calcChain>
</file>

<file path=xl/sharedStrings.xml><?xml version="1.0" encoding="utf-8"?>
<sst xmlns="http://schemas.openxmlformats.org/spreadsheetml/2006/main" count="526" uniqueCount="217">
  <si>
    <t>รวมทั้งหมด</t>
  </si>
  <si>
    <t>รวม</t>
  </si>
  <si>
    <t>ชาย</t>
  </si>
  <si>
    <t>หญิง</t>
  </si>
  <si>
    <t>เทคโนโลยีและสื่อสารการศึกษา</t>
  </si>
  <si>
    <t>เทคโนโลยีสารสนเทศการศึกษา</t>
  </si>
  <si>
    <t>คอมพิวเตอร์ศึกษา</t>
  </si>
  <si>
    <t>วิศวกรรมโยธา</t>
  </si>
  <si>
    <t>วิศวกรรมเครื่องกล</t>
  </si>
  <si>
    <t>วิศวกรรมอุตสาหการ</t>
  </si>
  <si>
    <t>วิศวกรรมคอมพิวเตอร์</t>
  </si>
  <si>
    <t>การผลิตพืช</t>
  </si>
  <si>
    <t>สัตวศาสตร์</t>
  </si>
  <si>
    <t>วิทยาศาสตร์และเทคโนโลยีการอาหาร</t>
  </si>
  <si>
    <t>ประมง</t>
  </si>
  <si>
    <t>เทคโนโลยีภูมิทัศน์</t>
  </si>
  <si>
    <t>วิศวกรรมสิ่งทอ</t>
  </si>
  <si>
    <t>วิศวกรรมเคมี</t>
  </si>
  <si>
    <t>การตลาด</t>
  </si>
  <si>
    <t>การเงิน</t>
  </si>
  <si>
    <t>การบริหารธุรกิจระหว่างประเทศ</t>
  </si>
  <si>
    <t>อาหารและโภชนาการ</t>
  </si>
  <si>
    <t>จิตรกรรม</t>
  </si>
  <si>
    <t>ศิลปะภาพพิมพ์</t>
  </si>
  <si>
    <t>ประติมากรรม</t>
  </si>
  <si>
    <t>ศิลปะไทย</t>
  </si>
  <si>
    <t>ออกแบบภายใน</t>
  </si>
  <si>
    <t>ออกแบบผลิตภัณฑ์</t>
  </si>
  <si>
    <t>ออกแบบนิเทศศิลป์</t>
  </si>
  <si>
    <t>ดนตรีสากล</t>
  </si>
  <si>
    <t>เทคโนโลยีการโทรทัศน์และวิทยุกระจายเสียง</t>
  </si>
  <si>
    <t>เทคโนโลยีมัลติมีเดีย</t>
  </si>
  <si>
    <t>เคมี</t>
  </si>
  <si>
    <t>คณิตศาสตร์</t>
  </si>
  <si>
    <t>ฟิสิกส์ประยุกต์</t>
  </si>
  <si>
    <t>สถาปัตยกรรมภายใน</t>
  </si>
  <si>
    <t>คณะครุศาสตร์อตุสาหกรรม</t>
  </si>
  <si>
    <t>คณะเทคโนโลยีการเกษตร</t>
  </si>
  <si>
    <t>รวมทั้งคณะ</t>
  </si>
  <si>
    <t>คณะวิศวกรรมศาสตร์</t>
  </si>
  <si>
    <t>วิศวกรรมอิเล็กทรอนิกส์และโทรคมนาคม - โทรคมนาคม</t>
  </si>
  <si>
    <t>คณะบริหารธุรกิจ</t>
  </si>
  <si>
    <t>การจัดการ - การจัดการทั่วไป</t>
  </si>
  <si>
    <t>การจัดการ - การจัดการทรัพยากรมนุษย์</t>
  </si>
  <si>
    <t>เศรษฐศาสตร์ - เศรษฐ์ศาสตร์ธุรกิจ</t>
  </si>
  <si>
    <t>คณะเทคโนโลยีคหกรรมศาสตร์</t>
  </si>
  <si>
    <t>การศึกษาปฐมวัย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</si>
  <si>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</si>
  <si>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</si>
  <si>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</si>
  <si>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วิทยาการคอมพิวเตอร์</t>
  </si>
  <si>
    <t>คณะสถาปัตยกรรมศาสตร์</t>
  </si>
  <si>
    <t>ระดับปริญญาตรี - หลักสูตรศิลปศาสตรบัณฑิต (วุฒิ ปวช./ม.6)</t>
  </si>
  <si>
    <t>รวมในหลักสูตร</t>
  </si>
  <si>
    <t>ภาคปกติ</t>
  </si>
  <si>
    <t>รวมภาคปกติ</t>
  </si>
  <si>
    <t>ระดับปริญญาตรี  - หลักสูตรบริหารธุรกิจบัณฑิต (รับวุฒิ ปวช./ม.6)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</si>
  <si>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</si>
  <si>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</si>
  <si>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</si>
  <si>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หลักสูตรเทคโนโลยีบัณฑิต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</si>
  <si>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</si>
  <si>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</si>
  <si>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วิศวกรรมไฟฟ้า</t>
  </si>
  <si>
    <t>เทคโนโลยีการถ่ายภาพและภาพยนตร์</t>
  </si>
  <si>
    <t>เทคโนโลยีสารสนเทศ</t>
  </si>
  <si>
    <t>คอมพิวเตอร์ธุรกิจ</t>
  </si>
  <si>
    <t>ภาษาอังกฤษเพื่อการสื่อสาร</t>
  </si>
  <si>
    <t>การท่องเที่ยว</t>
  </si>
  <si>
    <t>ภาคพิเศษ</t>
  </si>
  <si>
    <t>รวมภาคพิเศษ</t>
  </si>
  <si>
    <t>ระดับปริญญาตรี  - หลักสูตรบัญชีบัณฑิต (รับวุฒิ ปวช./ม.6)</t>
  </si>
  <si>
    <t>ระดับปริญญาตรี - หลักสูตรวิศวกรรมศาสตรบัณฑิต (วุฒิ ปวช./ม.6)</t>
  </si>
  <si>
    <t>ดนตรีคีตศิลป์ไทยศึกษา</t>
  </si>
  <si>
    <t>ดนตรีคีตศิลป์สากลศึกษา</t>
  </si>
  <si>
    <t>ระดับปริญญาตรี - หลักสูตรวิทยาศาสตรบัณฑิต (วุฒิ ปวช./ม.6)</t>
  </si>
  <si>
    <t>สถาปัตยกรรม</t>
  </si>
  <si>
    <t>ระดับปริญญาตรี  - หลักสูตรบัญชีบัณฑิต (รับวุฒิ ปวส. เทียบโอน)</t>
  </si>
  <si>
    <t>ระดับปริญญาตรี  - หลักสูตรบริหารธุรกิจบัณฑิต (รับวุฒิ ปวส. เทียบโอน)</t>
  </si>
  <si>
    <t>ระดับปริญญาตรี - หลักสูตรวิศวกรรมศาสตรบัณฑิต (วุฒิ ปวส. เทียบโอน)</t>
  </si>
  <si>
    <t>วิศวกรรม</t>
  </si>
  <si>
    <t>คณะศิลปศาสตร์</t>
  </si>
  <si>
    <t>วิศวกรรมเมคคาทรอนิกส์</t>
  </si>
  <si>
    <t>จำนวนนักศึกษาทั้งหมด</t>
  </si>
  <si>
    <t>วิศวกรรมเกษตร-วิศวกรรมเครื่องจักรกลเกษตร</t>
  </si>
  <si>
    <t>วิศวกรรมเครื่องจักรกลเกษตร</t>
  </si>
  <si>
    <t>วิศวกรรมสิ่งแวดล้อม</t>
  </si>
  <si>
    <t>วิศวกรรมอาหาร</t>
  </si>
  <si>
    <t>นาฏศิลป์ไทยศึกษา</t>
  </si>
  <si>
    <t>เทคโนโลยีการโฆษณาและประชาสัมพันธ์</t>
  </si>
  <si>
    <t>ระดับปริญญาตรี - หลักสูตรสถาปัตยกรรมศาสตรบัณฑิต  (วุฒิ ปวช./ม.6)</t>
  </si>
  <si>
    <t>ผลผลิต</t>
  </si>
  <si>
    <t>ด้านสังคมศาสตร์</t>
  </si>
  <si>
    <t>การจัดการการโรงแรม</t>
  </si>
  <si>
    <t>วิศวกรรมเคมีสิ่งทอและเส้นใย - พอลิเมอร์และเส้นใย</t>
  </si>
  <si>
    <t>วิศวกรรมชลประทานและการจัดการน้ำ</t>
  </si>
  <si>
    <t>วิศวกรรมสิ่งทอ - วิศวกรรมเครื่องนุ่งห่ม</t>
  </si>
  <si>
    <t>วิศวกรรมอิเล็กทรอนิกส์และโทรคมนาคม - วิศวกรรมสื่อสารโครงข่าย</t>
  </si>
  <si>
    <t xml:space="preserve">วิศวกรรมไฟฟ้า </t>
  </si>
  <si>
    <t>การออกแบบแฟชั่นและเครื่องแต่งกาย</t>
  </si>
  <si>
    <t>นวัตกรรมการออกแบบผลิตภัณฑ์ร่วมสมัย</t>
  </si>
  <si>
    <t>เทคโนโลยีสื่อดิจิทัล</t>
  </si>
  <si>
    <t>เทคโนโลยีการพิมพ์ดิจิทัลและบรรจุภัณฑ์</t>
  </si>
  <si>
    <t>บัญชีบัณฑิต</t>
  </si>
  <si>
    <t>ระดับปริญญาตรี - หลักสูตรศิลปศาสตรบัณฑิต (วุฒิ ปวส. เทียบโอน)</t>
  </si>
  <si>
    <t>เทคโนโลยีการผลิต</t>
  </si>
  <si>
    <t>วิศวกรรมวัสดุ - วิศวกรรมพลาสติก</t>
  </si>
  <si>
    <t>วิศวกรรมวัสดุ - วิศวกรรมพอลิเมอร์</t>
  </si>
  <si>
    <t>วิศวกรรมอุตสาหการ-วิศวกรรมการผลิต</t>
  </si>
  <si>
    <t>วิศวกรรมอุตสาหการ-วิศวกรรมอุตสาหการ</t>
  </si>
  <si>
    <t>วิศวกรรมเครื่องกล - วิศวกรรมระบบราง</t>
  </si>
  <si>
    <t>วิศวกกรรมวัสดุ - วิศวกรรมพลาสติก</t>
  </si>
  <si>
    <t>วิศวกรรมอุตสาหการ - วิศวกรรมอุตสาหการ</t>
  </si>
  <si>
    <t>ชีววิทยาประยุกต์</t>
  </si>
  <si>
    <t>สถิติประยุกต์</t>
  </si>
  <si>
    <t>สุขภาพและความงาม</t>
  </si>
  <si>
    <t>คณะ/วิทยาลัย</t>
  </si>
  <si>
    <t>จำแนกตามคณะ/วิทยาลัย  สาขาวิชา  ระดับการศึกษา และเพศ</t>
  </si>
  <si>
    <t>ด้านวิทยาศาสตร์</t>
  </si>
  <si>
    <t>วิศวกรรมอิเล็กทรอนิกส์และโทรคมนาคม - วิศวกรรมโทรคมนาคม</t>
  </si>
  <si>
    <t>วิศวกรรมอิเล็กทรอนิกส์และโทรคมนาคม - วิศวกรรมอิเล็กทรอนิกส์</t>
  </si>
  <si>
    <t>การจัดการโลจิสติกส์และซัพพลายเชน</t>
  </si>
  <si>
    <t>อุตสาหกรรมการบริการการบิน</t>
  </si>
  <si>
    <t>อิเล็กทรอนิกส์อัจฉริยะ</t>
  </si>
  <si>
    <t>วิศวกรรมอิเล็กทรอนิกส์อากาศยาน</t>
  </si>
  <si>
    <t>ระดับปริญญาตรี - หลักสูตรวิศวกรรมศาสตรบัณฑิต (วุฒิ ปวส.ต่อเนื่อง)</t>
  </si>
  <si>
    <t>วิศวกรรมระบบราง</t>
  </si>
  <si>
    <t>ศิลปประดิษฐ์ในงานคหกรรมศาสตร์</t>
  </si>
  <si>
    <t>คณะพยาบาลศาสตร์</t>
  </si>
  <si>
    <t>ระดับปริญญาตรี - หลักสูตรพยาบาลศาสตรบัณฑิต  (วุฒิ ม.6)</t>
  </si>
  <si>
    <t>พยาบาลศาสตรบัณฑิต</t>
  </si>
  <si>
    <t>การแพทย์แผนไทยประยุกต์บัณฑิต</t>
  </si>
  <si>
    <t>คณะครุศาสตร์อุตสาหกรรม</t>
  </si>
  <si>
    <t>เทคโนโลยีดิจิทัลเพื่อการศึกษา</t>
  </si>
  <si>
    <t>การจัดการ - นวัตกรรมการจัดการธุรกิจ</t>
  </si>
  <si>
    <t>การตลาด - การตลาด</t>
  </si>
  <si>
    <t>การตลาด - การค้าปลีก</t>
  </si>
  <si>
    <t>นวัตกรรมผลิตภัณฑ์สุขสาพ</t>
  </si>
  <si>
    <t>ระดับปริญญาตรี - หลักสูตรครุศาสตร์อุตสาหกรรมบัณฑิต (วุฒิ ปวช./ม.6 ได้รับใบประกอบวิชาชีพครู)</t>
  </si>
  <si>
    <t>ระดับปริญญาตรี - หลักสูตรศึกษาศาสตรบัณฑิต (วุฒิ ปวช./ม.6 ได้รับใบประกอบวิชาชีพครู)</t>
  </si>
  <si>
    <t>ระดับปริญญาตรี - หลักสูตรอุตสาหกรรมศาสตรบัณฑิต  (วุฒิ ปวช./ม.6)</t>
  </si>
  <si>
    <t>ระดับปริญญาตรี - หลักสูตรศึกษาศาสตรบัณฑิต  (วุฒิ ปวช./ม.6)</t>
  </si>
  <si>
    <t>ระดับปริญญาตรี - หลักสูตรวิศวกรรมศาสตรบัณฑิต  (วุฒิ ปวช./ม.6)</t>
  </si>
  <si>
    <t>ระดับปริญญาตรี - หลักสูตรอุตสาหกรรมศาสตรบัณฑิต  (วุฒิ ปวส. ต่อเนื่อง)</t>
  </si>
  <si>
    <t>ระดับปริญญาตรี - หลักสูตรศึกษาศาสตรบัณฑิต  (วุฒิ ปวช./ม.6 ได้รับใบประกอบวิชาชีพครู)</t>
  </si>
  <si>
    <t>ระดับปริญญาตรี - หลักสูตรศิลปบัณฑิต  (วุฒิ ปวช./ม.6)</t>
  </si>
  <si>
    <t>ระดับปริญญาตรี - หลักสูตรศึกษาศาสตรบัณฑิต (วุฒิ ปวช./ม.6)</t>
  </si>
  <si>
    <t>ระดับปริญญาตรี</t>
  </si>
  <si>
    <t>ระดับปริญญาตรี - หลักสูตรครุศาสตร์อุตสาหกรรมบัณฑิต (วุฒิ ปวช./ม.6)</t>
  </si>
  <si>
    <t>ระดับปริญญาตรี - หลักสูตรวิทยาศาสตรบัณฑิต  (วุฒิ ปวช./ม.6)</t>
  </si>
  <si>
    <t>นวัตกรรมการเรียนรู้และเทคโนโลยีสารสนเทศ</t>
  </si>
  <si>
    <t>วิศวกรรมอุตสาหการ-วิศวกรรมระบบการผลิตอัตโนมัติ</t>
  </si>
  <si>
    <t>วิศวกรรมอุตสาหการ-วิศวกรรมอุตสาหการและโลจิสติกส์</t>
  </si>
  <si>
    <t>วิศวกรรมเกษตรอุตสาหกรรม</t>
  </si>
  <si>
    <t>วิศวกรรมนวัตกรรมสิ่งทอ</t>
  </si>
  <si>
    <t xml:space="preserve">วิศวกรรมอิเล็กทรอนิกส์และโทรคมนาคม </t>
  </si>
  <si>
    <t>วิศวกกรรมวัสดุ - วิศวกรรมอุตสาหกรรมพลาสติก</t>
  </si>
  <si>
    <t>วิศวกรรมอุตสาหการ - วิศวกรรมอุตสาหการและโลจิสติกส์</t>
  </si>
  <si>
    <t>การตลาด - การจัดการนิทรรศการ และการตลาดเชิงกิจกรรม</t>
  </si>
  <si>
    <t>การออกแบบแฟชั่นและนวัตกรรมเครื่องแต่งกาย</t>
  </si>
  <si>
    <t>ทัศนศิลป์</t>
  </si>
  <si>
    <t>ศิลปศึกษา</t>
  </si>
  <si>
    <t>ระดับปริญญาตรี - หลักสูตรเทคโนโลยีบัณฑิต (วุฒิ ปวส. เทียบโอน)</t>
  </si>
  <si>
    <t>การวิเคราะห์และจัดการข้อมูลขนาดใหญ่</t>
  </si>
  <si>
    <t>วิทยาศาสตร์และการจัดการเทคโนโลยีอาหาร</t>
  </si>
  <si>
    <t>คณะการแพทย์บูรณาการ</t>
  </si>
  <si>
    <t>พลศึกษา</t>
  </si>
  <si>
    <t>เทคโนโลยีบริหารงานก่อสร้าง</t>
  </si>
  <si>
    <t>วิศวกรรมอิเล็กทรอนิกส์และระบบอัตโนมัติ</t>
  </si>
  <si>
    <t>วิศวกรรมอุตสาหการ - วิศวกรรมระบบการผลิตอัตโนมัติ</t>
  </si>
  <si>
    <t>วิศวกรรมอุตสาหการ - วิศวกรรมการผลิต</t>
  </si>
  <si>
    <t>คณิตศาสตร์ประยุกต์</t>
  </si>
  <si>
    <t>เคมีประยุกต์</t>
  </si>
  <si>
    <t>เทคโนโลยีสารสนเทศและการสื่อสารดิจิทัล</t>
  </si>
  <si>
    <t>ฟิสิกส์ประยุกต์ - เทคโนโลยีเครื่องมือวัด</t>
  </si>
  <si>
    <t>ฟิสิกส์ประยุกต์ - นวัตกรรมวัสดุและนาโนเทคโนโลยี</t>
  </si>
  <si>
    <t>ด้านวิทยาศาสตร์สุขภาพ</t>
  </si>
  <si>
    <t>สาขาวิชาด้านพัฒนาบุคลากรและการศึกษา</t>
  </si>
  <si>
    <t>ภาษาอังกฤษเพื่ออาชีพนานาชาติ</t>
  </si>
  <si>
    <t>ระดับปริญญาตรี - หลักสูตรศิลปศาสตรบัณฑิต (หลักสูตรนานาชาติ)</t>
  </si>
  <si>
    <t>ระดับปริญญาตรี - หลักสูตรบริหารธุรกิจบัณฑิต (หลักสูตรนานาชาติ)  (รับวุฒิ ปวช./ม.6)</t>
  </si>
  <si>
    <t>จำนวนนักศึกษาทั้งหมด ปีการศึกษา 2566</t>
  </si>
  <si>
    <t>วิศวกรรมยานยนต์ไฟฟ้า</t>
  </si>
  <si>
    <t>นวัตกรรมศิลปประดิษฐ์สร้างสรรค์</t>
  </si>
  <si>
    <t>กลุ่มอุตสาหกรรมเป้าหมาย (12 S-Curve)</t>
  </si>
  <si>
    <t>อุตสาหกรรมการท่องเที่ยวกลุ่มรายได้ดีและการท่องเที่ยวเชิงสุขภาพ</t>
  </si>
  <si>
    <t>อุตสาหกรรมการแพทย์ครบวงจร</t>
  </si>
  <si>
    <t>อุตสาหกรรมขนส่งและการบิน</t>
  </si>
  <si>
    <t>อุตสาหกรรมพัฒนาคนและการศึกษา</t>
  </si>
  <si>
    <t xml:space="preserve">อุตสาหกรรมอิเล็กทรอนิกส์อัจฉริยะ/อุตสาหกรรมหุ่นยนต์เพื่ออุตสาหกรรม
</t>
  </si>
  <si>
    <t>อุตสาหกรรมหุ่นยนต์เพื่ออุตสาหกรรม</t>
  </si>
  <si>
    <t>อุตสาหกรรมอิเล็กทรอนิกส์อัจฉริยะ</t>
  </si>
  <si>
    <t xml:space="preserve">อุตสาหกรรมอิเล็กทรอนิกส์อัจฉริยะ
</t>
  </si>
  <si>
    <t xml:space="preserve">อุตสาหกรรมหุ่นยนต์เพื่ออุตสาหกรรม
</t>
  </si>
  <si>
    <t xml:space="preserve">อุตสาหกรรมการเกษตรและเทคโนโลยีชีวภาพ
</t>
  </si>
  <si>
    <t>อุตสาหกรรมการแปรรูปอาหาร</t>
  </si>
  <si>
    <t xml:space="preserve">อุตสาหกรรมเชื้อเพลิงชีวภาพและเคมีชีวภาพ
</t>
  </si>
  <si>
    <t xml:space="preserve">อุตสาหกรรมการท่องเที่ยวกลุ่มรายได้ดีและการท่องเที่ยวเชิงสุขภาพ
</t>
  </si>
  <si>
    <t xml:space="preserve">อุตสาหกรรมการท่องเที่ยวกลุ่มรายได้ดีและการท่องเที่ยวเชิงสุขภาพ/อุตสาหกรรมดิจิทัล
</t>
  </si>
  <si>
    <t>อุตสาหกรรมดิจิทัล</t>
  </si>
  <si>
    <t>International Business Administration</t>
  </si>
  <si>
    <t>Logistics and Suppiy Chain Management</t>
  </si>
  <si>
    <t>ข้อมูล ณ วันที่ 25 กันยายน 2566  สำนักส่งเสริมวิชาการและงานทะเบียน  มหาวิทยาลัยเทคโนโลยีราชมงคลธัญบุรี</t>
  </si>
  <si>
    <t xml:space="preserve">อุตสาหกรรมอิเล็กทรอนิกส์อัจฉริยะ/อุตสาหกรรมการเกษตรและเทคโนโลยีชีวภาพ/อุตสาหกรรมเชื้อเพลิงชีวภาพและเคมีชีวภาพ/อุตสาหกรรมดิจิทัล/อุตสาหกรรมป้องกันประเทศ/อุตสาหกรรมพัฒนาคนและการศึกษา
</t>
  </si>
  <si>
    <t xml:space="preserve">อุตสาหกรรมยานยนต์สมัยใหม่/อุตสาหกรรมการเกษตรและเทคโนโลยีชีวภาพ/อุตสาหกรรมการแพทย์ครบวงจร/อุตสาหกรรมเชื้อเพลิงชีวภาพและเคมีชีวภาพ
</t>
  </si>
  <si>
    <t xml:space="preserve">อุตสาหกรรมยานยนต์สมัยใหม่/อุตสาหกรรมหุ่นยนต์เพื่ออุตสาหกรรม/อุตสาหกรรมพัฒนาคนและการศึกษา
</t>
  </si>
  <si>
    <t xml:space="preserve">อุตสาหกรรมการเกษตรและเทคโนโลยีชีวภาพ/อุตสาหกรรมพัฒนาคนและการศึกษา
</t>
  </si>
  <si>
    <t xml:space="preserve">อุตสาหกรรมยานยนต์สมัยใหม่/อุตสาหกรรมขนส่งและการบิน/อุตสาหกรรมป้องกันประเทศ/อุตสาหกรรมพัฒนาคนและการศึกษา
</t>
  </si>
  <si>
    <t xml:space="preserve">อุตสาหกรรมยานยนต์สมัยใหม่/อุตสาหกรรมอิเล็กทรอนิกส์อัจฉริยะ/อุตสาหกรรมหุ่นยนต์เพื่ออุตสาหกรรม
</t>
  </si>
  <si>
    <t xml:space="preserve">อุตสาหกรรมอิเล็กทรอนิกส์อัจฉริยะ/อุตสาหกรรมพัฒนาคนและการศึกษา
</t>
  </si>
  <si>
    <t xml:space="preserve">อุตสาหกรรมยานยนต์สมัยใหม่/อุตสาหกรรมการเกษตรและเทคโนโลยีชีวภาพ/อุตสาหกรรมขนส่งและการบิน/อุตสาหกรรมเชื้อเพลิงชีวภาพและเคมีชีวภาพ/อุตสาหกรรมดิจิทัล
</t>
  </si>
  <si>
    <t xml:space="preserve">อุตสาหกรรมการท่องเที่ยวกลุ่มรายได้ดีและการท่องเที่ยวเชิงสุขภาพ/อุตสาหกรรมการเกษตรและเทคโนโลยีชีวภาพ/อุตสาหกรรมขนส่งและการบิน/อุตสาหกรรมเชื้อเพลิงชีวภาพและเคมีชีวภาพ
</t>
  </si>
  <si>
    <t xml:space="preserve">อุตสาหกรรมยานยนต์สมัยใหม่/อุตสาหกรรมขนส่งและการบิน
</t>
  </si>
  <si>
    <t>อุตสาหกรรมยานยนต์สมัยใหม่/อุตสาหกรรมอิเล็กทรอนิกส์อัจฉริยะ/อุตสาหกรรมหุ่นยนต์เพื่ออุตสาหกรรม</t>
  </si>
  <si>
    <t>อุตสาหกรรมยานยนต์สมัยใหม่/อุตสาหกรรมขนส่งและการบิน/อุตสาหกรรมพัฒนาคนและการศึกษา</t>
  </si>
  <si>
    <t>อุตสาหกรรมดิจิทัล/อุตสาหกรรมพัฒนาคนและการศึกษา</t>
  </si>
  <si>
    <t>อุตสาหกรรมขนส่งและการบิน/อุตสาหกรรมพัฒนาคนและการศึกษา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</si>
</sst>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฿&quot;* #,##0.00_-;\-&quot;฿&quot;* #,##0.00_-;_-&quot;฿&quot;* &quot;-&quot;??_-;_-@_-"/>
    <numFmt numFmtId="164" formatCode="_(&quot;$&quot;* #,##0.00_);_(&quot;$&quot;* \(#,##0.00\);_(&quot;$&quot;* &quot;-&quot;??_);_(@_)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u/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name val="Cordia New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4" fillId="0" borderId="0"/>
    <xf numFmtId="0" fontId="16" fillId="0" borderId="0"/>
  </cellStyleXfs>
  <cellXfs count="153">
    <xf numFmtId="0" fontId="0" fillId="0" borderId="0" xfId="0"/>
    <xf numFmtId="0" fontId="3" fillId="0" borderId="0" xfId="0" applyFont="1" applyFill="1" applyAlignment="1">
      <alignment vertical="center" wrapText="1" shrinkToFit="1"/>
    </xf>
    <xf numFmtId="3" fontId="5" fillId="0" borderId="6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horizontal="center" vertical="center" wrapText="1" shrinkToFit="1"/>
    </xf>
    <xf numFmtId="3" fontId="3" fillId="0" borderId="3" xfId="0" applyNumberFormat="1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 shrinkToFit="1"/>
    </xf>
    <xf numFmtId="0" fontId="3" fillId="0" borderId="1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horizontal="center" vertical="center" wrapText="1" shrinkToFit="1"/>
    </xf>
    <xf numFmtId="3" fontId="7" fillId="0" borderId="7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 wrapText="1" shrinkToFit="1"/>
    </xf>
    <xf numFmtId="3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vertical="center" wrapText="1" shrinkToFit="1"/>
    </xf>
    <xf numFmtId="0" fontId="7" fillId="0" borderId="4" xfId="0" applyFont="1" applyFill="1" applyBorder="1" applyAlignment="1"/>
    <xf numFmtId="0" fontId="5" fillId="0" borderId="4" xfId="0" applyFont="1" applyFill="1" applyBorder="1" applyAlignment="1">
      <alignment horizontal="right"/>
    </xf>
    <xf numFmtId="0" fontId="6" fillId="0" borderId="4" xfId="0" applyFont="1" applyFill="1" applyBorder="1" applyAlignment="1"/>
    <xf numFmtId="0" fontId="5" fillId="0" borderId="4" xfId="0" applyFont="1" applyFill="1" applyBorder="1" applyAlignment="1"/>
    <xf numFmtId="3" fontId="7" fillId="0" borderId="4" xfId="0" applyNumberFormat="1" applyFont="1" applyFill="1" applyBorder="1" applyAlignment="1">
      <alignment horizontal="center" vertical="center" wrapText="1" shrinkToFit="1"/>
    </xf>
    <xf numFmtId="3" fontId="7" fillId="0" borderId="3" xfId="0" applyNumberFormat="1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 wrapText="1" shrinkToFit="1"/>
    </xf>
    <xf numFmtId="0" fontId="3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vertical="center"/>
    </xf>
    <xf numFmtId="164" fontId="5" fillId="0" borderId="2" xfId="1" applyNumberFormat="1" applyFont="1" applyFill="1" applyBorder="1" applyAlignment="1">
      <alignment vertical="center"/>
    </xf>
    <xf numFmtId="164" fontId="5" fillId="0" borderId="4" xfId="1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center" vertical="center" wrapText="1" shrinkToFit="1"/>
    </xf>
    <xf numFmtId="3" fontId="7" fillId="0" borderId="13" xfId="0" applyNumberFormat="1" applyFont="1" applyFill="1" applyBorder="1" applyAlignment="1">
      <alignment horizontal="center" vertical="center" wrapText="1" shrinkToFit="1"/>
    </xf>
    <xf numFmtId="3" fontId="7" fillId="0" borderId="0" xfId="0" applyNumberFormat="1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 shrinkToFit="1"/>
    </xf>
    <xf numFmtId="0" fontId="5" fillId="0" borderId="4" xfId="0" applyFont="1" applyFill="1" applyBorder="1" applyAlignment="1">
      <alignment horizontal="left" vertical="center"/>
    </xf>
    <xf numFmtId="3" fontId="8" fillId="0" borderId="4" xfId="0" applyNumberFormat="1" applyFont="1" applyFill="1" applyBorder="1" applyAlignment="1">
      <alignment horizontal="center" vertical="center" wrapText="1" shrinkToFit="1"/>
    </xf>
    <xf numFmtId="3" fontId="5" fillId="0" borderId="4" xfId="0" applyNumberFormat="1" applyFont="1" applyFill="1" applyBorder="1" applyAlignment="1">
      <alignment horizontal="center" vertical="center" wrapText="1" shrinkToFit="1"/>
    </xf>
    <xf numFmtId="3" fontId="5" fillId="0" borderId="3" xfId="0" applyNumberFormat="1" applyFont="1" applyFill="1" applyBorder="1" applyAlignment="1">
      <alignment horizontal="center" vertical="center" wrapText="1" shrinkToFit="1"/>
    </xf>
    <xf numFmtId="3" fontId="8" fillId="0" borderId="0" xfId="0" applyNumberFormat="1" applyFont="1" applyFill="1" applyAlignment="1">
      <alignment vertical="center" wrapText="1" shrinkToFit="1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center" vertical="center" wrapText="1" shrinkToFit="1"/>
    </xf>
    <xf numFmtId="3" fontId="8" fillId="0" borderId="2" xfId="0" applyNumberFormat="1" applyFont="1" applyFill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right" vertical="center"/>
    </xf>
    <xf numFmtId="3" fontId="8" fillId="0" borderId="9" xfId="0" applyNumberFormat="1" applyFont="1" applyFill="1" applyBorder="1" applyAlignment="1">
      <alignment horizontal="center" vertical="center" wrapText="1" shrinkToFit="1"/>
    </xf>
    <xf numFmtId="3" fontId="8" fillId="0" borderId="10" xfId="0" applyNumberFormat="1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left" vertical="center"/>
    </xf>
    <xf numFmtId="0" fontId="11" fillId="0" borderId="0" xfId="0" applyFont="1"/>
    <xf numFmtId="3" fontId="11" fillId="0" borderId="0" xfId="0" applyNumberFormat="1" applyFont="1"/>
    <xf numFmtId="0" fontId="8" fillId="0" borderId="9" xfId="0" applyFont="1" applyFill="1" applyBorder="1" applyAlignment="1">
      <alignment horizontal="right" vertical="center"/>
    </xf>
    <xf numFmtId="3" fontId="8" fillId="0" borderId="6" xfId="0" applyNumberFormat="1" applyFont="1" applyFill="1" applyBorder="1" applyAlignment="1">
      <alignment horizontal="center" vertical="center" wrapText="1" shrinkToFit="1"/>
    </xf>
    <xf numFmtId="0" fontId="8" fillId="0" borderId="11" xfId="0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horizontal="center" vertical="center" wrapText="1" shrinkToFit="1"/>
    </xf>
    <xf numFmtId="0" fontId="8" fillId="0" borderId="5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3" fontId="7" fillId="0" borderId="2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3" fontId="3" fillId="0" borderId="2" xfId="0" applyNumberFormat="1" applyFont="1" applyFill="1" applyBorder="1" applyAlignment="1">
      <alignment horizontal="center" vertical="center" shrinkToFit="1"/>
    </xf>
    <xf numFmtId="3" fontId="3" fillId="0" borderId="4" xfId="0" applyNumberFormat="1" applyFont="1" applyFill="1" applyBorder="1" applyAlignment="1">
      <alignment horizontal="center" vertical="center" shrinkToFit="1"/>
    </xf>
    <xf numFmtId="3" fontId="3" fillId="0" borderId="3" xfId="0" applyNumberFormat="1" applyFont="1" applyFill="1" applyBorder="1" applyAlignment="1">
      <alignment horizontal="center" vertical="center" shrinkToFit="1"/>
    </xf>
    <xf numFmtId="3" fontId="7" fillId="0" borderId="12" xfId="0" applyNumberFormat="1" applyFont="1" applyFill="1" applyBorder="1" applyAlignment="1">
      <alignment horizontal="center" vertical="center" wrapText="1" shrinkToFit="1"/>
    </xf>
    <xf numFmtId="0" fontId="7" fillId="0" borderId="1" xfId="4" applyFont="1" applyFill="1" applyBorder="1" applyAlignment="1">
      <alignment horizontal="center" vertical="top"/>
    </xf>
    <xf numFmtId="0" fontId="15" fillId="0" borderId="14" xfId="6" applyFont="1" applyFill="1" applyBorder="1" applyAlignment="1"/>
    <xf numFmtId="3" fontId="4" fillId="2" borderId="6" xfId="0" applyNumberFormat="1" applyFont="1" applyFill="1" applyBorder="1" applyAlignment="1">
      <alignment horizontal="center" vertical="center" wrapText="1" shrinkToFit="1"/>
    </xf>
    <xf numFmtId="3" fontId="4" fillId="2" borderId="4" xfId="0" applyNumberFormat="1" applyFont="1" applyFill="1" applyBorder="1" applyAlignment="1">
      <alignment horizontal="center" vertical="center" wrapText="1" shrinkToFit="1"/>
    </xf>
    <xf numFmtId="3" fontId="4" fillId="2" borderId="4" xfId="0" applyNumberFormat="1" applyFont="1" applyFill="1" applyBorder="1" applyAlignment="1">
      <alignment horizontal="center" vertical="center" shrinkToFit="1"/>
    </xf>
    <xf numFmtId="3" fontId="4" fillId="2" borderId="1" xfId="0" applyNumberFormat="1" applyFont="1" applyFill="1" applyBorder="1" applyAlignment="1">
      <alignment horizontal="center" vertical="center" wrapText="1" shrinkToFit="1"/>
    </xf>
    <xf numFmtId="3" fontId="9" fillId="2" borderId="1" xfId="0" applyNumberFormat="1" applyFont="1" applyFill="1" applyBorder="1" applyAlignment="1">
      <alignment horizontal="center" vertical="center" wrapText="1" shrinkToFit="1"/>
    </xf>
    <xf numFmtId="3" fontId="4" fillId="2" borderId="12" xfId="0" applyNumberFormat="1" applyFont="1" applyFill="1" applyBorder="1" applyAlignment="1">
      <alignment horizontal="center" vertical="center" wrapText="1" shrinkToFit="1"/>
    </xf>
    <xf numFmtId="3" fontId="4" fillId="2" borderId="3" xfId="0" applyNumberFormat="1" applyFont="1" applyFill="1" applyBorder="1" applyAlignment="1">
      <alignment horizontal="center" vertical="center" wrapText="1" shrinkToFit="1"/>
    </xf>
    <xf numFmtId="3" fontId="9" fillId="2" borderId="3" xfId="0" applyNumberFormat="1" applyFont="1" applyFill="1" applyBorder="1" applyAlignment="1">
      <alignment horizontal="center" vertical="center" wrapText="1" shrinkToFit="1"/>
    </xf>
    <xf numFmtId="3" fontId="9" fillId="2" borderId="4" xfId="0" applyNumberFormat="1" applyFont="1" applyFill="1" applyBorder="1" applyAlignment="1">
      <alignment horizontal="center" vertical="center" wrapText="1" shrinkToFit="1"/>
    </xf>
    <xf numFmtId="3" fontId="4" fillId="2" borderId="4" xfId="0" applyNumberFormat="1" applyFont="1" applyFill="1" applyBorder="1" applyAlignment="1"/>
    <xf numFmtId="3" fontId="4" fillId="2" borderId="1" xfId="0" applyNumberFormat="1" applyFont="1" applyFill="1" applyBorder="1" applyAlignment="1"/>
    <xf numFmtId="3" fontId="4" fillId="2" borderId="3" xfId="0" applyNumberFormat="1" applyFont="1" applyFill="1" applyBorder="1" applyAlignment="1">
      <alignment horizontal="center"/>
    </xf>
    <xf numFmtId="3" fontId="9" fillId="2" borderId="10" xfId="0" applyNumberFormat="1" applyFont="1" applyFill="1" applyBorder="1" applyAlignment="1">
      <alignment horizontal="center" vertical="center" wrapText="1" shrinkToFit="1"/>
    </xf>
    <xf numFmtId="3" fontId="4" fillId="2" borderId="1" xfId="0" applyNumberFormat="1" applyFont="1" applyFill="1" applyBorder="1" applyAlignment="1">
      <alignment vertical="center"/>
    </xf>
    <xf numFmtId="3" fontId="4" fillId="2" borderId="12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center" vertical="center" wrapText="1" shrinkToFit="1"/>
    </xf>
    <xf numFmtId="3" fontId="9" fillId="2" borderId="9" xfId="0" applyNumberFormat="1" applyFont="1" applyFill="1" applyBorder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center" vertical="center" wrapText="1" shrinkToFit="1"/>
    </xf>
    <xf numFmtId="3" fontId="4" fillId="2" borderId="7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/>
    </xf>
    <xf numFmtId="0" fontId="7" fillId="0" borderId="0" xfId="0" applyFont="1" applyFill="1" applyAlignment="1">
      <alignment horizontal="center" vertical="center" wrapText="1" shrinkToFit="1"/>
    </xf>
    <xf numFmtId="0" fontId="7" fillId="0" borderId="1" xfId="4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horizontal="center" vertical="center" wrapText="1" shrinkToFit="1"/>
    </xf>
    <xf numFmtId="3" fontId="9" fillId="3" borderId="1" xfId="0" applyNumberFormat="1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0" fontId="8" fillId="3" borderId="8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right" vertical="center"/>
    </xf>
    <xf numFmtId="3" fontId="8" fillId="3" borderId="6" xfId="0" applyNumberFormat="1" applyFont="1" applyFill="1" applyBorder="1" applyAlignment="1">
      <alignment horizontal="center" vertical="center" wrapText="1" shrinkToFit="1"/>
    </xf>
    <xf numFmtId="3" fontId="9" fillId="3" borderId="10" xfId="0" applyNumberFormat="1" applyFont="1" applyFill="1" applyBorder="1" applyAlignment="1">
      <alignment horizontal="center" vertical="center" wrapText="1" shrinkToFit="1"/>
    </xf>
    <xf numFmtId="3" fontId="9" fillId="3" borderId="3" xfId="0" applyNumberFormat="1" applyFont="1" applyFill="1" applyBorder="1" applyAlignment="1">
      <alignment horizontal="center" vertical="center" wrapText="1" shrinkToFit="1"/>
    </xf>
    <xf numFmtId="0" fontId="5" fillId="3" borderId="8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3" fontId="8" fillId="4" borderId="2" xfId="0" applyNumberFormat="1" applyFont="1" applyFill="1" applyBorder="1" applyAlignment="1">
      <alignment vertical="center"/>
    </xf>
    <xf numFmtId="3" fontId="8" fillId="4" borderId="4" xfId="0" applyNumberFormat="1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center" vertical="center" wrapText="1" shrinkToFit="1"/>
    </xf>
    <xf numFmtId="3" fontId="9" fillId="4" borderId="3" xfId="0" applyNumberFormat="1" applyFont="1" applyFill="1" applyBorder="1" applyAlignment="1">
      <alignment horizontal="center" vertical="center" wrapText="1" shrinkToFit="1"/>
    </xf>
    <xf numFmtId="3" fontId="5" fillId="4" borderId="1" xfId="0" applyNumberFormat="1" applyFont="1" applyFill="1" applyBorder="1" applyAlignment="1">
      <alignment horizontal="center" vertical="center" wrapText="1" shrinkToFit="1"/>
    </xf>
    <xf numFmtId="3" fontId="9" fillId="3" borderId="6" xfId="0" applyNumberFormat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3" fontId="5" fillId="0" borderId="1" xfId="0" applyNumberFormat="1" applyFont="1" applyFill="1" applyBorder="1" applyAlignment="1">
      <alignment horizontal="center" vertical="center" shrinkToFit="1"/>
    </xf>
    <xf numFmtId="3" fontId="8" fillId="0" borderId="11" xfId="0" applyNumberFormat="1" applyFont="1" applyFill="1" applyBorder="1" applyAlignment="1">
      <alignment horizontal="center" vertical="center" shrinkToFit="1"/>
    </xf>
    <xf numFmtId="3" fontId="8" fillId="0" borderId="5" xfId="0" applyNumberFormat="1" applyFont="1" applyFill="1" applyBorder="1" applyAlignment="1">
      <alignment horizontal="center" vertical="center" shrinkToFit="1"/>
    </xf>
    <xf numFmtId="3" fontId="8" fillId="0" borderId="12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6" xfId="0" applyFont="1" applyFill="1" applyBorder="1"/>
    <xf numFmtId="3" fontId="5" fillId="0" borderId="7" xfId="0" applyNumberFormat="1" applyFont="1" applyFill="1" applyBorder="1" applyAlignment="1">
      <alignment horizontal="center" vertical="center" wrapText="1" shrinkToFit="1"/>
    </xf>
    <xf numFmtId="3" fontId="5" fillId="0" borderId="1" xfId="0" applyNumberFormat="1" applyFont="1" applyFill="1" applyBorder="1" applyAlignment="1">
      <alignment horizontal="center" vertical="center" wrapText="1" shrinkToFit="1"/>
    </xf>
    <xf numFmtId="3" fontId="4" fillId="2" borderId="7" xfId="0" applyNumberFormat="1" applyFont="1" applyFill="1" applyBorder="1" applyAlignment="1">
      <alignment horizontal="center" vertical="center" wrapText="1" shrinkToFit="1"/>
    </xf>
    <xf numFmtId="3" fontId="4" fillId="2" borderId="1" xfId="0" applyNumberFormat="1" applyFont="1" applyFill="1" applyBorder="1"/>
    <xf numFmtId="3" fontId="8" fillId="0" borderId="2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8">
    <cellStyle name="Currency" xfId="1" builtinId="4"/>
    <cellStyle name="Currency 2" xfId="3"/>
    <cellStyle name="Currency 2 2" xfId="5"/>
    <cellStyle name="Normal" xfId="0" builtinId="0"/>
    <cellStyle name="Normal 2" xfId="2"/>
    <cellStyle name="Normal 2 2" xfId="4"/>
    <cellStyle name="Normal 3" xfId="7"/>
    <cellStyle name="Normal_Sheet1" xfId="6"/>
  </cellStyles>
  <dxfs count="0"/>
  <tableStyles count="0" defaultTableStyle="TableStyleMedium9" defaultPivotStyle="PivotStyleLight16"/>
  <colors>
    <mruColors>
      <color rgb="FFFF3300"/>
      <color rgb="FFFF0000"/>
      <color rgb="FFFF6600"/>
      <color rgb="FFCC6600"/>
      <color rgb="FF993300"/>
      <color rgb="FFCC0066"/>
      <color rgb="FFFF66FF"/>
      <color rgb="FF0099FF"/>
      <color rgb="FF990033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2400">
                <a:latin typeface="Angsana New" panose="02020603050405020304" pitchFamily="18" charset="-34"/>
                <a:cs typeface="Angsana New" panose="02020603050405020304" pitchFamily="18" charset="-34"/>
              </a:rPr>
              <a:t>จำนวนนักศึกษาทั้งหมด ปีการศึกษา </a:t>
            </a:r>
            <a:r>
              <a:rPr lang="en-US" sz="2400">
                <a:latin typeface="Angsana New" panose="02020603050405020304" pitchFamily="18" charset="-34"/>
                <a:cs typeface="Angsana New" panose="02020603050405020304" pitchFamily="18" charset="-34"/>
              </a:rPr>
              <a:t>256</a:t>
            </a:r>
            <a:r>
              <a:rPr lang="th-TH" sz="2400">
                <a:latin typeface="Angsana New" panose="02020603050405020304" pitchFamily="18" charset="-34"/>
                <a:cs typeface="Angsana New" panose="02020603050405020304" pitchFamily="18" charset="-34"/>
              </a:rPr>
              <a:t>6</a:t>
            </a:r>
            <a:endParaRPr lang="en-US" sz="2400">
              <a:latin typeface="Angsana New" panose="02020603050405020304" pitchFamily="18" charset="-34"/>
              <a:cs typeface="Angsana New" panose="02020603050405020304" pitchFamily="18" charset="-34"/>
            </a:endParaRPr>
          </a:p>
        </c:rich>
      </c:tx>
      <c:layout>
        <c:manualLayout>
          <c:xMode val="edge"/>
          <c:yMode val="edge"/>
          <c:x val="0.30091408794283808"/>
          <c:y val="1.810973918845607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1-33E8-4052-BEB7-C597C18ED7F8}"/>
              </c:ext>
            </c:extLst>
          </c:dPt>
          <c:dPt>
            <c:idx val="1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3-33E8-4052-BEB7-C597C18ED7F8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5-33E8-4052-BEB7-C597C18ED7F8}"/>
              </c:ext>
            </c:extLst>
          </c:dPt>
          <c:dPt>
            <c:idx val="3"/>
            <c:invertIfNegative val="0"/>
            <c:bubble3D val="0"/>
            <c:spPr>
              <a:solidFill>
                <a:srgbClr val="990033"/>
              </a:solidFill>
            </c:spPr>
            <c:extLst>
              <c:ext xmlns:c16="http://schemas.microsoft.com/office/drawing/2014/chart" uri="{C3380CC4-5D6E-409C-BE32-E72D297353CC}">
                <c16:uniqueId val="{00000007-33E8-4052-BEB7-C597C18ED7F8}"/>
              </c:ext>
            </c:extLst>
          </c:dPt>
          <c:dPt>
            <c:idx val="4"/>
            <c:invertIfNegative val="0"/>
            <c:bubble3D val="0"/>
            <c:spPr>
              <a:solidFill>
                <a:srgbClr val="0099FF"/>
              </a:solidFill>
            </c:spPr>
            <c:extLst>
              <c:ext xmlns:c16="http://schemas.microsoft.com/office/drawing/2014/chart" uri="{C3380CC4-5D6E-409C-BE32-E72D297353CC}">
                <c16:uniqueId val="{00000009-33E8-4052-BEB7-C597C18ED7F8}"/>
              </c:ext>
            </c:extLst>
          </c:dPt>
          <c:dPt>
            <c:idx val="5"/>
            <c:invertIfNegative val="0"/>
            <c:bubble3D val="0"/>
            <c:spPr>
              <a:solidFill>
                <a:srgbClr val="FF66FF"/>
              </a:solidFill>
            </c:spPr>
            <c:extLst>
              <c:ext xmlns:c16="http://schemas.microsoft.com/office/drawing/2014/chart" uri="{C3380CC4-5D6E-409C-BE32-E72D297353CC}">
                <c16:uniqueId val="{0000000B-33E8-4052-BEB7-C597C18ED7F8}"/>
              </c:ext>
            </c:extLst>
          </c:dPt>
          <c:dPt>
            <c:idx val="6"/>
            <c:invertIfNegative val="0"/>
            <c:bubble3D val="0"/>
            <c:spPr>
              <a:solidFill>
                <a:srgbClr val="FF3300"/>
              </a:solidFill>
            </c:spPr>
            <c:extLst>
              <c:ext xmlns:c16="http://schemas.microsoft.com/office/drawing/2014/chart" uri="{C3380CC4-5D6E-409C-BE32-E72D297353CC}">
                <c16:uniqueId val="{0000000D-33E8-4052-BEB7-C597C18ED7F8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33E8-4052-BEB7-C597C18ED7F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33E8-4052-BEB7-C597C18ED7F8}"/>
              </c:ext>
            </c:extLst>
          </c:dPt>
          <c:dPt>
            <c:idx val="9"/>
            <c:invertIfNegative val="0"/>
            <c:bubble3D val="0"/>
            <c:spPr>
              <a:solidFill>
                <a:srgbClr val="CC6600"/>
              </a:solidFill>
            </c:spPr>
            <c:extLst>
              <c:ext xmlns:c16="http://schemas.microsoft.com/office/drawing/2014/chart" uri="{C3380CC4-5D6E-409C-BE32-E72D297353CC}">
                <c16:uniqueId val="{00000013-33E8-4052-BEB7-C597C18ED7F8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5-33E8-4052-BEB7-C597C18ED7F8}"/>
              </c:ext>
            </c:extLst>
          </c:dPt>
          <c:dPt>
            <c:idx val="11"/>
            <c:invertIfNegative val="0"/>
            <c:bubble3D val="0"/>
            <c:spPr>
              <a:solidFill>
                <a:schemeClr val="bg1">
                  <a:lumMod val="9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33E8-4052-BEB7-C597C18ED7F8}"/>
              </c:ext>
            </c:extLst>
          </c:dPt>
          <c:dLbls>
            <c:delete val="1"/>
          </c:dLbls>
          <c:cat>
            <c:strRef>
              <c:f>Sheet1!$A$1:$A$12</c:f>
              <c:strCache>
                <c:ptCount val="12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Sheet1!$B$1:$B$12</c:f>
              <c:numCache>
                <c:formatCode>#,##0</c:formatCode>
                <c:ptCount val="12"/>
                <c:pt idx="0">
                  <c:v>2225</c:v>
                </c:pt>
                <c:pt idx="1">
                  <c:v>2221</c:v>
                </c:pt>
                <c:pt idx="2">
                  <c:v>864</c:v>
                </c:pt>
                <c:pt idx="3">
                  <c:v>5238</c:v>
                </c:pt>
                <c:pt idx="4">
                  <c:v>5724</c:v>
                </c:pt>
                <c:pt idx="5">
                  <c:v>1499</c:v>
                </c:pt>
                <c:pt idx="6">
                  <c:v>1424</c:v>
                </c:pt>
                <c:pt idx="7">
                  <c:v>2015</c:v>
                </c:pt>
                <c:pt idx="8">
                  <c:v>1390</c:v>
                </c:pt>
                <c:pt idx="9">
                  <c:v>812</c:v>
                </c:pt>
                <c:pt idx="10">
                  <c:v>405</c:v>
                </c:pt>
                <c:pt idx="11">
                  <c:v>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3E8-4052-BEB7-C597C18ED7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01495552"/>
        <c:axId val="101497088"/>
        <c:axId val="0"/>
      </c:bar3DChart>
      <c:catAx>
        <c:axId val="101495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1497088"/>
        <c:crosses val="autoZero"/>
        <c:auto val="1"/>
        <c:lblAlgn val="ctr"/>
        <c:lblOffset val="100"/>
        <c:noMultiLvlLbl val="0"/>
      </c:catAx>
      <c:valAx>
        <c:axId val="10149708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01495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0</xdr:row>
      <xdr:rowOff>114298</xdr:rowOff>
    </xdr:from>
    <xdr:to>
      <xdr:col>17</xdr:col>
      <xdr:colOff>391583</xdr:colOff>
      <xdr:row>18</xdr:row>
      <xdr:rowOff>127000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0.091</cdr:x>
      <cdr:y>0.47316</cdr:y>
    </cdr:from>
    <cdr:to>
      <cdr:x>0.15857</cdr:x>
      <cdr:y>0.5207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23471" y="2890378"/>
          <a:ext cx="685724" cy="2904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2,225</a:t>
          </a:r>
        </a:p>
      </cdr:txBody>
    </cdr:sp>
  </cdr:relSizeAnchor>
  <cdr:relSizeAnchor xmlns:cdr="http://schemas.openxmlformats.org/drawingml/2006/chartDrawing">
    <cdr:from>
      <cdr:x>0.16629</cdr:x>
      <cdr:y>0.46892</cdr:y>
    </cdr:from>
    <cdr:to>
      <cdr:x>0.23273</cdr:x>
      <cdr:y>0.50335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87556" y="2864523"/>
          <a:ext cx="674257" cy="210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2,221</a:t>
          </a:r>
        </a:p>
      </cdr:txBody>
    </cdr:sp>
  </cdr:relSizeAnchor>
  <cdr:relSizeAnchor xmlns:cdr="http://schemas.openxmlformats.org/drawingml/2006/chartDrawing">
    <cdr:from>
      <cdr:x>0.24418</cdr:x>
      <cdr:y>0.60998</cdr:y>
    </cdr:from>
    <cdr:to>
      <cdr:x>0.29591</cdr:x>
      <cdr:y>0.64376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167886" y="3726184"/>
          <a:ext cx="459271" cy="206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8</a:t>
          </a:r>
          <a:r>
            <a:rPr lang="th-TH" sz="1000"/>
            <a:t>64</a:t>
          </a:r>
        </a:p>
      </cdr:txBody>
    </cdr:sp>
  </cdr:relSizeAnchor>
  <cdr:relSizeAnchor xmlns:cdr="http://schemas.openxmlformats.org/drawingml/2006/chartDrawing">
    <cdr:from>
      <cdr:x>0.31059</cdr:x>
      <cdr:y>0.16208</cdr:y>
    </cdr:from>
    <cdr:to>
      <cdr:x>0.37816</cdr:x>
      <cdr:y>0.20142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151950" y="990068"/>
          <a:ext cx="685724" cy="240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5,238</a:t>
          </a:r>
        </a:p>
      </cdr:txBody>
    </cdr:sp>
  </cdr:relSizeAnchor>
  <cdr:relSizeAnchor xmlns:cdr="http://schemas.openxmlformats.org/drawingml/2006/chartDrawing">
    <cdr:from>
      <cdr:x>0.38555</cdr:x>
      <cdr:y>0.11543</cdr:y>
    </cdr:from>
    <cdr:to>
      <cdr:x>0.44749</cdr:x>
      <cdr:y>0.15149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12743" y="705126"/>
          <a:ext cx="628590" cy="2202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5</a:t>
          </a:r>
          <a:r>
            <a:rPr lang="th-TH" sz="1000"/>
            <a:t>,724</a:t>
          </a:r>
        </a:p>
      </cdr:txBody>
    </cdr:sp>
  </cdr:relSizeAnchor>
  <cdr:relSizeAnchor xmlns:cdr="http://schemas.openxmlformats.org/drawingml/2006/chartDrawing">
    <cdr:from>
      <cdr:x>0.46171</cdr:x>
      <cdr:y>0.54426</cdr:y>
    </cdr:from>
    <cdr:to>
      <cdr:x>0.52815</cdr:x>
      <cdr:y>0.58361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905250" y="3162302"/>
          <a:ext cx="5619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0.45615</cdr:x>
      <cdr:y>0.54389</cdr:y>
    </cdr:from>
    <cdr:to>
      <cdr:x>0.52484</cdr:x>
      <cdr:y>0.58815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4049882" y="3322462"/>
          <a:ext cx="609854" cy="2703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1,499</a:t>
          </a:r>
        </a:p>
      </cdr:txBody>
    </cdr:sp>
  </cdr:relSizeAnchor>
  <cdr:relSizeAnchor xmlns:cdr="http://schemas.openxmlformats.org/drawingml/2006/chartDrawing">
    <cdr:from>
      <cdr:x>0.52926</cdr:x>
      <cdr:y>0.55399</cdr:y>
    </cdr:from>
    <cdr:to>
      <cdr:x>0.59457</cdr:x>
      <cdr:y>0.59171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5371149" y="3384190"/>
          <a:ext cx="662789" cy="230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1,424</a:t>
          </a:r>
        </a:p>
      </cdr:txBody>
    </cdr:sp>
  </cdr:relSizeAnchor>
  <cdr:relSizeAnchor xmlns:cdr="http://schemas.openxmlformats.org/drawingml/2006/chartDrawing">
    <cdr:from>
      <cdr:x>0.60207</cdr:x>
      <cdr:y>0.49172</cdr:y>
    </cdr:from>
    <cdr:to>
      <cdr:x>0.68089</cdr:x>
      <cdr:y>0.53106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6110066" y="3003770"/>
          <a:ext cx="799894" cy="240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2,015</a:t>
          </a:r>
        </a:p>
      </cdr:txBody>
    </cdr:sp>
  </cdr:relSizeAnchor>
  <cdr:relSizeAnchor xmlns:cdr="http://schemas.openxmlformats.org/drawingml/2006/chartDrawing">
    <cdr:from>
      <cdr:x>0.67664</cdr:x>
      <cdr:y>0.55992</cdr:y>
    </cdr:from>
    <cdr:to>
      <cdr:x>0.74759</cdr:x>
      <cdr:y>0.60253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6866742" y="3420354"/>
          <a:ext cx="720026" cy="2603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1,390</a:t>
          </a:r>
        </a:p>
      </cdr:txBody>
    </cdr:sp>
  </cdr:relSizeAnchor>
  <cdr:relSizeAnchor xmlns:cdr="http://schemas.openxmlformats.org/drawingml/2006/chartDrawing">
    <cdr:from>
      <cdr:x>0.75642</cdr:x>
      <cdr:y>0.61639</cdr:y>
    </cdr:from>
    <cdr:to>
      <cdr:x>0.8116</cdr:x>
      <cdr:y>0.6541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7676435" y="3765343"/>
          <a:ext cx="559987" cy="230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812</a:t>
          </a:r>
        </a:p>
      </cdr:txBody>
    </cdr:sp>
  </cdr:relSizeAnchor>
  <cdr:relSizeAnchor xmlns:cdr="http://schemas.openxmlformats.org/drawingml/2006/chartDrawing">
    <cdr:from>
      <cdr:x>0.82803</cdr:x>
      <cdr:y>0.65902</cdr:y>
    </cdr:from>
    <cdr:to>
      <cdr:x>0.88209</cdr:x>
      <cdr:y>0.69017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7351549" y="4025757"/>
          <a:ext cx="479964" cy="1902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405</a:t>
          </a:r>
        </a:p>
      </cdr:txBody>
    </cdr:sp>
  </cdr:relSizeAnchor>
  <cdr:relSizeAnchor xmlns:cdr="http://schemas.openxmlformats.org/drawingml/2006/chartDrawing">
    <cdr:from>
      <cdr:x>0.90057</cdr:x>
      <cdr:y>0.66374</cdr:y>
    </cdr:from>
    <cdr:to>
      <cdr:x>0.95012</cdr:x>
      <cdr:y>0.69817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9139322" y="4054620"/>
          <a:ext cx="502851" cy="210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365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7"/>
  <sheetViews>
    <sheetView tabSelected="1" zoomScale="90" zoomScaleNormal="90"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P4" sqref="P4:P6"/>
    </sheetView>
  </sheetViews>
  <sheetFormatPr defaultColWidth="9" defaultRowHeight="21.75" customHeight="1"/>
  <cols>
    <col min="1" max="1" width="1.7109375" style="57" customWidth="1"/>
    <col min="2" max="2" width="57.28515625" style="57" customWidth="1"/>
    <col min="3" max="5" width="8.42578125" style="58" customWidth="1"/>
    <col min="6" max="6" width="6" style="101" hidden="1" customWidth="1"/>
    <col min="7" max="12" width="7.28515625" style="58" customWidth="1"/>
    <col min="13" max="15" width="7.28515625" style="1" customWidth="1"/>
    <col min="16" max="16" width="62" style="106" customWidth="1"/>
    <col min="17" max="16384" width="9" style="1"/>
  </cols>
  <sheetData>
    <row r="1" spans="1:16" ht="21.75" customHeight="1">
      <c r="A1" s="134" t="s">
        <v>181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</row>
    <row r="2" spans="1:16" ht="21.75" customHeight="1">
      <c r="A2" s="135" t="s">
        <v>117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</row>
    <row r="3" spans="1:16" ht="23.25" customHeight="1">
      <c r="A3" s="140" t="s">
        <v>116</v>
      </c>
      <c r="B3" s="141"/>
      <c r="C3" s="147" t="s">
        <v>147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9"/>
    </row>
    <row r="4" spans="1:16" ht="21.75" customHeight="1">
      <c r="A4" s="141"/>
      <c r="B4" s="141"/>
      <c r="C4" s="143" t="s">
        <v>83</v>
      </c>
      <c r="D4" s="143"/>
      <c r="E4" s="143"/>
      <c r="F4" s="145"/>
      <c r="G4" s="137" t="s">
        <v>91</v>
      </c>
      <c r="H4" s="138"/>
      <c r="I4" s="138"/>
      <c r="J4" s="138"/>
      <c r="K4" s="138"/>
      <c r="L4" s="138"/>
      <c r="M4" s="138"/>
      <c r="N4" s="138"/>
      <c r="O4" s="139"/>
      <c r="P4" s="150" t="s">
        <v>184</v>
      </c>
    </row>
    <row r="5" spans="1:16" ht="21.75" customHeight="1">
      <c r="A5" s="141"/>
      <c r="B5" s="141"/>
      <c r="C5" s="144"/>
      <c r="D5" s="144"/>
      <c r="E5" s="144"/>
      <c r="F5" s="146"/>
      <c r="G5" s="136" t="s">
        <v>92</v>
      </c>
      <c r="H5" s="136"/>
      <c r="I5" s="136"/>
      <c r="J5" s="136" t="s">
        <v>118</v>
      </c>
      <c r="K5" s="136"/>
      <c r="L5" s="136"/>
      <c r="M5" s="136" t="s">
        <v>176</v>
      </c>
      <c r="N5" s="136"/>
      <c r="O5" s="136"/>
      <c r="P5" s="151"/>
    </row>
    <row r="6" spans="1:16" ht="21.75" customHeight="1">
      <c r="A6" s="142"/>
      <c r="B6" s="142"/>
      <c r="C6" s="2" t="s">
        <v>2</v>
      </c>
      <c r="D6" s="2" t="s">
        <v>3</v>
      </c>
      <c r="E6" s="2" t="s">
        <v>1</v>
      </c>
      <c r="F6" s="81"/>
      <c r="G6" s="2" t="s">
        <v>2</v>
      </c>
      <c r="H6" s="2" t="s">
        <v>3</v>
      </c>
      <c r="I6" s="2" t="s">
        <v>1</v>
      </c>
      <c r="J6" s="2" t="s">
        <v>2</v>
      </c>
      <c r="K6" s="2" t="s">
        <v>3</v>
      </c>
      <c r="L6" s="2" t="s">
        <v>1</v>
      </c>
      <c r="M6" s="2" t="s">
        <v>2</v>
      </c>
      <c r="N6" s="2" t="s">
        <v>3</v>
      </c>
      <c r="O6" s="2" t="s">
        <v>1</v>
      </c>
      <c r="P6" s="152"/>
    </row>
    <row r="7" spans="1:16" ht="21.75" customHeight="1">
      <c r="A7" s="3" t="s">
        <v>81</v>
      </c>
      <c r="B7" s="4"/>
      <c r="C7" s="29"/>
      <c r="D7" s="5"/>
      <c r="E7" s="6"/>
      <c r="F7" s="82"/>
      <c r="G7" s="5"/>
      <c r="H7" s="5"/>
      <c r="I7" s="6"/>
      <c r="J7" s="5"/>
      <c r="K7" s="5"/>
      <c r="L7" s="6"/>
      <c r="M7" s="5"/>
      <c r="N7" s="5"/>
      <c r="O7" s="6"/>
      <c r="P7" s="103"/>
    </row>
    <row r="8" spans="1:16" ht="21.75" customHeight="1">
      <c r="A8" s="3"/>
      <c r="B8" s="7" t="s">
        <v>54</v>
      </c>
      <c r="C8" s="29"/>
      <c r="D8" s="5"/>
      <c r="E8" s="6"/>
      <c r="F8" s="82"/>
      <c r="G8" s="5"/>
      <c r="H8" s="5"/>
      <c r="I8" s="6"/>
      <c r="J8" s="5"/>
      <c r="K8" s="5"/>
      <c r="L8" s="6"/>
      <c r="M8" s="5"/>
      <c r="N8" s="5"/>
      <c r="O8" s="6"/>
      <c r="P8" s="103"/>
    </row>
    <row r="9" spans="1:16" s="9" customFormat="1" ht="21.75" customHeight="1">
      <c r="A9" s="8"/>
      <c r="B9" s="4" t="s">
        <v>52</v>
      </c>
      <c r="C9" s="75"/>
      <c r="D9" s="76"/>
      <c r="E9" s="77"/>
      <c r="F9" s="83"/>
      <c r="G9" s="76"/>
      <c r="H9" s="76"/>
      <c r="I9" s="77"/>
      <c r="J9" s="76"/>
      <c r="K9" s="76"/>
      <c r="L9" s="77"/>
      <c r="M9" s="76"/>
      <c r="N9" s="76"/>
      <c r="O9" s="77"/>
      <c r="P9" s="104"/>
    </row>
    <row r="10" spans="1:16" ht="21.75" customHeight="1">
      <c r="A10" s="10"/>
      <c r="B10" s="30" t="s">
        <v>93</v>
      </c>
      <c r="C10" s="12">
        <v>99</v>
      </c>
      <c r="D10" s="12">
        <v>426</v>
      </c>
      <c r="E10" s="13">
        <f>C10+D10</f>
        <v>525</v>
      </c>
      <c r="F10" s="102">
        <v>1</v>
      </c>
      <c r="G10" s="13">
        <f>IF(F10=1,C10,"0")</f>
        <v>99</v>
      </c>
      <c r="H10" s="13">
        <f>IF(F10=1,D10,"0")</f>
        <v>426</v>
      </c>
      <c r="I10" s="13">
        <f>G10+H10</f>
        <v>525</v>
      </c>
      <c r="J10" s="13" t="str">
        <f>IF(F10=2,C10,"0")</f>
        <v>0</v>
      </c>
      <c r="K10" s="13" t="str">
        <f>IF(F10=2,D10,"0")</f>
        <v>0</v>
      </c>
      <c r="L10" s="13">
        <f>J10+K10</f>
        <v>0</v>
      </c>
      <c r="M10" s="13" t="str">
        <f>IF(F10=3,C10,"0")</f>
        <v>0</v>
      </c>
      <c r="N10" s="13" t="str">
        <f>IF(F10=3,D10,"0")</f>
        <v>0</v>
      </c>
      <c r="O10" s="13" t="str">
        <f>IF(F10=3,E10,"0")</f>
        <v>0</v>
      </c>
      <c r="P10" s="107" t="s">
        <v>185</v>
      </c>
    </row>
    <row r="11" spans="1:16" ht="21.75" customHeight="1">
      <c r="A11" s="14"/>
      <c r="B11" s="30" t="s">
        <v>68</v>
      </c>
      <c r="C11" s="16">
        <v>94</v>
      </c>
      <c r="D11" s="16">
        <v>389</v>
      </c>
      <c r="E11" s="17">
        <f>C11+D11</f>
        <v>483</v>
      </c>
      <c r="F11" s="84">
        <v>1</v>
      </c>
      <c r="G11" s="17">
        <f>IF(F11=1,C11,"0")</f>
        <v>94</v>
      </c>
      <c r="H11" s="17">
        <f>IF(F11=1,D11,"0")</f>
        <v>389</v>
      </c>
      <c r="I11" s="17">
        <f t="shared" ref="I11:I14" si="0">G11+H11</f>
        <v>483</v>
      </c>
      <c r="J11" s="17" t="str">
        <f>IF(F11=2,C11,"0")</f>
        <v>0</v>
      </c>
      <c r="K11" s="17" t="str">
        <f>IF(F11=2,D11,"0")</f>
        <v>0</v>
      </c>
      <c r="L11" s="17">
        <f t="shared" ref="L11:L14" si="1">J11+K11</f>
        <v>0</v>
      </c>
      <c r="M11" s="17" t="str">
        <f>IF(F11=3,C11,"0")</f>
        <v>0</v>
      </c>
      <c r="N11" s="17" t="str">
        <f>IF(F11=3,D11,"0")</f>
        <v>0</v>
      </c>
      <c r="O11" s="17" t="str">
        <f t="shared" ref="O11:O14" si="2">IF(F11=3,E11,"0")</f>
        <v>0</v>
      </c>
      <c r="P11" s="107" t="s">
        <v>185</v>
      </c>
    </row>
    <row r="12" spans="1:16" ht="21.75" customHeight="1">
      <c r="A12" s="14"/>
      <c r="B12" s="30" t="s">
        <v>166</v>
      </c>
      <c r="C12" s="16">
        <v>126</v>
      </c>
      <c r="D12" s="16">
        <v>29</v>
      </c>
      <c r="E12" s="17">
        <f>C12+D12</f>
        <v>155</v>
      </c>
      <c r="F12" s="84">
        <v>1</v>
      </c>
      <c r="G12" s="17">
        <f>IF(F12=1,C12,"0")</f>
        <v>126</v>
      </c>
      <c r="H12" s="17">
        <f>IF(F12=1,D12,"0")</f>
        <v>29</v>
      </c>
      <c r="I12" s="17">
        <f t="shared" ref="I12" si="3">G12+H12</f>
        <v>155</v>
      </c>
      <c r="J12" s="17" t="str">
        <f>IF(F12=2,C12,"0")</f>
        <v>0</v>
      </c>
      <c r="K12" s="17" t="str">
        <f>IF(F12=2,D12,"0")</f>
        <v>0</v>
      </c>
      <c r="L12" s="17">
        <f t="shared" ref="L12" si="4">J12+K12</f>
        <v>0</v>
      </c>
      <c r="M12" s="17" t="str">
        <f>IF(F12=3,C12,"0")</f>
        <v>0</v>
      </c>
      <c r="N12" s="17" t="str">
        <f>IF(F12=3,D12,"0")</f>
        <v>0</v>
      </c>
      <c r="O12" s="17" t="str">
        <f t="shared" si="2"/>
        <v>0</v>
      </c>
      <c r="P12" s="127" t="s">
        <v>186</v>
      </c>
    </row>
    <row r="13" spans="1:16" ht="21.75" customHeight="1">
      <c r="A13" s="14"/>
      <c r="B13" s="30" t="s">
        <v>67</v>
      </c>
      <c r="C13" s="16">
        <v>172</v>
      </c>
      <c r="D13" s="16">
        <v>359</v>
      </c>
      <c r="E13" s="17">
        <f>C13+D13</f>
        <v>531</v>
      </c>
      <c r="F13" s="84">
        <v>1</v>
      </c>
      <c r="G13" s="17">
        <f>IF(F13=1,C13,"0")</f>
        <v>172</v>
      </c>
      <c r="H13" s="17">
        <f>IF(F13=1,D13,"0")</f>
        <v>359</v>
      </c>
      <c r="I13" s="17">
        <f t="shared" si="0"/>
        <v>531</v>
      </c>
      <c r="J13" s="17" t="str">
        <f>IF(F13=2,C13,"0")</f>
        <v>0</v>
      </c>
      <c r="K13" s="17" t="str">
        <f>IF(F13=2,D13,"0")</f>
        <v>0</v>
      </c>
      <c r="L13" s="17">
        <f t="shared" si="1"/>
        <v>0</v>
      </c>
      <c r="M13" s="17" t="str">
        <f>IF(F13=3,C13,"0")</f>
        <v>0</v>
      </c>
      <c r="N13" s="17" t="str">
        <f>IF(F13=3,D13,"0")</f>
        <v>0</v>
      </c>
      <c r="O13" s="17" t="str">
        <f t="shared" si="2"/>
        <v>0</v>
      </c>
      <c r="P13" s="107" t="s">
        <v>185</v>
      </c>
    </row>
    <row r="14" spans="1:16" ht="21.75" customHeight="1">
      <c r="A14" s="14"/>
      <c r="B14" s="30" t="s">
        <v>122</v>
      </c>
      <c r="C14" s="16">
        <v>36</v>
      </c>
      <c r="D14" s="16">
        <v>124</v>
      </c>
      <c r="E14" s="17">
        <f>C14+D14</f>
        <v>160</v>
      </c>
      <c r="F14" s="84">
        <v>1</v>
      </c>
      <c r="G14" s="17">
        <f>IF(F14=1,C14,"0")</f>
        <v>36</v>
      </c>
      <c r="H14" s="17">
        <f>IF(F14=1,D14,"0")</f>
        <v>124</v>
      </c>
      <c r="I14" s="17">
        <f t="shared" si="0"/>
        <v>160</v>
      </c>
      <c r="J14" s="17" t="str">
        <f>IF(F14=2,C14,"0")</f>
        <v>0</v>
      </c>
      <c r="K14" s="17" t="str">
        <f>IF(F14=2,D14,"0")</f>
        <v>0</v>
      </c>
      <c r="L14" s="17">
        <f t="shared" si="1"/>
        <v>0</v>
      </c>
      <c r="M14" s="17" t="str">
        <f>IF(F14=3,C14,"0")</f>
        <v>0</v>
      </c>
      <c r="N14" s="17" t="str">
        <f>IF(F14=3,D14,"0")</f>
        <v>0</v>
      </c>
      <c r="O14" s="17" t="str">
        <f t="shared" si="2"/>
        <v>0</v>
      </c>
      <c r="P14" s="127" t="s">
        <v>187</v>
      </c>
    </row>
    <row r="15" spans="1:16" s="21" customFormat="1" ht="21.75" customHeight="1">
      <c r="A15" s="18"/>
      <c r="B15" s="19" t="s">
        <v>53</v>
      </c>
      <c r="C15" s="20">
        <f>SUM(C10:C14)</f>
        <v>527</v>
      </c>
      <c r="D15" s="20">
        <f>SUM(D10:D14)</f>
        <v>1327</v>
      </c>
      <c r="E15" s="20">
        <f>SUM(E10:E14)</f>
        <v>1854</v>
      </c>
      <c r="F15" s="85"/>
      <c r="G15" s="20">
        <f t="shared" ref="G15:O15" si="5">SUM(G10:G14)</f>
        <v>527</v>
      </c>
      <c r="H15" s="20">
        <f t="shared" si="5"/>
        <v>1327</v>
      </c>
      <c r="I15" s="20">
        <f t="shared" si="5"/>
        <v>1854</v>
      </c>
      <c r="J15" s="20">
        <f t="shared" si="5"/>
        <v>0</v>
      </c>
      <c r="K15" s="20">
        <f t="shared" si="5"/>
        <v>0</v>
      </c>
      <c r="L15" s="20">
        <f t="shared" si="5"/>
        <v>0</v>
      </c>
      <c r="M15" s="20">
        <f t="shared" si="5"/>
        <v>0</v>
      </c>
      <c r="N15" s="20">
        <f t="shared" si="5"/>
        <v>0</v>
      </c>
      <c r="O15" s="20">
        <f t="shared" si="5"/>
        <v>0</v>
      </c>
      <c r="P15" s="74"/>
    </row>
    <row r="16" spans="1:16" s="21" customFormat="1" ht="21.75" customHeight="1">
      <c r="A16" s="18"/>
      <c r="B16" s="4" t="s">
        <v>179</v>
      </c>
      <c r="C16" s="20"/>
      <c r="D16" s="20"/>
      <c r="E16" s="20"/>
      <c r="F16" s="85"/>
      <c r="G16" s="20"/>
      <c r="H16" s="20"/>
      <c r="I16" s="20"/>
      <c r="J16" s="20"/>
      <c r="K16" s="20"/>
      <c r="L16" s="20"/>
      <c r="M16" s="20"/>
      <c r="N16" s="20"/>
      <c r="O16" s="20"/>
      <c r="P16" s="74"/>
    </row>
    <row r="17" spans="1:16" ht="21.75" customHeight="1">
      <c r="A17" s="14"/>
      <c r="B17" s="80" t="s">
        <v>178</v>
      </c>
      <c r="C17" s="16">
        <v>1</v>
      </c>
      <c r="D17" s="16">
        <v>15</v>
      </c>
      <c r="E17" s="17">
        <f>C17+D17</f>
        <v>16</v>
      </c>
      <c r="F17" s="84">
        <v>1</v>
      </c>
      <c r="G17" s="17">
        <f>IF(F17=1,C17,"0")</f>
        <v>1</v>
      </c>
      <c r="H17" s="17">
        <f>IF(F17=1,D17,"0")</f>
        <v>15</v>
      </c>
      <c r="I17" s="17">
        <f t="shared" ref="I17" si="6">G17+H17</f>
        <v>16</v>
      </c>
      <c r="J17" s="17" t="str">
        <f>IF(F17=2,C17,"0")</f>
        <v>0</v>
      </c>
      <c r="K17" s="17" t="str">
        <f>IF(F17=2,D17,"0")</f>
        <v>0</v>
      </c>
      <c r="L17" s="17">
        <f t="shared" ref="L17" si="7">J17+K17</f>
        <v>0</v>
      </c>
      <c r="M17" s="17" t="str">
        <f>IF(F17=3,C17,"0")</f>
        <v>0</v>
      </c>
      <c r="N17" s="17" t="str">
        <f>IF(F17=3,D17,"0")</f>
        <v>0</v>
      </c>
      <c r="O17" s="17" t="str">
        <f t="shared" ref="O17" si="8">IF(F17=3,E17,"0")</f>
        <v>0</v>
      </c>
      <c r="P17" s="127" t="s">
        <v>188</v>
      </c>
    </row>
    <row r="18" spans="1:16" ht="21.75" customHeight="1">
      <c r="A18" s="14"/>
      <c r="B18" s="19" t="s">
        <v>53</v>
      </c>
      <c r="C18" s="16">
        <f>SUM(C17)</f>
        <v>1</v>
      </c>
      <c r="D18" s="16">
        <f t="shared" ref="D18:E18" si="9">SUM(D17)</f>
        <v>15</v>
      </c>
      <c r="E18" s="16">
        <f t="shared" si="9"/>
        <v>16</v>
      </c>
      <c r="F18" s="84"/>
      <c r="G18" s="17">
        <f>SUM(G17)</f>
        <v>1</v>
      </c>
      <c r="H18" s="17">
        <f t="shared" ref="H18:O18" si="10">SUM(H17)</f>
        <v>15</v>
      </c>
      <c r="I18" s="17">
        <f t="shared" si="10"/>
        <v>16</v>
      </c>
      <c r="J18" s="17">
        <f t="shared" si="10"/>
        <v>0</v>
      </c>
      <c r="K18" s="17">
        <f t="shared" si="10"/>
        <v>0</v>
      </c>
      <c r="L18" s="17">
        <f t="shared" si="10"/>
        <v>0</v>
      </c>
      <c r="M18" s="17">
        <f t="shared" si="10"/>
        <v>0</v>
      </c>
      <c r="N18" s="17">
        <f t="shared" si="10"/>
        <v>0</v>
      </c>
      <c r="O18" s="17">
        <f t="shared" si="10"/>
        <v>0</v>
      </c>
      <c r="P18" s="79"/>
    </row>
    <row r="19" spans="1:16" s="21" customFormat="1" ht="21.75" customHeight="1">
      <c r="A19" s="18"/>
      <c r="B19" s="4" t="s">
        <v>104</v>
      </c>
      <c r="C19" s="20"/>
      <c r="D19" s="20"/>
      <c r="E19" s="20"/>
      <c r="F19" s="85"/>
      <c r="G19" s="20"/>
      <c r="H19" s="20"/>
      <c r="I19" s="20"/>
      <c r="J19" s="20"/>
      <c r="K19" s="20"/>
      <c r="L19" s="20"/>
      <c r="M19" s="20"/>
      <c r="N19" s="20"/>
      <c r="O19" s="20"/>
      <c r="P19" s="74"/>
    </row>
    <row r="20" spans="1:16" s="21" customFormat="1" ht="21.75" customHeight="1">
      <c r="A20" s="18"/>
      <c r="B20" s="22" t="s">
        <v>93</v>
      </c>
      <c r="C20" s="16">
        <v>20</v>
      </c>
      <c r="D20" s="16">
        <v>60</v>
      </c>
      <c r="E20" s="16">
        <f>C20+D20</f>
        <v>80</v>
      </c>
      <c r="F20" s="84">
        <v>1</v>
      </c>
      <c r="G20" s="16">
        <f>IF(F20=1,C20,"0")</f>
        <v>20</v>
      </c>
      <c r="H20" s="16">
        <f>IF(F20=1,D20,"0")</f>
        <v>60</v>
      </c>
      <c r="I20" s="16">
        <f t="shared" ref="I20" si="11">G20+H20</f>
        <v>80</v>
      </c>
      <c r="J20" s="16">
        <f>SUM(N20)</f>
        <v>0</v>
      </c>
      <c r="K20" s="16">
        <f>SUM(N24)</f>
        <v>0</v>
      </c>
      <c r="L20" s="16">
        <f t="shared" ref="L20" si="12">J20+K20</f>
        <v>0</v>
      </c>
      <c r="M20" s="17" t="str">
        <f>IF(F20=3,C20,"0")</f>
        <v>0</v>
      </c>
      <c r="N20" s="17" t="str">
        <f>IF(F20=3,D20,"0")</f>
        <v>0</v>
      </c>
      <c r="O20" s="17" t="str">
        <f t="shared" ref="O20" si="13">IF(F20=3,E20,"0")</f>
        <v>0</v>
      </c>
      <c r="P20" s="107" t="s">
        <v>185</v>
      </c>
    </row>
    <row r="21" spans="1:16" s="21" customFormat="1" ht="21.75" customHeight="1">
      <c r="A21" s="18"/>
      <c r="B21" s="23" t="s">
        <v>53</v>
      </c>
      <c r="C21" s="20">
        <f>SUM(C20)</f>
        <v>20</v>
      </c>
      <c r="D21" s="20">
        <f>SUM(D20)</f>
        <v>60</v>
      </c>
      <c r="E21" s="20">
        <f>SUM(E20)</f>
        <v>80</v>
      </c>
      <c r="F21" s="85"/>
      <c r="G21" s="20">
        <f t="shared" ref="G21:L21" si="14">SUM(G20)</f>
        <v>20</v>
      </c>
      <c r="H21" s="20">
        <f t="shared" si="14"/>
        <v>60</v>
      </c>
      <c r="I21" s="20">
        <f t="shared" si="14"/>
        <v>80</v>
      </c>
      <c r="J21" s="20">
        <f t="shared" si="14"/>
        <v>0</v>
      </c>
      <c r="K21" s="20">
        <f t="shared" si="14"/>
        <v>0</v>
      </c>
      <c r="L21" s="20">
        <f t="shared" si="14"/>
        <v>0</v>
      </c>
      <c r="M21" s="20">
        <f t="shared" ref="M21:O21" si="15">SUM(M20)</f>
        <v>0</v>
      </c>
      <c r="N21" s="20">
        <f t="shared" si="15"/>
        <v>0</v>
      </c>
      <c r="O21" s="20">
        <f t="shared" si="15"/>
        <v>0</v>
      </c>
      <c r="P21" s="74"/>
    </row>
    <row r="22" spans="1:16" s="21" customFormat="1" ht="21.75" customHeight="1">
      <c r="A22" s="18"/>
      <c r="B22" s="23" t="s">
        <v>55</v>
      </c>
      <c r="C22" s="20">
        <f>C15+C21+C18</f>
        <v>548</v>
      </c>
      <c r="D22" s="20">
        <f t="shared" ref="D22:E22" si="16">D15+D21+D18</f>
        <v>1402</v>
      </c>
      <c r="E22" s="20">
        <f t="shared" si="16"/>
        <v>1950</v>
      </c>
      <c r="F22" s="85"/>
      <c r="G22" s="20">
        <f>G15+G21+G18</f>
        <v>548</v>
      </c>
      <c r="H22" s="20">
        <f t="shared" ref="H22:O22" si="17">H15+H21+H18</f>
        <v>1402</v>
      </c>
      <c r="I22" s="20">
        <f t="shared" si="17"/>
        <v>1950</v>
      </c>
      <c r="J22" s="20">
        <f t="shared" si="17"/>
        <v>0</v>
      </c>
      <c r="K22" s="20">
        <f t="shared" si="17"/>
        <v>0</v>
      </c>
      <c r="L22" s="20">
        <f t="shared" si="17"/>
        <v>0</v>
      </c>
      <c r="M22" s="20">
        <f t="shared" si="17"/>
        <v>0</v>
      </c>
      <c r="N22" s="20">
        <f t="shared" si="17"/>
        <v>0</v>
      </c>
      <c r="O22" s="20">
        <f t="shared" si="17"/>
        <v>0</v>
      </c>
      <c r="P22" s="74"/>
    </row>
    <row r="23" spans="1:16" s="21" customFormat="1" ht="21.75" customHeight="1">
      <c r="A23" s="18"/>
      <c r="B23" s="24" t="s">
        <v>69</v>
      </c>
      <c r="C23" s="20"/>
      <c r="D23" s="20"/>
      <c r="E23" s="20"/>
      <c r="F23" s="85"/>
      <c r="G23" s="20"/>
      <c r="H23" s="20"/>
      <c r="I23" s="20"/>
      <c r="J23" s="20"/>
      <c r="K23" s="20"/>
      <c r="L23" s="20"/>
      <c r="M23" s="20"/>
      <c r="N23" s="20"/>
      <c r="O23" s="20"/>
      <c r="P23" s="74"/>
    </row>
    <row r="24" spans="1:16" s="21" customFormat="1" ht="21.75" customHeight="1">
      <c r="A24" s="18"/>
      <c r="B24" s="25" t="s">
        <v>52</v>
      </c>
      <c r="C24" s="20"/>
      <c r="D24" s="20"/>
      <c r="E24" s="20"/>
      <c r="F24" s="85"/>
      <c r="G24" s="20"/>
      <c r="H24" s="20"/>
      <c r="I24" s="20"/>
      <c r="J24" s="20"/>
      <c r="K24" s="20"/>
      <c r="L24" s="20"/>
      <c r="M24" s="20"/>
      <c r="N24" s="20"/>
      <c r="O24" s="20"/>
      <c r="P24" s="74"/>
    </row>
    <row r="25" spans="1:16" s="21" customFormat="1" ht="21.75" customHeight="1">
      <c r="A25" s="18"/>
      <c r="B25" s="22" t="s">
        <v>93</v>
      </c>
      <c r="C25" s="16">
        <v>41</v>
      </c>
      <c r="D25" s="16">
        <v>60</v>
      </c>
      <c r="E25" s="16">
        <f>C25+D25</f>
        <v>101</v>
      </c>
      <c r="F25" s="84">
        <v>1</v>
      </c>
      <c r="G25" s="16">
        <f>IF(F25=1,C25,"0")</f>
        <v>41</v>
      </c>
      <c r="H25" s="16">
        <f>IF(F25=1,D25,"0")</f>
        <v>60</v>
      </c>
      <c r="I25" s="16">
        <f t="shared" ref="I25" si="18">G25+H25</f>
        <v>101</v>
      </c>
      <c r="J25" s="16">
        <f>SUM(N25)</f>
        <v>0</v>
      </c>
      <c r="K25" s="16">
        <f>SUM(N32)</f>
        <v>0</v>
      </c>
      <c r="L25" s="16">
        <f t="shared" ref="L25" si="19">J25+K25</f>
        <v>0</v>
      </c>
      <c r="M25" s="16" t="str">
        <f>IF(F25=3,C25,"0")</f>
        <v>0</v>
      </c>
      <c r="N25" s="16" t="str">
        <f>IF(F25=3,D25,"0")</f>
        <v>0</v>
      </c>
      <c r="O25" s="16" t="str">
        <f t="shared" ref="O25:O26" si="20">IF(F25=3,E25,"0")</f>
        <v>0</v>
      </c>
      <c r="P25" s="107" t="s">
        <v>185</v>
      </c>
    </row>
    <row r="26" spans="1:16" s="21" customFormat="1" ht="21.75" customHeight="1">
      <c r="A26" s="18"/>
      <c r="B26" s="15" t="s">
        <v>67</v>
      </c>
      <c r="C26" s="16">
        <v>62</v>
      </c>
      <c r="D26" s="16">
        <v>100</v>
      </c>
      <c r="E26" s="16">
        <f>C26+D26</f>
        <v>162</v>
      </c>
      <c r="F26" s="84">
        <v>1</v>
      </c>
      <c r="G26" s="16">
        <f>IF(F26=1,C26,"0")</f>
        <v>62</v>
      </c>
      <c r="H26" s="16">
        <f>IF(F26=1,D26,"0")</f>
        <v>100</v>
      </c>
      <c r="I26" s="16">
        <f t="shared" ref="I26" si="21">G26+H26</f>
        <v>162</v>
      </c>
      <c r="J26" s="16">
        <f>SUM(N26)</f>
        <v>0</v>
      </c>
      <c r="K26" s="16">
        <f>SUM(N33)</f>
        <v>0</v>
      </c>
      <c r="L26" s="16">
        <f t="shared" ref="L26" si="22">J26+K26</f>
        <v>0</v>
      </c>
      <c r="M26" s="16" t="str">
        <f>IF(F26=3,C26,"0")</f>
        <v>0</v>
      </c>
      <c r="N26" s="16" t="str">
        <f>IF(F26=3,D26,"0")</f>
        <v>0</v>
      </c>
      <c r="O26" s="16" t="str">
        <f t="shared" si="20"/>
        <v>0</v>
      </c>
      <c r="P26" s="107" t="s">
        <v>185</v>
      </c>
    </row>
    <row r="27" spans="1:16" s="21" customFormat="1" ht="21.75" customHeight="1">
      <c r="A27" s="18"/>
      <c r="B27" s="23" t="s">
        <v>53</v>
      </c>
      <c r="C27" s="20">
        <f>SUM(C25:C26)</f>
        <v>103</v>
      </c>
      <c r="D27" s="20">
        <f t="shared" ref="D27:E27" si="23">SUM(D25:D26)</f>
        <v>160</v>
      </c>
      <c r="E27" s="20">
        <f t="shared" si="23"/>
        <v>263</v>
      </c>
      <c r="F27" s="85"/>
      <c r="G27" s="20">
        <f>SUM(G25:G26)</f>
        <v>103</v>
      </c>
      <c r="H27" s="20">
        <f>SUM(H25:H26)</f>
        <v>160</v>
      </c>
      <c r="I27" s="20">
        <f>SUM(I25:I26)</f>
        <v>263</v>
      </c>
      <c r="J27" s="20">
        <f t="shared" ref="J27:L27" si="24">SUM(J26)</f>
        <v>0</v>
      </c>
      <c r="K27" s="20">
        <f t="shared" si="24"/>
        <v>0</v>
      </c>
      <c r="L27" s="20">
        <f t="shared" si="24"/>
        <v>0</v>
      </c>
      <c r="M27" s="20">
        <f t="shared" ref="M27:O27" si="25">SUM(M26)</f>
        <v>0</v>
      </c>
      <c r="N27" s="20">
        <f t="shared" si="25"/>
        <v>0</v>
      </c>
      <c r="O27" s="20">
        <f t="shared" si="25"/>
        <v>0</v>
      </c>
      <c r="P27" s="74"/>
    </row>
    <row r="28" spans="1:16" s="21" customFormat="1" ht="21.75" customHeight="1">
      <c r="A28" s="18"/>
      <c r="B28" s="4" t="s">
        <v>104</v>
      </c>
      <c r="C28" s="20"/>
      <c r="D28" s="20"/>
      <c r="E28" s="20"/>
      <c r="F28" s="85"/>
      <c r="G28" s="20"/>
      <c r="H28" s="20"/>
      <c r="I28" s="20"/>
      <c r="J28" s="20"/>
      <c r="K28" s="20"/>
      <c r="L28" s="20"/>
      <c r="M28" s="20"/>
      <c r="N28" s="20"/>
      <c r="O28" s="20"/>
      <c r="P28" s="74"/>
    </row>
    <row r="29" spans="1:16" s="21" customFormat="1" ht="21.75" customHeight="1">
      <c r="A29" s="18"/>
      <c r="B29" s="22" t="s">
        <v>93</v>
      </c>
      <c r="C29" s="16">
        <v>3</v>
      </c>
      <c r="D29" s="16">
        <v>9</v>
      </c>
      <c r="E29" s="16">
        <f>C29+D29</f>
        <v>12</v>
      </c>
      <c r="F29" s="84">
        <v>1</v>
      </c>
      <c r="G29" s="16">
        <f>IF(F29=1,C29,"0")</f>
        <v>3</v>
      </c>
      <c r="H29" s="16">
        <f>IF(F29=1,D29,"0")</f>
        <v>9</v>
      </c>
      <c r="I29" s="16">
        <f t="shared" ref="I29" si="26">G29+H29</f>
        <v>12</v>
      </c>
      <c r="J29" s="16">
        <f>SUM(N29)</f>
        <v>0</v>
      </c>
      <c r="K29" s="16">
        <f>SUM(N36)</f>
        <v>0</v>
      </c>
      <c r="L29" s="16">
        <f t="shared" ref="L29" si="27">J29+K29</f>
        <v>0</v>
      </c>
      <c r="M29" s="16" t="str">
        <f>IF(F29=3,C29,"0")</f>
        <v>0</v>
      </c>
      <c r="N29" s="16" t="str">
        <f>IF(F29=3,D29,"0")</f>
        <v>0</v>
      </c>
      <c r="O29" s="16" t="str">
        <f t="shared" ref="O29" si="28">IF(F29=3,E29,"0")</f>
        <v>0</v>
      </c>
      <c r="P29" s="107" t="s">
        <v>185</v>
      </c>
    </row>
    <row r="30" spans="1:16" s="21" customFormat="1" ht="21.75" customHeight="1">
      <c r="A30" s="18"/>
      <c r="B30" s="23" t="s">
        <v>53</v>
      </c>
      <c r="C30" s="20">
        <f>SUM(C29)</f>
        <v>3</v>
      </c>
      <c r="D30" s="20">
        <f t="shared" ref="D30:E30" si="29">SUM(D29)</f>
        <v>9</v>
      </c>
      <c r="E30" s="20">
        <f t="shared" si="29"/>
        <v>12</v>
      </c>
      <c r="F30" s="85"/>
      <c r="G30" s="20">
        <f>SUM(G28:G29)</f>
        <v>3</v>
      </c>
      <c r="H30" s="20">
        <f>SUM(H28:H29)</f>
        <v>9</v>
      </c>
      <c r="I30" s="20">
        <f>SUM(I28:I29)</f>
        <v>12</v>
      </c>
      <c r="J30" s="20">
        <f t="shared" ref="J30:O30" si="30">SUM(J29)</f>
        <v>0</v>
      </c>
      <c r="K30" s="20">
        <f t="shared" si="30"/>
        <v>0</v>
      </c>
      <c r="L30" s="20">
        <f t="shared" si="30"/>
        <v>0</v>
      </c>
      <c r="M30" s="20">
        <f t="shared" si="30"/>
        <v>0</v>
      </c>
      <c r="N30" s="20">
        <f t="shared" si="30"/>
        <v>0</v>
      </c>
      <c r="O30" s="20">
        <f t="shared" si="30"/>
        <v>0</v>
      </c>
      <c r="P30" s="74"/>
    </row>
    <row r="31" spans="1:16" s="21" customFormat="1" ht="21.75" customHeight="1">
      <c r="A31" s="18"/>
      <c r="B31" s="23" t="s">
        <v>70</v>
      </c>
      <c r="C31" s="20">
        <f>C30+C27</f>
        <v>106</v>
      </c>
      <c r="D31" s="20">
        <f t="shared" ref="D31:E31" si="31">D30+D27</f>
        <v>169</v>
      </c>
      <c r="E31" s="20">
        <f t="shared" si="31"/>
        <v>275</v>
      </c>
      <c r="F31" s="85"/>
      <c r="G31" s="20">
        <f>G30+G27</f>
        <v>106</v>
      </c>
      <c r="H31" s="20">
        <f t="shared" ref="H31:O31" si="32">H30+H27</f>
        <v>169</v>
      </c>
      <c r="I31" s="20">
        <f t="shared" si="32"/>
        <v>275</v>
      </c>
      <c r="J31" s="20">
        <f t="shared" si="32"/>
        <v>0</v>
      </c>
      <c r="K31" s="20">
        <f t="shared" si="32"/>
        <v>0</v>
      </c>
      <c r="L31" s="20">
        <f t="shared" si="32"/>
        <v>0</v>
      </c>
      <c r="M31" s="20">
        <f t="shared" si="32"/>
        <v>0</v>
      </c>
      <c r="N31" s="20">
        <f t="shared" si="32"/>
        <v>0</v>
      </c>
      <c r="O31" s="20">
        <f t="shared" si="32"/>
        <v>0</v>
      </c>
      <c r="P31" s="74"/>
    </row>
    <row r="32" spans="1:16" s="21" customFormat="1" ht="21.75" customHeight="1">
      <c r="A32" s="112"/>
      <c r="B32" s="113" t="s">
        <v>38</v>
      </c>
      <c r="C32" s="114">
        <f>C22+C31</f>
        <v>654</v>
      </c>
      <c r="D32" s="114">
        <f>D22+D31</f>
        <v>1571</v>
      </c>
      <c r="E32" s="114">
        <f>E22+E31</f>
        <v>2225</v>
      </c>
      <c r="F32" s="115"/>
      <c r="G32" s="114">
        <f t="shared" ref="G32:O32" si="33">G22+G31</f>
        <v>654</v>
      </c>
      <c r="H32" s="114">
        <f t="shared" si="33"/>
        <v>1571</v>
      </c>
      <c r="I32" s="114">
        <f t="shared" si="33"/>
        <v>2225</v>
      </c>
      <c r="J32" s="114">
        <f t="shared" si="33"/>
        <v>0</v>
      </c>
      <c r="K32" s="114">
        <f t="shared" si="33"/>
        <v>0</v>
      </c>
      <c r="L32" s="114">
        <f t="shared" si="33"/>
        <v>0</v>
      </c>
      <c r="M32" s="114">
        <f t="shared" si="33"/>
        <v>0</v>
      </c>
      <c r="N32" s="114">
        <f t="shared" si="33"/>
        <v>0</v>
      </c>
      <c r="O32" s="114">
        <f t="shared" si="33"/>
        <v>0</v>
      </c>
      <c r="P32" s="111"/>
    </row>
    <row r="33" spans="1:16" ht="21.75" customHeight="1">
      <c r="A33" s="3" t="s">
        <v>36</v>
      </c>
      <c r="B33" s="4"/>
      <c r="C33" s="29"/>
      <c r="D33" s="5"/>
      <c r="E33" s="27"/>
      <c r="F33" s="82"/>
      <c r="G33" s="26"/>
      <c r="H33" s="26"/>
      <c r="I33" s="27"/>
      <c r="J33" s="26"/>
      <c r="K33" s="26"/>
      <c r="L33" s="27"/>
      <c r="M33" s="26"/>
      <c r="N33" s="26"/>
      <c r="O33" s="27"/>
      <c r="P33" s="103"/>
    </row>
    <row r="34" spans="1:16" ht="21.75" customHeight="1">
      <c r="A34" s="3"/>
      <c r="B34" s="7" t="s">
        <v>54</v>
      </c>
      <c r="C34" s="29"/>
      <c r="D34" s="5"/>
      <c r="E34" s="27"/>
      <c r="F34" s="82"/>
      <c r="G34" s="26"/>
      <c r="H34" s="26"/>
      <c r="I34" s="27"/>
      <c r="J34" s="26"/>
      <c r="K34" s="26"/>
      <c r="L34" s="27"/>
      <c r="M34" s="26"/>
      <c r="N34" s="26"/>
      <c r="O34" s="27"/>
      <c r="P34" s="103"/>
    </row>
    <row r="35" spans="1:16" ht="21.75" customHeight="1">
      <c r="A35" s="8"/>
      <c r="B35" s="4" t="s">
        <v>148</v>
      </c>
      <c r="C35" s="29"/>
      <c r="D35" s="5"/>
      <c r="E35" s="27"/>
      <c r="F35" s="82"/>
      <c r="G35" s="26"/>
      <c r="H35" s="26"/>
      <c r="I35" s="27"/>
      <c r="J35" s="26"/>
      <c r="K35" s="26"/>
      <c r="L35" s="27"/>
      <c r="M35" s="26"/>
      <c r="N35" s="26"/>
      <c r="O35" s="27"/>
      <c r="P35" s="103"/>
    </row>
    <row r="36" spans="1:16" ht="21.75" customHeight="1">
      <c r="A36" s="10"/>
      <c r="B36" s="11" t="s">
        <v>10</v>
      </c>
      <c r="C36" s="12">
        <v>113</v>
      </c>
      <c r="D36" s="12">
        <v>64</v>
      </c>
      <c r="E36" s="13">
        <f>C36+D36</f>
        <v>177</v>
      </c>
      <c r="F36" s="86">
        <v>2</v>
      </c>
      <c r="G36" s="13" t="str">
        <f>IF(F36=1,C36,"0")</f>
        <v>0</v>
      </c>
      <c r="H36" s="13" t="str">
        <f>IF(F36=1,D36,"0")</f>
        <v>0</v>
      </c>
      <c r="I36" s="13">
        <f t="shared" ref="I36:I40" si="34">G36+H36</f>
        <v>0</v>
      </c>
      <c r="J36" s="13">
        <f>IF(F36=2,C36,"0")</f>
        <v>113</v>
      </c>
      <c r="K36" s="13">
        <f>IF(F36=2,D36,"0")</f>
        <v>64</v>
      </c>
      <c r="L36" s="13">
        <f t="shared" ref="L36:L40" si="35">J36+K36</f>
        <v>177</v>
      </c>
      <c r="M36" s="13" t="str">
        <f>IF(F36=3,C36,"0")</f>
        <v>0</v>
      </c>
      <c r="N36" s="13" t="str">
        <f>IF(F36=3,D36,"0")</f>
        <v>0</v>
      </c>
      <c r="O36" s="13" t="str">
        <f t="shared" ref="O36:O40" si="36">IF(F36=3,E36,"0")</f>
        <v>0</v>
      </c>
      <c r="P36" s="127" t="s">
        <v>189</v>
      </c>
    </row>
    <row r="37" spans="1:16" ht="21.75" customHeight="1">
      <c r="A37" s="14"/>
      <c r="B37" s="15" t="s">
        <v>8</v>
      </c>
      <c r="C37" s="16">
        <v>118</v>
      </c>
      <c r="D37" s="16">
        <v>16</v>
      </c>
      <c r="E37" s="17">
        <f>C37+D37</f>
        <v>134</v>
      </c>
      <c r="F37" s="87">
        <v>2</v>
      </c>
      <c r="G37" s="17" t="str">
        <f>IF(F37=1,C37,"0")</f>
        <v>0</v>
      </c>
      <c r="H37" s="17" t="str">
        <f>IF(F37=1,D37,"0")</f>
        <v>0</v>
      </c>
      <c r="I37" s="17">
        <f t="shared" si="34"/>
        <v>0</v>
      </c>
      <c r="J37" s="17">
        <f>IF(F37=2,C37,"0")</f>
        <v>118</v>
      </c>
      <c r="K37" s="17">
        <f>IF(F37=2,D37,"0")</f>
        <v>16</v>
      </c>
      <c r="L37" s="17">
        <f t="shared" si="35"/>
        <v>134</v>
      </c>
      <c r="M37" s="17" t="str">
        <f>IF(F37=3,C37,"0")</f>
        <v>0</v>
      </c>
      <c r="N37" s="17" t="str">
        <f>IF(F37=3,D37,"0")</f>
        <v>0</v>
      </c>
      <c r="O37" s="17" t="str">
        <f t="shared" si="36"/>
        <v>0</v>
      </c>
      <c r="P37" s="107" t="s">
        <v>190</v>
      </c>
    </row>
    <row r="38" spans="1:16" ht="21.75" customHeight="1">
      <c r="A38" s="14"/>
      <c r="B38" s="15" t="s">
        <v>63</v>
      </c>
      <c r="C38" s="16">
        <v>116</v>
      </c>
      <c r="D38" s="16">
        <v>43</v>
      </c>
      <c r="E38" s="17">
        <f>C38+D38</f>
        <v>159</v>
      </c>
      <c r="F38" s="87">
        <v>2</v>
      </c>
      <c r="G38" s="17" t="str">
        <f>IF(F38=1,C38,"0")</f>
        <v>0</v>
      </c>
      <c r="H38" s="17" t="str">
        <f>IF(F38=1,D38,"0")</f>
        <v>0</v>
      </c>
      <c r="I38" s="17">
        <f t="shared" si="34"/>
        <v>0</v>
      </c>
      <c r="J38" s="17">
        <f>IF(F38=2,C38,"0")</f>
        <v>116</v>
      </c>
      <c r="K38" s="17">
        <f>IF(F38=2,D38,"0")</f>
        <v>43</v>
      </c>
      <c r="L38" s="17">
        <f t="shared" si="35"/>
        <v>159</v>
      </c>
      <c r="M38" s="17" t="str">
        <f>IF(F38=3,C38,"0")</f>
        <v>0</v>
      </c>
      <c r="N38" s="17" t="str">
        <f>IF(F38=3,D38,"0")</f>
        <v>0</v>
      </c>
      <c r="O38" s="17" t="str">
        <f t="shared" si="36"/>
        <v>0</v>
      </c>
      <c r="P38" s="107" t="s">
        <v>191</v>
      </c>
    </row>
    <row r="39" spans="1:16" ht="21.75" customHeight="1">
      <c r="A39" s="14"/>
      <c r="B39" s="15" t="s">
        <v>168</v>
      </c>
      <c r="C39" s="16">
        <v>47</v>
      </c>
      <c r="D39" s="16">
        <v>35</v>
      </c>
      <c r="E39" s="17">
        <f>C39+D39</f>
        <v>82</v>
      </c>
      <c r="F39" s="87">
        <v>2</v>
      </c>
      <c r="G39" s="17" t="str">
        <f>IF(F39=1,C39,"0")</f>
        <v>0</v>
      </c>
      <c r="H39" s="17" t="str">
        <f>IF(F39=1,D39,"0")</f>
        <v>0</v>
      </c>
      <c r="I39" s="17">
        <f t="shared" si="34"/>
        <v>0</v>
      </c>
      <c r="J39" s="17">
        <f>IF(F39=2,C39,"0")</f>
        <v>47</v>
      </c>
      <c r="K39" s="17">
        <f>IF(F39=2,D39,"0")</f>
        <v>35</v>
      </c>
      <c r="L39" s="17">
        <f t="shared" si="35"/>
        <v>82</v>
      </c>
      <c r="M39" s="17" t="str">
        <f>IF(F39=3,C39,"0")</f>
        <v>0</v>
      </c>
      <c r="N39" s="17" t="str">
        <f>IF(F39=3,D39,"0")</f>
        <v>0</v>
      </c>
      <c r="O39" s="17" t="str">
        <f t="shared" si="36"/>
        <v>0</v>
      </c>
      <c r="P39" s="107" t="s">
        <v>191</v>
      </c>
    </row>
    <row r="40" spans="1:16" ht="21.75" customHeight="1">
      <c r="A40" s="14"/>
      <c r="B40" s="15" t="s">
        <v>9</v>
      </c>
      <c r="C40" s="16">
        <v>94</v>
      </c>
      <c r="D40" s="16">
        <v>81</v>
      </c>
      <c r="E40" s="17">
        <f>C40+D40</f>
        <v>175</v>
      </c>
      <c r="F40" s="87">
        <v>2</v>
      </c>
      <c r="G40" s="17" t="str">
        <f>IF(F40=1,C40,"0")</f>
        <v>0</v>
      </c>
      <c r="H40" s="17" t="str">
        <f>IF(F40=1,D40,"0")</f>
        <v>0</v>
      </c>
      <c r="I40" s="17">
        <f t="shared" si="34"/>
        <v>0</v>
      </c>
      <c r="J40" s="17">
        <f>IF(F40=2,C40,"0")</f>
        <v>94</v>
      </c>
      <c r="K40" s="17">
        <f>IF(F40=2,D40,"0")</f>
        <v>81</v>
      </c>
      <c r="L40" s="17">
        <f t="shared" si="35"/>
        <v>175</v>
      </c>
      <c r="M40" s="17" t="str">
        <f>IF(F40=3,C40,"0")</f>
        <v>0</v>
      </c>
      <c r="N40" s="17" t="str">
        <f>IF(F40=3,D40,"0")</f>
        <v>0</v>
      </c>
      <c r="O40" s="17" t="str">
        <f t="shared" si="36"/>
        <v>0</v>
      </c>
      <c r="P40" s="107" t="s">
        <v>190</v>
      </c>
    </row>
    <row r="41" spans="1:16" s="21" customFormat="1" ht="21.75" customHeight="1">
      <c r="A41" s="18"/>
      <c r="B41" s="19" t="s">
        <v>53</v>
      </c>
      <c r="C41" s="20">
        <f>SUM(C36:C40)</f>
        <v>488</v>
      </c>
      <c r="D41" s="20">
        <f>SUM(D36:D40)</f>
        <v>239</v>
      </c>
      <c r="E41" s="20">
        <f>SUM(E36:E40)</f>
        <v>727</v>
      </c>
      <c r="F41" s="88"/>
      <c r="G41" s="20">
        <f t="shared" ref="G41:L41" si="37">SUM(G36:G40)</f>
        <v>0</v>
      </c>
      <c r="H41" s="20">
        <f t="shared" si="37"/>
        <v>0</v>
      </c>
      <c r="I41" s="20">
        <f t="shared" si="37"/>
        <v>0</v>
      </c>
      <c r="J41" s="20">
        <f t="shared" si="37"/>
        <v>488</v>
      </c>
      <c r="K41" s="20">
        <f t="shared" si="37"/>
        <v>239</v>
      </c>
      <c r="L41" s="20">
        <f t="shared" si="37"/>
        <v>727</v>
      </c>
      <c r="M41" s="20">
        <f t="shared" ref="M41:O41" si="38">SUM(M36:M40)</f>
        <v>0</v>
      </c>
      <c r="N41" s="20">
        <f t="shared" si="38"/>
        <v>0</v>
      </c>
      <c r="O41" s="20">
        <f t="shared" si="38"/>
        <v>0</v>
      </c>
      <c r="P41" s="74"/>
    </row>
    <row r="42" spans="1:16" s="21" customFormat="1" ht="21.75" customHeight="1">
      <c r="A42" s="18"/>
      <c r="B42" s="4" t="s">
        <v>138</v>
      </c>
      <c r="C42" s="59"/>
      <c r="D42" s="53"/>
      <c r="E42" s="70"/>
      <c r="F42" s="89"/>
      <c r="G42" s="53"/>
      <c r="H42" s="20"/>
      <c r="I42" s="20"/>
      <c r="J42" s="20"/>
      <c r="K42" s="20"/>
      <c r="L42" s="20"/>
      <c r="M42" s="20"/>
      <c r="N42" s="20"/>
      <c r="O42" s="20"/>
      <c r="P42" s="74"/>
    </row>
    <row r="43" spans="1:16" s="21" customFormat="1" ht="21.75" customHeight="1">
      <c r="A43" s="18"/>
      <c r="B43" s="11" t="s">
        <v>10</v>
      </c>
      <c r="C43" s="16">
        <v>27</v>
      </c>
      <c r="D43" s="16">
        <v>23</v>
      </c>
      <c r="E43" s="16">
        <f t="shared" ref="E43:E48" si="39">C43+D43</f>
        <v>50</v>
      </c>
      <c r="F43" s="85">
        <v>2</v>
      </c>
      <c r="G43" s="20" t="str">
        <f t="shared" ref="G43:G48" si="40">IF(F43=1,C43,"0")</f>
        <v>0</v>
      </c>
      <c r="H43" s="20" t="str">
        <f t="shared" ref="H43:H48" si="41">IF(F43=1,D43,"0")</f>
        <v>0</v>
      </c>
      <c r="I43" s="20">
        <f t="shared" ref="I43:I48" si="42">G43+H43</f>
        <v>0</v>
      </c>
      <c r="J43" s="16">
        <f t="shared" ref="J43:J48" si="43">IF(F43=2,C43,"0")</f>
        <v>27</v>
      </c>
      <c r="K43" s="16">
        <f t="shared" ref="K43:K48" si="44">IF(F43=2,D43,"0")</f>
        <v>23</v>
      </c>
      <c r="L43" s="16">
        <f t="shared" ref="L43:L48" si="45">J43+K43</f>
        <v>50</v>
      </c>
      <c r="M43" s="20" t="str">
        <f t="shared" ref="M43:M48" si="46">IF(F43=3,C43,"0")</f>
        <v>0</v>
      </c>
      <c r="N43" s="20" t="str">
        <f t="shared" ref="N43:N48" si="47">IF(F43=3,D43,"0")</f>
        <v>0</v>
      </c>
      <c r="O43" s="20" t="str">
        <f t="shared" ref="O43:O48" si="48">IF(F43=3,E43,"0")</f>
        <v>0</v>
      </c>
      <c r="P43" s="127" t="s">
        <v>189</v>
      </c>
    </row>
    <row r="44" spans="1:16" s="21" customFormat="1" ht="21.75" customHeight="1">
      <c r="A44" s="18"/>
      <c r="B44" s="15" t="s">
        <v>8</v>
      </c>
      <c r="C44" s="16">
        <v>14</v>
      </c>
      <c r="D44" s="16">
        <v>3</v>
      </c>
      <c r="E44" s="16">
        <f t="shared" si="39"/>
        <v>17</v>
      </c>
      <c r="F44" s="85">
        <v>2</v>
      </c>
      <c r="G44" s="20" t="str">
        <f t="shared" si="40"/>
        <v>0</v>
      </c>
      <c r="H44" s="20" t="str">
        <f t="shared" si="41"/>
        <v>0</v>
      </c>
      <c r="I44" s="20">
        <f t="shared" si="42"/>
        <v>0</v>
      </c>
      <c r="J44" s="16">
        <f t="shared" si="43"/>
        <v>14</v>
      </c>
      <c r="K44" s="16">
        <f t="shared" si="44"/>
        <v>3</v>
      </c>
      <c r="L44" s="16">
        <f t="shared" si="45"/>
        <v>17</v>
      </c>
      <c r="M44" s="20" t="str">
        <f t="shared" si="46"/>
        <v>0</v>
      </c>
      <c r="N44" s="20" t="str">
        <f t="shared" si="47"/>
        <v>0</v>
      </c>
      <c r="O44" s="20" t="str">
        <f t="shared" si="48"/>
        <v>0</v>
      </c>
      <c r="P44" s="107" t="s">
        <v>190</v>
      </c>
    </row>
    <row r="45" spans="1:16" s="21" customFormat="1" ht="21.75" customHeight="1">
      <c r="A45" s="18"/>
      <c r="B45" s="15" t="s">
        <v>63</v>
      </c>
      <c r="C45" s="16">
        <v>26</v>
      </c>
      <c r="D45" s="16">
        <v>14</v>
      </c>
      <c r="E45" s="16">
        <f t="shared" si="39"/>
        <v>40</v>
      </c>
      <c r="F45" s="85">
        <v>2</v>
      </c>
      <c r="G45" s="20" t="str">
        <f t="shared" si="40"/>
        <v>0</v>
      </c>
      <c r="H45" s="20" t="str">
        <f t="shared" si="41"/>
        <v>0</v>
      </c>
      <c r="I45" s="20">
        <f t="shared" si="42"/>
        <v>0</v>
      </c>
      <c r="J45" s="16">
        <f t="shared" si="43"/>
        <v>26</v>
      </c>
      <c r="K45" s="16">
        <f t="shared" si="44"/>
        <v>14</v>
      </c>
      <c r="L45" s="16">
        <f t="shared" si="45"/>
        <v>40</v>
      </c>
      <c r="M45" s="20" t="str">
        <f t="shared" si="46"/>
        <v>0</v>
      </c>
      <c r="N45" s="20" t="str">
        <f t="shared" si="47"/>
        <v>0</v>
      </c>
      <c r="O45" s="20" t="str">
        <f t="shared" si="48"/>
        <v>0</v>
      </c>
      <c r="P45" s="107" t="s">
        <v>191</v>
      </c>
    </row>
    <row r="46" spans="1:16" s="21" customFormat="1" ht="21.75" customHeight="1">
      <c r="A46" s="18"/>
      <c r="B46" s="15" t="s">
        <v>7</v>
      </c>
      <c r="C46" s="16">
        <v>10</v>
      </c>
      <c r="D46" s="16">
        <v>6</v>
      </c>
      <c r="E46" s="16">
        <f t="shared" si="39"/>
        <v>16</v>
      </c>
      <c r="F46" s="85">
        <v>2</v>
      </c>
      <c r="G46" s="20" t="str">
        <f t="shared" si="40"/>
        <v>0</v>
      </c>
      <c r="H46" s="20" t="str">
        <f t="shared" si="41"/>
        <v>0</v>
      </c>
      <c r="I46" s="20">
        <f t="shared" si="42"/>
        <v>0</v>
      </c>
      <c r="J46" s="16">
        <f t="shared" si="43"/>
        <v>10</v>
      </c>
      <c r="K46" s="16">
        <f t="shared" si="44"/>
        <v>6</v>
      </c>
      <c r="L46" s="16">
        <f t="shared" si="45"/>
        <v>16</v>
      </c>
      <c r="M46" s="20" t="str">
        <f t="shared" si="46"/>
        <v>0</v>
      </c>
      <c r="N46" s="20" t="str">
        <f t="shared" si="47"/>
        <v>0</v>
      </c>
      <c r="O46" s="20" t="str">
        <f t="shared" si="48"/>
        <v>0</v>
      </c>
      <c r="P46" s="107" t="s">
        <v>191</v>
      </c>
    </row>
    <row r="47" spans="1:16" s="21" customFormat="1" ht="21.75" customHeight="1">
      <c r="A47" s="18"/>
      <c r="B47" s="15" t="s">
        <v>40</v>
      </c>
      <c r="C47" s="16">
        <v>4</v>
      </c>
      <c r="D47" s="16">
        <v>4</v>
      </c>
      <c r="E47" s="16">
        <f t="shared" si="39"/>
        <v>8</v>
      </c>
      <c r="F47" s="85">
        <v>2</v>
      </c>
      <c r="G47" s="20" t="str">
        <f t="shared" si="40"/>
        <v>0</v>
      </c>
      <c r="H47" s="20" t="str">
        <f t="shared" si="41"/>
        <v>0</v>
      </c>
      <c r="I47" s="20">
        <f t="shared" si="42"/>
        <v>0</v>
      </c>
      <c r="J47" s="16">
        <f t="shared" si="43"/>
        <v>4</v>
      </c>
      <c r="K47" s="16">
        <f t="shared" si="44"/>
        <v>4</v>
      </c>
      <c r="L47" s="16">
        <f t="shared" si="45"/>
        <v>8</v>
      </c>
      <c r="M47" s="20" t="str">
        <f t="shared" si="46"/>
        <v>0</v>
      </c>
      <c r="N47" s="20" t="str">
        <f t="shared" si="47"/>
        <v>0</v>
      </c>
      <c r="O47" s="20" t="str">
        <f t="shared" si="48"/>
        <v>0</v>
      </c>
      <c r="P47" s="107" t="s">
        <v>191</v>
      </c>
    </row>
    <row r="48" spans="1:16" s="21" customFormat="1" ht="21.75" customHeight="1">
      <c r="A48" s="18"/>
      <c r="B48" s="15" t="s">
        <v>9</v>
      </c>
      <c r="C48" s="16">
        <v>17</v>
      </c>
      <c r="D48" s="16">
        <v>11</v>
      </c>
      <c r="E48" s="16">
        <f t="shared" si="39"/>
        <v>28</v>
      </c>
      <c r="F48" s="85">
        <v>2</v>
      </c>
      <c r="G48" s="20" t="str">
        <f t="shared" si="40"/>
        <v>0</v>
      </c>
      <c r="H48" s="20" t="str">
        <f t="shared" si="41"/>
        <v>0</v>
      </c>
      <c r="I48" s="20">
        <f t="shared" si="42"/>
        <v>0</v>
      </c>
      <c r="J48" s="16">
        <f t="shared" si="43"/>
        <v>17</v>
      </c>
      <c r="K48" s="16">
        <f t="shared" si="44"/>
        <v>11</v>
      </c>
      <c r="L48" s="16">
        <f t="shared" si="45"/>
        <v>28</v>
      </c>
      <c r="M48" s="20" t="str">
        <f t="shared" si="46"/>
        <v>0</v>
      </c>
      <c r="N48" s="20" t="str">
        <f t="shared" si="47"/>
        <v>0</v>
      </c>
      <c r="O48" s="20" t="str">
        <f t="shared" si="48"/>
        <v>0</v>
      </c>
      <c r="P48" s="107" t="s">
        <v>190</v>
      </c>
    </row>
    <row r="49" spans="1:16" s="21" customFormat="1" ht="21.75" customHeight="1">
      <c r="A49" s="18"/>
      <c r="B49" s="19" t="s">
        <v>53</v>
      </c>
      <c r="C49" s="20">
        <f t="shared" ref="C49:L49" si="49">SUM(C43:C48)</f>
        <v>98</v>
      </c>
      <c r="D49" s="20">
        <f t="shared" si="49"/>
        <v>61</v>
      </c>
      <c r="E49" s="20">
        <f t="shared" si="49"/>
        <v>159</v>
      </c>
      <c r="F49" s="85"/>
      <c r="G49" s="20">
        <f t="shared" si="49"/>
        <v>0</v>
      </c>
      <c r="H49" s="20">
        <f t="shared" si="49"/>
        <v>0</v>
      </c>
      <c r="I49" s="20">
        <f t="shared" si="49"/>
        <v>0</v>
      </c>
      <c r="J49" s="20">
        <f t="shared" si="49"/>
        <v>98</v>
      </c>
      <c r="K49" s="20">
        <f t="shared" si="49"/>
        <v>61</v>
      </c>
      <c r="L49" s="20">
        <f t="shared" si="49"/>
        <v>159</v>
      </c>
      <c r="M49" s="20">
        <f t="shared" ref="M49:O49" si="50">SUM(M43:M48)</f>
        <v>0</v>
      </c>
      <c r="N49" s="20">
        <f t="shared" si="50"/>
        <v>0</v>
      </c>
      <c r="O49" s="20">
        <f t="shared" si="50"/>
        <v>0</v>
      </c>
      <c r="P49" s="74"/>
    </row>
    <row r="50" spans="1:16" s="21" customFormat="1" ht="21.75" customHeight="1">
      <c r="A50" s="18"/>
      <c r="B50" s="28" t="s">
        <v>139</v>
      </c>
      <c r="C50" s="29"/>
      <c r="D50" s="5"/>
      <c r="E50" s="27"/>
      <c r="F50" s="90"/>
      <c r="G50" s="26"/>
      <c r="H50" s="17"/>
      <c r="I50" s="17"/>
      <c r="J50" s="17"/>
      <c r="K50" s="17"/>
      <c r="L50" s="17"/>
      <c r="M50" s="17"/>
      <c r="N50" s="17"/>
      <c r="O50" s="17"/>
      <c r="P50" s="74"/>
    </row>
    <row r="51" spans="1:16" s="21" customFormat="1" ht="21.75" customHeight="1">
      <c r="A51" s="18"/>
      <c r="B51" s="15" t="s">
        <v>6</v>
      </c>
      <c r="C51" s="16">
        <v>1</v>
      </c>
      <c r="D51" s="16">
        <v>0</v>
      </c>
      <c r="E51" s="17">
        <f>C51+D51</f>
        <v>1</v>
      </c>
      <c r="F51" s="87">
        <v>2</v>
      </c>
      <c r="G51" s="17" t="str">
        <f>IF(F51=1,C51,"0")</f>
        <v>0</v>
      </c>
      <c r="H51" s="17" t="str">
        <f>IF(F51=1,D51,"0")</f>
        <v>0</v>
      </c>
      <c r="I51" s="17">
        <f>G51+H51</f>
        <v>0</v>
      </c>
      <c r="J51" s="17">
        <f>IF(F51=2,C51,"0")</f>
        <v>1</v>
      </c>
      <c r="K51" s="17">
        <f>IF(F51=2,D51,"0")</f>
        <v>0</v>
      </c>
      <c r="L51" s="17">
        <f>J51+K51</f>
        <v>1</v>
      </c>
      <c r="M51" s="17" t="str">
        <f>IF(I51=2,F51,"0")</f>
        <v>0</v>
      </c>
      <c r="N51" s="17" t="str">
        <f>IF(I51=2,G51,"0")</f>
        <v>0</v>
      </c>
      <c r="O51" s="17">
        <f>M51+N51</f>
        <v>0</v>
      </c>
      <c r="P51" s="127" t="s">
        <v>188</v>
      </c>
    </row>
    <row r="52" spans="1:16" s="21" customFormat="1" ht="21.75" customHeight="1">
      <c r="A52" s="18"/>
      <c r="B52" s="19" t="s">
        <v>53</v>
      </c>
      <c r="C52" s="20">
        <f t="shared" ref="C52:L52" si="51">C51</f>
        <v>1</v>
      </c>
      <c r="D52" s="20">
        <f t="shared" si="51"/>
        <v>0</v>
      </c>
      <c r="E52" s="20">
        <f t="shared" si="51"/>
        <v>1</v>
      </c>
      <c r="F52" s="88">
        <f t="shared" si="51"/>
        <v>2</v>
      </c>
      <c r="G52" s="20" t="str">
        <f t="shared" si="51"/>
        <v>0</v>
      </c>
      <c r="H52" s="20" t="str">
        <f t="shared" si="51"/>
        <v>0</v>
      </c>
      <c r="I52" s="20">
        <f t="shared" si="51"/>
        <v>0</v>
      </c>
      <c r="J52" s="20">
        <f t="shared" si="51"/>
        <v>1</v>
      </c>
      <c r="K52" s="20">
        <f t="shared" si="51"/>
        <v>0</v>
      </c>
      <c r="L52" s="20">
        <f t="shared" si="51"/>
        <v>1</v>
      </c>
      <c r="M52" s="20" t="str">
        <f t="shared" ref="M52:O52" si="52">M51</f>
        <v>0</v>
      </c>
      <c r="N52" s="20" t="str">
        <f t="shared" si="52"/>
        <v>0</v>
      </c>
      <c r="O52" s="20">
        <f t="shared" si="52"/>
        <v>0</v>
      </c>
      <c r="P52" s="74"/>
    </row>
    <row r="53" spans="1:16" ht="21.75" customHeight="1">
      <c r="A53" s="14"/>
      <c r="B53" s="28" t="s">
        <v>141</v>
      </c>
      <c r="C53" s="16"/>
      <c r="D53" s="16"/>
      <c r="E53" s="17"/>
      <c r="F53" s="91"/>
      <c r="G53" s="17"/>
      <c r="H53" s="17"/>
      <c r="I53" s="17"/>
      <c r="J53" s="17"/>
      <c r="K53" s="17"/>
      <c r="L53" s="17"/>
      <c r="M53" s="17"/>
      <c r="N53" s="17"/>
      <c r="O53" s="17"/>
      <c r="P53" s="103"/>
    </row>
    <row r="54" spans="1:16" ht="21.75" customHeight="1">
      <c r="A54" s="14"/>
      <c r="B54" s="15" t="s">
        <v>133</v>
      </c>
      <c r="C54" s="16">
        <v>78</v>
      </c>
      <c r="D54" s="16">
        <v>72</v>
      </c>
      <c r="E54" s="17">
        <f>C54+D54</f>
        <v>150</v>
      </c>
      <c r="F54" s="92">
        <v>2</v>
      </c>
      <c r="G54" s="17" t="str">
        <f>IF(F54=1,C54,"0")</f>
        <v>0</v>
      </c>
      <c r="H54" s="17" t="str">
        <f>IF(F54=1,D54,"0")</f>
        <v>0</v>
      </c>
      <c r="I54" s="17">
        <f t="shared" ref="I54" si="53">G54+H54</f>
        <v>0</v>
      </c>
      <c r="J54" s="17">
        <f>IF(F54=2,C54,"0")</f>
        <v>78</v>
      </c>
      <c r="K54" s="17">
        <f>IF(F54=2,D54,"0")</f>
        <v>72</v>
      </c>
      <c r="L54" s="17">
        <f t="shared" ref="L54" si="54">J54+K54</f>
        <v>150</v>
      </c>
      <c r="M54" s="17" t="str">
        <f>IF(F54=3,C54,"0")</f>
        <v>0</v>
      </c>
      <c r="N54" s="17" t="str">
        <f>IF(F54=3,D54,"0")</f>
        <v>0</v>
      </c>
      <c r="O54" s="17" t="str">
        <f t="shared" ref="O54:O56" si="55">IF(F54=3,E54,"0")</f>
        <v>0</v>
      </c>
      <c r="P54" s="127" t="s">
        <v>188</v>
      </c>
    </row>
    <row r="55" spans="1:16" ht="21.75" customHeight="1">
      <c r="A55" s="14"/>
      <c r="B55" s="30" t="s">
        <v>4</v>
      </c>
      <c r="C55" s="16">
        <v>92</v>
      </c>
      <c r="D55" s="16">
        <v>100</v>
      </c>
      <c r="E55" s="17">
        <f>C55+D55</f>
        <v>192</v>
      </c>
      <c r="F55" s="87">
        <v>2</v>
      </c>
      <c r="G55" s="17" t="str">
        <f>IF(F55=1,C55,"0")</f>
        <v>0</v>
      </c>
      <c r="H55" s="17" t="str">
        <f>IF(F55=1,D55,"0")</f>
        <v>0</v>
      </c>
      <c r="I55" s="17">
        <f t="shared" ref="I55:I116" si="56">G55+H55</f>
        <v>0</v>
      </c>
      <c r="J55" s="17">
        <f>IF(F55=2,C55,"0")</f>
        <v>92</v>
      </c>
      <c r="K55" s="17">
        <f>IF(F55=2,D55,"0")</f>
        <v>100</v>
      </c>
      <c r="L55" s="17">
        <f t="shared" ref="L55:L116" si="57">J55+K55</f>
        <v>192</v>
      </c>
      <c r="M55" s="17" t="str">
        <f>IF(F55=3,C55,"0")</f>
        <v>0</v>
      </c>
      <c r="N55" s="17" t="str">
        <f>IF(F55=3,D55,"0")</f>
        <v>0</v>
      </c>
      <c r="O55" s="17" t="str">
        <f t="shared" si="55"/>
        <v>0</v>
      </c>
      <c r="P55" s="127" t="s">
        <v>188</v>
      </c>
    </row>
    <row r="56" spans="1:16" ht="21.75" customHeight="1">
      <c r="A56" s="14"/>
      <c r="B56" s="32" t="s">
        <v>5</v>
      </c>
      <c r="C56" s="16">
        <v>7</v>
      </c>
      <c r="D56" s="16">
        <v>2</v>
      </c>
      <c r="E56" s="17">
        <f>C56+D56</f>
        <v>9</v>
      </c>
      <c r="F56" s="87">
        <v>2</v>
      </c>
      <c r="G56" s="17" t="str">
        <f>IF(F56=1,C56,"0")</f>
        <v>0</v>
      </c>
      <c r="H56" s="17" t="str">
        <f>IF(F56=1,D56,"0")</f>
        <v>0</v>
      </c>
      <c r="I56" s="17">
        <f t="shared" si="56"/>
        <v>0</v>
      </c>
      <c r="J56" s="17">
        <f>IF(F56=2,C56,"0")</f>
        <v>7</v>
      </c>
      <c r="K56" s="17">
        <f>IF(F56=2,D56,"0")</f>
        <v>2</v>
      </c>
      <c r="L56" s="17">
        <f t="shared" si="57"/>
        <v>9</v>
      </c>
      <c r="M56" s="17" t="str">
        <f>IF(F56=3,C56,"0")</f>
        <v>0</v>
      </c>
      <c r="N56" s="17" t="str">
        <f>IF(F56=3,D56,"0")</f>
        <v>0</v>
      </c>
      <c r="O56" s="17" t="str">
        <f t="shared" si="55"/>
        <v>0</v>
      </c>
      <c r="P56" s="127" t="s">
        <v>188</v>
      </c>
    </row>
    <row r="57" spans="1:16" s="21" customFormat="1" ht="21.75" customHeight="1">
      <c r="A57" s="18"/>
      <c r="B57" s="31" t="s">
        <v>53</v>
      </c>
      <c r="C57" s="20">
        <f>SUM(C54:C56)</f>
        <v>177</v>
      </c>
      <c r="D57" s="20">
        <f>SUM(D54:D56)</f>
        <v>174</v>
      </c>
      <c r="E57" s="20">
        <f>SUM(E54:E56)</f>
        <v>351</v>
      </c>
      <c r="F57" s="88">
        <f t="shared" ref="F57:I57" si="58">SUM(F55:F56)</f>
        <v>4</v>
      </c>
      <c r="G57" s="20">
        <f t="shared" si="58"/>
        <v>0</v>
      </c>
      <c r="H57" s="20">
        <f t="shared" si="58"/>
        <v>0</v>
      </c>
      <c r="I57" s="20">
        <f t="shared" si="58"/>
        <v>0</v>
      </c>
      <c r="J57" s="20">
        <f>SUM(J54:J56)</f>
        <v>177</v>
      </c>
      <c r="K57" s="20">
        <f t="shared" ref="K57:L57" si="59">SUM(K54:K56)</f>
        <v>174</v>
      </c>
      <c r="L57" s="20">
        <f t="shared" si="59"/>
        <v>351</v>
      </c>
      <c r="M57" s="20">
        <f>SUM(M54:M56)</f>
        <v>0</v>
      </c>
      <c r="N57" s="20">
        <f t="shared" ref="N57:O57" si="60">SUM(N54:N56)</f>
        <v>0</v>
      </c>
      <c r="O57" s="20">
        <f t="shared" si="60"/>
        <v>0</v>
      </c>
      <c r="P57" s="74"/>
    </row>
    <row r="58" spans="1:16" s="21" customFormat="1" ht="21.75" customHeight="1">
      <c r="A58" s="18"/>
      <c r="B58" s="28" t="s">
        <v>149</v>
      </c>
      <c r="C58" s="59"/>
      <c r="D58" s="20"/>
      <c r="E58" s="20"/>
      <c r="F58" s="88"/>
      <c r="G58" s="20"/>
      <c r="H58" s="20"/>
      <c r="I58" s="20"/>
      <c r="J58" s="20"/>
      <c r="K58" s="20"/>
      <c r="L58" s="20"/>
      <c r="M58" s="20"/>
      <c r="N58" s="20"/>
      <c r="O58" s="20"/>
      <c r="P58" s="74"/>
    </row>
    <row r="59" spans="1:16" s="21" customFormat="1" ht="21.75" customHeight="1">
      <c r="A59" s="18"/>
      <c r="B59" s="30" t="s">
        <v>150</v>
      </c>
      <c r="C59" s="29">
        <v>207</v>
      </c>
      <c r="D59" s="16">
        <v>65</v>
      </c>
      <c r="E59" s="16">
        <f>C59+D59</f>
        <v>272</v>
      </c>
      <c r="F59" s="88">
        <v>2</v>
      </c>
      <c r="G59" s="20" t="str">
        <f>IF(F59=1,C59,"0")</f>
        <v>0</v>
      </c>
      <c r="H59" s="20" t="str">
        <f>IF(F59=1,D59,"0")</f>
        <v>0</v>
      </c>
      <c r="I59" s="20">
        <f>G59+H59</f>
        <v>0</v>
      </c>
      <c r="J59" s="16">
        <f>IF(F59=2,C59,"0")</f>
        <v>207</v>
      </c>
      <c r="K59" s="16">
        <f>IF(F59=2,D59,"0")</f>
        <v>65</v>
      </c>
      <c r="L59" s="16">
        <f>J59+K59</f>
        <v>272</v>
      </c>
      <c r="M59" s="20" t="str">
        <f>IF(F59=3,C59,"0")</f>
        <v>0</v>
      </c>
      <c r="N59" s="20" t="str">
        <f>IF(F59=3,D59,"0")</f>
        <v>0</v>
      </c>
      <c r="O59" s="20" t="str">
        <f t="shared" ref="O59" si="61">IF(F59=3,E59,"0")</f>
        <v>0</v>
      </c>
      <c r="P59" s="127" t="s">
        <v>188</v>
      </c>
    </row>
    <row r="60" spans="1:16" s="21" customFormat="1" ht="21.75" customHeight="1">
      <c r="A60" s="18"/>
      <c r="B60" s="31" t="s">
        <v>53</v>
      </c>
      <c r="C60" s="59">
        <f>C59</f>
        <v>207</v>
      </c>
      <c r="D60" s="20">
        <f t="shared" ref="D60:L60" si="62">D59</f>
        <v>65</v>
      </c>
      <c r="E60" s="20">
        <f t="shared" si="62"/>
        <v>272</v>
      </c>
      <c r="F60" s="88">
        <f t="shared" si="62"/>
        <v>2</v>
      </c>
      <c r="G60" s="20" t="str">
        <f t="shared" si="62"/>
        <v>0</v>
      </c>
      <c r="H60" s="20" t="str">
        <f t="shared" si="62"/>
        <v>0</v>
      </c>
      <c r="I60" s="20">
        <f t="shared" si="62"/>
        <v>0</v>
      </c>
      <c r="J60" s="20">
        <f t="shared" si="62"/>
        <v>207</v>
      </c>
      <c r="K60" s="20">
        <f t="shared" si="62"/>
        <v>65</v>
      </c>
      <c r="L60" s="20">
        <f t="shared" si="62"/>
        <v>272</v>
      </c>
      <c r="M60" s="20" t="str">
        <f t="shared" ref="M60:O60" si="63">M59</f>
        <v>0</v>
      </c>
      <c r="N60" s="20" t="str">
        <f t="shared" si="63"/>
        <v>0</v>
      </c>
      <c r="O60" s="20" t="str">
        <f t="shared" si="63"/>
        <v>0</v>
      </c>
      <c r="P60" s="74"/>
    </row>
    <row r="61" spans="1:16" ht="21.75" customHeight="1">
      <c r="A61" s="14"/>
      <c r="B61" s="28" t="s">
        <v>140</v>
      </c>
      <c r="C61" s="29"/>
      <c r="D61" s="16"/>
      <c r="E61" s="17"/>
      <c r="F61" s="91"/>
      <c r="G61" s="17"/>
      <c r="H61" s="17"/>
      <c r="I61" s="17"/>
      <c r="J61" s="17"/>
      <c r="K61" s="17"/>
      <c r="L61" s="17"/>
      <c r="M61" s="17"/>
      <c r="N61" s="17"/>
      <c r="O61" s="17"/>
      <c r="P61" s="103"/>
    </row>
    <row r="62" spans="1:16" ht="21.75" customHeight="1">
      <c r="A62" s="14"/>
      <c r="B62" s="30" t="s">
        <v>167</v>
      </c>
      <c r="C62" s="16">
        <v>55</v>
      </c>
      <c r="D62" s="16">
        <v>27</v>
      </c>
      <c r="E62" s="17">
        <f>C62+D62</f>
        <v>82</v>
      </c>
      <c r="F62" s="87">
        <v>2</v>
      </c>
      <c r="G62" s="17" t="str">
        <f>IF(F62=1,C62,"0")</f>
        <v>0</v>
      </c>
      <c r="H62" s="17" t="str">
        <f>IF(F62=1,D62,"0")</f>
        <v>0</v>
      </c>
      <c r="I62" s="17">
        <f>G62+H62</f>
        <v>0</v>
      </c>
      <c r="J62" s="17">
        <f>IF(F62=2,C62,"0")</f>
        <v>55</v>
      </c>
      <c r="K62" s="17">
        <f>IF(F62=2,D62,"0")</f>
        <v>27</v>
      </c>
      <c r="L62" s="17">
        <f>J62+K62</f>
        <v>82</v>
      </c>
      <c r="M62" s="17" t="str">
        <f>IF(F62=3,C62,"0")</f>
        <v>0</v>
      </c>
      <c r="N62" s="17" t="str">
        <f>IF(F62=3,D62,"0")</f>
        <v>0</v>
      </c>
      <c r="O62" s="17" t="str">
        <f t="shared" ref="O62" si="64">IF(F62=3,E62,"0")</f>
        <v>0</v>
      </c>
      <c r="P62" s="127" t="s">
        <v>192</v>
      </c>
    </row>
    <row r="63" spans="1:16" ht="21.75" customHeight="1">
      <c r="A63" s="14"/>
      <c r="B63" s="31" t="s">
        <v>53</v>
      </c>
      <c r="C63" s="20">
        <f>SUM(C62:C62)</f>
        <v>55</v>
      </c>
      <c r="D63" s="20">
        <f>SUM(D62:D62)</f>
        <v>27</v>
      </c>
      <c r="E63" s="20">
        <f>SUM(E62:E62)</f>
        <v>82</v>
      </c>
      <c r="F63" s="88">
        <f>SUM(F62:F62)</f>
        <v>2</v>
      </c>
      <c r="G63" s="20">
        <f t="shared" ref="G63:I63" si="65">SUM(G62:G62)</f>
        <v>0</v>
      </c>
      <c r="H63" s="20">
        <f t="shared" si="65"/>
        <v>0</v>
      </c>
      <c r="I63" s="20">
        <f t="shared" si="65"/>
        <v>0</v>
      </c>
      <c r="J63" s="20">
        <f t="shared" ref="J63:O63" si="66">SUM(J62:J62)</f>
        <v>55</v>
      </c>
      <c r="K63" s="20">
        <f t="shared" si="66"/>
        <v>27</v>
      </c>
      <c r="L63" s="20">
        <f t="shared" si="66"/>
        <v>82</v>
      </c>
      <c r="M63" s="20">
        <f t="shared" si="66"/>
        <v>0</v>
      </c>
      <c r="N63" s="20">
        <f t="shared" si="66"/>
        <v>0</v>
      </c>
      <c r="O63" s="20">
        <f t="shared" si="66"/>
        <v>0</v>
      </c>
      <c r="P63" s="103"/>
    </row>
    <row r="64" spans="1:16" s="21" customFormat="1" ht="21.75" customHeight="1">
      <c r="A64" s="18"/>
      <c r="B64" s="28" t="s">
        <v>142</v>
      </c>
      <c r="C64" s="29"/>
      <c r="D64" s="16"/>
      <c r="E64" s="17"/>
      <c r="F64" s="91"/>
      <c r="G64" s="17"/>
      <c r="H64" s="17"/>
      <c r="I64" s="17"/>
      <c r="J64" s="17"/>
      <c r="K64" s="17"/>
      <c r="L64" s="17"/>
      <c r="M64" s="17"/>
      <c r="N64" s="17"/>
      <c r="O64" s="17"/>
      <c r="P64" s="74"/>
    </row>
    <row r="65" spans="1:16" s="21" customFormat="1" ht="21.75" customHeight="1">
      <c r="A65" s="18"/>
      <c r="B65" s="30" t="s">
        <v>82</v>
      </c>
      <c r="C65" s="16">
        <v>131</v>
      </c>
      <c r="D65" s="16">
        <v>34</v>
      </c>
      <c r="E65" s="17">
        <f>C65+D65</f>
        <v>165</v>
      </c>
      <c r="F65" s="87">
        <v>2</v>
      </c>
      <c r="G65" s="17" t="str">
        <f>IF(F65=1,C65,"0")</f>
        <v>0</v>
      </c>
      <c r="H65" s="17" t="str">
        <f>IF(F65=1,D65,"0")</f>
        <v>0</v>
      </c>
      <c r="I65" s="17">
        <f>G65+H65</f>
        <v>0</v>
      </c>
      <c r="J65" s="17">
        <f>IF(F65=2,C65,"0")</f>
        <v>131</v>
      </c>
      <c r="K65" s="17">
        <f>IF(F65=2,D65,"0")</f>
        <v>34</v>
      </c>
      <c r="L65" s="17">
        <f>J65+K65</f>
        <v>165</v>
      </c>
      <c r="M65" s="17" t="str">
        <f>IF(F65=3,C65,"0")</f>
        <v>0</v>
      </c>
      <c r="N65" s="17" t="str">
        <f>IF(F65=3,D65,"0")</f>
        <v>0</v>
      </c>
      <c r="O65" s="17" t="str">
        <f t="shared" ref="O65" si="67">IF(F65=3,E65,"0")</f>
        <v>0</v>
      </c>
      <c r="P65" s="129" t="s">
        <v>193</v>
      </c>
    </row>
    <row r="66" spans="1:16" s="21" customFormat="1" ht="21.75" customHeight="1">
      <c r="A66" s="18"/>
      <c r="B66" s="31" t="s">
        <v>53</v>
      </c>
      <c r="C66" s="20">
        <f>C65</f>
        <v>131</v>
      </c>
      <c r="D66" s="20">
        <f t="shared" ref="D66:L66" si="68">D65</f>
        <v>34</v>
      </c>
      <c r="E66" s="20">
        <f t="shared" si="68"/>
        <v>165</v>
      </c>
      <c r="F66" s="88">
        <f t="shared" si="68"/>
        <v>2</v>
      </c>
      <c r="G66" s="20" t="str">
        <f t="shared" si="68"/>
        <v>0</v>
      </c>
      <c r="H66" s="20" t="str">
        <f t="shared" si="68"/>
        <v>0</v>
      </c>
      <c r="I66" s="20">
        <f t="shared" si="68"/>
        <v>0</v>
      </c>
      <c r="J66" s="20">
        <f t="shared" si="68"/>
        <v>131</v>
      </c>
      <c r="K66" s="20">
        <f t="shared" si="68"/>
        <v>34</v>
      </c>
      <c r="L66" s="20">
        <f t="shared" si="68"/>
        <v>165</v>
      </c>
      <c r="M66" s="20" t="str">
        <f t="shared" ref="M66:O66" si="69">M65</f>
        <v>0</v>
      </c>
      <c r="N66" s="20" t="str">
        <f t="shared" si="69"/>
        <v>0</v>
      </c>
      <c r="O66" s="20" t="str">
        <f t="shared" si="69"/>
        <v>0</v>
      </c>
      <c r="P66" s="74"/>
    </row>
    <row r="67" spans="1:16" s="21" customFormat="1" ht="21.75" customHeight="1">
      <c r="A67" s="18"/>
      <c r="B67" s="25" t="s">
        <v>143</v>
      </c>
      <c r="C67" s="20"/>
      <c r="D67" s="20"/>
      <c r="E67" s="20"/>
      <c r="F67" s="88"/>
      <c r="G67" s="20"/>
      <c r="H67" s="20"/>
      <c r="I67" s="20"/>
      <c r="J67" s="20"/>
      <c r="K67" s="20"/>
      <c r="L67" s="20"/>
      <c r="M67" s="20"/>
      <c r="N67" s="20"/>
      <c r="O67" s="20"/>
      <c r="P67" s="74"/>
    </row>
    <row r="68" spans="1:16" s="21" customFormat="1" ht="21.75" customHeight="1">
      <c r="A68" s="18"/>
      <c r="B68" s="22" t="s">
        <v>105</v>
      </c>
      <c r="C68" s="16">
        <v>83</v>
      </c>
      <c r="D68" s="16">
        <v>12</v>
      </c>
      <c r="E68" s="16">
        <f>C68+D68</f>
        <v>95</v>
      </c>
      <c r="F68" s="88">
        <v>2</v>
      </c>
      <c r="G68" s="20" t="str">
        <f>IF(F68=1,C68,"0")</f>
        <v>0</v>
      </c>
      <c r="H68" s="20" t="str">
        <f>IF(F68=1,D68,"0")</f>
        <v>0</v>
      </c>
      <c r="I68" s="20">
        <f t="shared" ref="I68" si="70">G68+H68</f>
        <v>0</v>
      </c>
      <c r="J68" s="16">
        <f>IF(F68=2,C68,"0")</f>
        <v>83</v>
      </c>
      <c r="K68" s="16">
        <f>IF(F68=2,D68,"0")</f>
        <v>12</v>
      </c>
      <c r="L68" s="16">
        <f t="shared" ref="L68" si="71">J68+K68</f>
        <v>95</v>
      </c>
      <c r="M68" s="20" t="str">
        <f>IF(F68=3,C68,"0")</f>
        <v>0</v>
      </c>
      <c r="N68" s="20" t="str">
        <f>IF(F68=3,D68,"0")</f>
        <v>0</v>
      </c>
      <c r="O68" s="20" t="str">
        <f t="shared" ref="O68:O69" si="72">IF(F68=3,E68,"0")</f>
        <v>0</v>
      </c>
      <c r="P68" s="129" t="s">
        <v>193</v>
      </c>
    </row>
    <row r="69" spans="1:16" s="21" customFormat="1" ht="21.75" customHeight="1">
      <c r="A69" s="18"/>
      <c r="B69" s="22" t="s">
        <v>123</v>
      </c>
      <c r="C69" s="16">
        <v>34</v>
      </c>
      <c r="D69" s="16">
        <v>16</v>
      </c>
      <c r="E69" s="16">
        <f>C69+D69</f>
        <v>50</v>
      </c>
      <c r="F69" s="87">
        <v>2</v>
      </c>
      <c r="G69" s="16" t="str">
        <f>IF(F69=1,C69,"0")</f>
        <v>0</v>
      </c>
      <c r="H69" s="16" t="str">
        <f>IF(F69=1,D69,"0")</f>
        <v>0</v>
      </c>
      <c r="I69" s="16">
        <f t="shared" ref="I69" si="73">G69+H69</f>
        <v>0</v>
      </c>
      <c r="J69" s="16">
        <f>IF(F69=2,C69,"0")</f>
        <v>34</v>
      </c>
      <c r="K69" s="16">
        <f>IF(F69=2,D69,"0")</f>
        <v>16</v>
      </c>
      <c r="L69" s="16">
        <f t="shared" ref="L69" si="74">J69+K69</f>
        <v>50</v>
      </c>
      <c r="M69" s="16" t="str">
        <f>IF(F69=3,C69,"0")</f>
        <v>0</v>
      </c>
      <c r="N69" s="16" t="str">
        <f>IF(F69=3,D69,"0")</f>
        <v>0</v>
      </c>
      <c r="O69" s="16" t="str">
        <f t="shared" si="72"/>
        <v>0</v>
      </c>
      <c r="P69" s="127" t="s">
        <v>192</v>
      </c>
    </row>
    <row r="70" spans="1:16" s="21" customFormat="1" ht="21.75" customHeight="1">
      <c r="A70" s="18"/>
      <c r="B70" s="23" t="s">
        <v>53</v>
      </c>
      <c r="C70" s="20">
        <f>SUM(C68:C69)</f>
        <v>117</v>
      </c>
      <c r="D70" s="20">
        <f>SUM(D68:D69)</f>
        <v>28</v>
      </c>
      <c r="E70" s="20">
        <f>SUM(E68:E69)</f>
        <v>145</v>
      </c>
      <c r="F70" s="88">
        <f t="shared" ref="F70:I70" si="75">F69</f>
        <v>2</v>
      </c>
      <c r="G70" s="20" t="str">
        <f>G69</f>
        <v>0</v>
      </c>
      <c r="H70" s="20" t="str">
        <f>H69</f>
        <v>0</v>
      </c>
      <c r="I70" s="20">
        <f t="shared" si="75"/>
        <v>0</v>
      </c>
      <c r="J70" s="20">
        <f t="shared" ref="J70:O70" si="76">SUM(J68:J69)</f>
        <v>117</v>
      </c>
      <c r="K70" s="20">
        <f t="shared" si="76"/>
        <v>28</v>
      </c>
      <c r="L70" s="20">
        <f t="shared" si="76"/>
        <v>145</v>
      </c>
      <c r="M70" s="20">
        <f t="shared" si="76"/>
        <v>0</v>
      </c>
      <c r="N70" s="20">
        <f t="shared" si="76"/>
        <v>0</v>
      </c>
      <c r="O70" s="20">
        <f t="shared" si="76"/>
        <v>0</v>
      </c>
      <c r="P70" s="74"/>
    </row>
    <row r="71" spans="1:16" s="21" customFormat="1" ht="21.75" customHeight="1">
      <c r="A71" s="18"/>
      <c r="B71" s="33" t="s">
        <v>79</v>
      </c>
      <c r="C71" s="20"/>
      <c r="D71" s="20"/>
      <c r="E71" s="20"/>
      <c r="F71" s="88"/>
      <c r="G71" s="20"/>
      <c r="H71" s="20"/>
      <c r="I71" s="20"/>
      <c r="J71" s="20"/>
      <c r="K71" s="20"/>
      <c r="L71" s="20"/>
      <c r="M71" s="20"/>
      <c r="N71" s="20"/>
      <c r="O71" s="20"/>
      <c r="P71" s="74"/>
    </row>
    <row r="72" spans="1:16" s="21" customFormat="1" ht="21.75" customHeight="1">
      <c r="A72" s="18"/>
      <c r="B72" s="34" t="s">
        <v>82</v>
      </c>
      <c r="C72" s="16">
        <v>192</v>
      </c>
      <c r="D72" s="16">
        <v>29</v>
      </c>
      <c r="E72" s="16">
        <f>C72+D72</f>
        <v>221</v>
      </c>
      <c r="F72" s="87">
        <v>2</v>
      </c>
      <c r="G72" s="16" t="str">
        <f>IF(F72=1,C72,"0")</f>
        <v>0</v>
      </c>
      <c r="H72" s="16" t="str">
        <f>IF(F72=1,D72,"0")</f>
        <v>0</v>
      </c>
      <c r="I72" s="16">
        <f t="shared" ref="I72" si="77">G72+H72</f>
        <v>0</v>
      </c>
      <c r="J72" s="16">
        <f>IF(F72=2,C72,"0")</f>
        <v>192</v>
      </c>
      <c r="K72" s="16">
        <f>IF(F72=2,D72,"0")</f>
        <v>29</v>
      </c>
      <c r="L72" s="16">
        <f t="shared" ref="L72" si="78">J72+K72</f>
        <v>221</v>
      </c>
      <c r="M72" s="16" t="str">
        <f>IF(F72=3,C72,"0")</f>
        <v>0</v>
      </c>
      <c r="N72" s="16" t="str">
        <f>IF(F72=3,D72,"0")</f>
        <v>0</v>
      </c>
      <c r="O72" s="16" t="str">
        <f t="shared" ref="O72" si="79">IF(F72=3,E72,"0")</f>
        <v>0</v>
      </c>
      <c r="P72" s="129" t="s">
        <v>193</v>
      </c>
    </row>
    <row r="73" spans="1:16" s="21" customFormat="1" ht="21.75" customHeight="1">
      <c r="A73" s="18"/>
      <c r="B73" s="23" t="s">
        <v>53</v>
      </c>
      <c r="C73" s="20">
        <f>C72</f>
        <v>192</v>
      </c>
      <c r="D73" s="20">
        <f>D72</f>
        <v>29</v>
      </c>
      <c r="E73" s="20">
        <f t="shared" ref="E73:L73" si="80">E72</f>
        <v>221</v>
      </c>
      <c r="F73" s="88">
        <f t="shared" si="80"/>
        <v>2</v>
      </c>
      <c r="G73" s="20" t="str">
        <f t="shared" si="80"/>
        <v>0</v>
      </c>
      <c r="H73" s="20" t="str">
        <f>H72</f>
        <v>0</v>
      </c>
      <c r="I73" s="20">
        <f t="shared" si="80"/>
        <v>0</v>
      </c>
      <c r="J73" s="20">
        <f t="shared" si="80"/>
        <v>192</v>
      </c>
      <c r="K73" s="20">
        <f t="shared" si="80"/>
        <v>29</v>
      </c>
      <c r="L73" s="20">
        <f t="shared" si="80"/>
        <v>221</v>
      </c>
      <c r="M73" s="20" t="str">
        <f t="shared" ref="M73:O73" si="81">M72</f>
        <v>0</v>
      </c>
      <c r="N73" s="20" t="str">
        <f t="shared" si="81"/>
        <v>0</v>
      </c>
      <c r="O73" s="20" t="str">
        <f t="shared" si="81"/>
        <v>0</v>
      </c>
      <c r="P73" s="74"/>
    </row>
    <row r="74" spans="1:16" s="21" customFormat="1" ht="21.75" customHeight="1">
      <c r="A74" s="18"/>
      <c r="B74" s="19" t="s">
        <v>55</v>
      </c>
      <c r="C74" s="20">
        <f>C73+C70+C66+C60+C57+C63+C52+C49+C41</f>
        <v>1466</v>
      </c>
      <c r="D74" s="20">
        <f>D73+D70+D66+D60+D57+D63+D52+D49+D41</f>
        <v>657</v>
      </c>
      <c r="E74" s="20">
        <f>E73+E70+E66+E60+E57+E63+E52+E49+E41</f>
        <v>2123</v>
      </c>
      <c r="F74" s="88"/>
      <c r="G74" s="20">
        <f t="shared" ref="G74:O74" si="82">G73+G70+G66+G60+G57+G63+G52+G49+G41</f>
        <v>0</v>
      </c>
      <c r="H74" s="20">
        <f t="shared" si="82"/>
        <v>0</v>
      </c>
      <c r="I74" s="20">
        <f t="shared" si="82"/>
        <v>0</v>
      </c>
      <c r="J74" s="20">
        <f t="shared" si="82"/>
        <v>1466</v>
      </c>
      <c r="K74" s="20">
        <f t="shared" si="82"/>
        <v>657</v>
      </c>
      <c r="L74" s="20">
        <f t="shared" si="82"/>
        <v>2123</v>
      </c>
      <c r="M74" s="20">
        <f t="shared" si="82"/>
        <v>0</v>
      </c>
      <c r="N74" s="20">
        <f t="shared" si="82"/>
        <v>0</v>
      </c>
      <c r="O74" s="20">
        <f t="shared" si="82"/>
        <v>0</v>
      </c>
      <c r="P74" s="74"/>
    </row>
    <row r="75" spans="1:16" ht="21.75" customHeight="1">
      <c r="A75" s="14"/>
      <c r="B75" s="35" t="s">
        <v>69</v>
      </c>
      <c r="C75" s="16"/>
      <c r="D75" s="16"/>
      <c r="E75" s="17"/>
      <c r="F75" s="84"/>
      <c r="G75" s="17"/>
      <c r="H75" s="17"/>
      <c r="I75" s="17"/>
      <c r="J75" s="17"/>
      <c r="K75" s="17"/>
      <c r="L75" s="17"/>
      <c r="M75" s="17"/>
      <c r="N75" s="17"/>
      <c r="O75" s="17"/>
      <c r="P75" s="103"/>
    </row>
    <row r="76" spans="1:16" ht="21.75" customHeight="1">
      <c r="A76" s="14"/>
      <c r="B76" s="28" t="s">
        <v>141</v>
      </c>
      <c r="C76" s="16"/>
      <c r="D76" s="16"/>
      <c r="E76" s="17"/>
      <c r="F76" s="84"/>
      <c r="G76" s="17"/>
      <c r="H76" s="17"/>
      <c r="I76" s="17"/>
      <c r="J76" s="17"/>
      <c r="K76" s="17"/>
      <c r="L76" s="17"/>
      <c r="M76" s="17"/>
      <c r="N76" s="17"/>
      <c r="O76" s="17"/>
      <c r="P76" s="103"/>
    </row>
    <row r="77" spans="1:16" ht="21.75" customHeight="1">
      <c r="A77" s="14"/>
      <c r="B77" s="37" t="s">
        <v>5</v>
      </c>
      <c r="C77" s="16">
        <v>1</v>
      </c>
      <c r="D77" s="16">
        <v>0</v>
      </c>
      <c r="E77" s="17">
        <f>C77+D77</f>
        <v>1</v>
      </c>
      <c r="F77" s="87">
        <v>2</v>
      </c>
      <c r="G77" s="17" t="str">
        <f>IF(F77=1,C77,"0")</f>
        <v>0</v>
      </c>
      <c r="H77" s="17" t="str">
        <f>IF(F77=1,D77,"0")</f>
        <v>0</v>
      </c>
      <c r="I77" s="17">
        <f>G77+H77</f>
        <v>0</v>
      </c>
      <c r="J77" s="17">
        <f>IF(F77=2,C77,"0")</f>
        <v>1</v>
      </c>
      <c r="K77" s="17">
        <f>IF(F77=2,D77,"0")</f>
        <v>0</v>
      </c>
      <c r="L77" s="17">
        <f>J77+K77</f>
        <v>1</v>
      </c>
      <c r="M77" s="17" t="str">
        <f>IF(I77=2,F77,"0")</f>
        <v>0</v>
      </c>
      <c r="N77" s="17" t="str">
        <f>IF(I77=2,G77,"0")</f>
        <v>0</v>
      </c>
      <c r="O77" s="17">
        <f t="shared" ref="O77" si="83">M77+N77</f>
        <v>0</v>
      </c>
      <c r="P77" s="127" t="s">
        <v>188</v>
      </c>
    </row>
    <row r="78" spans="1:16" ht="21.75" customHeight="1">
      <c r="A78" s="14"/>
      <c r="B78" s="19" t="s">
        <v>53</v>
      </c>
      <c r="C78" s="16">
        <f>SUM(C77)</f>
        <v>1</v>
      </c>
      <c r="D78" s="16">
        <f t="shared" ref="D78:O78" si="84">SUM(D77)</f>
        <v>0</v>
      </c>
      <c r="E78" s="16">
        <f t="shared" si="84"/>
        <v>1</v>
      </c>
      <c r="F78" s="16">
        <f t="shared" si="84"/>
        <v>2</v>
      </c>
      <c r="G78" s="16">
        <f t="shared" si="84"/>
        <v>0</v>
      </c>
      <c r="H78" s="16">
        <f t="shared" si="84"/>
        <v>0</v>
      </c>
      <c r="I78" s="16">
        <f t="shared" si="84"/>
        <v>0</v>
      </c>
      <c r="J78" s="16">
        <f t="shared" si="84"/>
        <v>1</v>
      </c>
      <c r="K78" s="16">
        <f t="shared" si="84"/>
        <v>0</v>
      </c>
      <c r="L78" s="16">
        <f t="shared" si="84"/>
        <v>1</v>
      </c>
      <c r="M78" s="16">
        <f t="shared" si="84"/>
        <v>0</v>
      </c>
      <c r="N78" s="16">
        <f t="shared" si="84"/>
        <v>0</v>
      </c>
      <c r="O78" s="16">
        <f t="shared" si="84"/>
        <v>0</v>
      </c>
      <c r="P78" s="103"/>
    </row>
    <row r="79" spans="1:16" ht="21.75" customHeight="1">
      <c r="A79" s="14"/>
      <c r="B79" s="25" t="s">
        <v>143</v>
      </c>
      <c r="C79" s="16"/>
      <c r="D79" s="16"/>
      <c r="E79" s="17"/>
      <c r="F79" s="84"/>
      <c r="G79" s="17"/>
      <c r="H79" s="17"/>
      <c r="I79" s="17"/>
      <c r="J79" s="17"/>
      <c r="K79" s="17"/>
      <c r="L79" s="17"/>
      <c r="M79" s="17"/>
      <c r="N79" s="17"/>
      <c r="O79" s="17"/>
      <c r="P79" s="103"/>
    </row>
    <row r="80" spans="1:16" s="36" customFormat="1" ht="21.75" customHeight="1">
      <c r="A80" s="3"/>
      <c r="B80" s="34" t="s">
        <v>105</v>
      </c>
      <c r="C80" s="16">
        <v>39</v>
      </c>
      <c r="D80" s="16">
        <v>5</v>
      </c>
      <c r="E80" s="17">
        <f>C80+D80</f>
        <v>44</v>
      </c>
      <c r="F80" s="87">
        <v>2</v>
      </c>
      <c r="G80" s="17" t="str">
        <f>IF(F80=1,C80,"0")</f>
        <v>0</v>
      </c>
      <c r="H80" s="17" t="str">
        <f>IF(F80=1,D80,"0")</f>
        <v>0</v>
      </c>
      <c r="I80" s="17">
        <f t="shared" si="56"/>
        <v>0</v>
      </c>
      <c r="J80" s="17">
        <f>IF(F80=2,C80,"0")</f>
        <v>39</v>
      </c>
      <c r="K80" s="17">
        <f>IF(F80=2,D80,"0")</f>
        <v>5</v>
      </c>
      <c r="L80" s="17">
        <f t="shared" si="57"/>
        <v>44</v>
      </c>
      <c r="M80" s="17" t="str">
        <f>IF(F80=3,C80,"0")</f>
        <v>0</v>
      </c>
      <c r="N80" s="17" t="str">
        <f>IF(F80=3,D80,"0")</f>
        <v>0</v>
      </c>
      <c r="O80" s="17" t="str">
        <f t="shared" ref="O80" si="85">IF(F80=3,E80,"0")</f>
        <v>0</v>
      </c>
      <c r="P80" s="129" t="s">
        <v>193</v>
      </c>
    </row>
    <row r="81" spans="1:16" s="21" customFormat="1" ht="21.75" customHeight="1">
      <c r="A81" s="18"/>
      <c r="B81" s="19" t="s">
        <v>53</v>
      </c>
      <c r="C81" s="20">
        <f t="shared" ref="C81:O81" si="86">SUM(C80:C80)</f>
        <v>39</v>
      </c>
      <c r="D81" s="20">
        <f t="shared" si="86"/>
        <v>5</v>
      </c>
      <c r="E81" s="20">
        <f t="shared" si="86"/>
        <v>44</v>
      </c>
      <c r="F81" s="88">
        <f t="shared" si="86"/>
        <v>2</v>
      </c>
      <c r="G81" s="20">
        <f t="shared" si="86"/>
        <v>0</v>
      </c>
      <c r="H81" s="20">
        <f t="shared" si="86"/>
        <v>0</v>
      </c>
      <c r="I81" s="20">
        <f t="shared" si="86"/>
        <v>0</v>
      </c>
      <c r="J81" s="20">
        <f t="shared" si="86"/>
        <v>39</v>
      </c>
      <c r="K81" s="20">
        <f t="shared" si="86"/>
        <v>5</v>
      </c>
      <c r="L81" s="20">
        <f t="shared" si="86"/>
        <v>44</v>
      </c>
      <c r="M81" s="20">
        <f t="shared" si="86"/>
        <v>0</v>
      </c>
      <c r="N81" s="20">
        <f t="shared" si="86"/>
        <v>0</v>
      </c>
      <c r="O81" s="20">
        <f t="shared" si="86"/>
        <v>0</v>
      </c>
      <c r="P81" s="74"/>
    </row>
    <row r="82" spans="1:16" s="21" customFormat="1" ht="21.75" customHeight="1">
      <c r="A82" s="18"/>
      <c r="B82" s="25" t="s">
        <v>79</v>
      </c>
      <c r="C82" s="20"/>
      <c r="D82" s="20"/>
      <c r="E82" s="20"/>
      <c r="F82" s="88"/>
      <c r="G82" s="20"/>
      <c r="H82" s="20"/>
      <c r="I82" s="20"/>
      <c r="J82" s="20"/>
      <c r="K82" s="20"/>
      <c r="L82" s="20"/>
      <c r="M82" s="20"/>
      <c r="N82" s="20"/>
      <c r="O82" s="20"/>
      <c r="P82" s="74"/>
    </row>
    <row r="83" spans="1:16" s="21" customFormat="1" ht="21.75" customHeight="1">
      <c r="A83" s="18"/>
      <c r="B83" s="34" t="s">
        <v>82</v>
      </c>
      <c r="C83" s="16">
        <v>44</v>
      </c>
      <c r="D83" s="16">
        <v>9</v>
      </c>
      <c r="E83" s="16">
        <f>C83+D83</f>
        <v>53</v>
      </c>
      <c r="F83" s="88">
        <v>2</v>
      </c>
      <c r="G83" s="20" t="str">
        <f>IF(F83=1,C83,"0")</f>
        <v>0</v>
      </c>
      <c r="H83" s="20" t="str">
        <f>IF(F83=1,D83,"0")</f>
        <v>0</v>
      </c>
      <c r="I83" s="20">
        <f t="shared" ref="I83" si="87">G83+H83</f>
        <v>0</v>
      </c>
      <c r="J83" s="16">
        <f>IF(F83=2,C83,"0")</f>
        <v>44</v>
      </c>
      <c r="K83" s="16">
        <f>IF(F83=2,D83,"0")</f>
        <v>9</v>
      </c>
      <c r="L83" s="16">
        <f t="shared" ref="L83" si="88">J83+K83</f>
        <v>53</v>
      </c>
      <c r="M83" s="16" t="str">
        <f>IF(I83=2,F83,"0")</f>
        <v>0</v>
      </c>
      <c r="N83" s="16" t="str">
        <f>IF(I83=2,G83,"0")</f>
        <v>0</v>
      </c>
      <c r="O83" s="16" t="str">
        <f t="shared" ref="O83" si="89">IF(H83=3,E83,"0")</f>
        <v>0</v>
      </c>
      <c r="P83" s="129" t="s">
        <v>193</v>
      </c>
    </row>
    <row r="84" spans="1:16" s="21" customFormat="1" ht="21.75" customHeight="1">
      <c r="A84" s="18"/>
      <c r="B84" s="23" t="s">
        <v>53</v>
      </c>
      <c r="C84" s="20">
        <f t="shared" ref="C84:L84" si="90">SUM(C83:C83)</f>
        <v>44</v>
      </c>
      <c r="D84" s="20">
        <f t="shared" si="90"/>
        <v>9</v>
      </c>
      <c r="E84" s="20">
        <f t="shared" si="90"/>
        <v>53</v>
      </c>
      <c r="F84" s="88">
        <f t="shared" si="90"/>
        <v>2</v>
      </c>
      <c r="G84" s="20">
        <f t="shared" si="90"/>
        <v>0</v>
      </c>
      <c r="H84" s="20">
        <f t="shared" si="90"/>
        <v>0</v>
      </c>
      <c r="I84" s="20">
        <f t="shared" si="90"/>
        <v>0</v>
      </c>
      <c r="J84" s="20">
        <f t="shared" si="90"/>
        <v>44</v>
      </c>
      <c r="K84" s="20">
        <f t="shared" si="90"/>
        <v>9</v>
      </c>
      <c r="L84" s="20">
        <f t="shared" si="90"/>
        <v>53</v>
      </c>
      <c r="M84" s="20">
        <f t="shared" ref="M84:O84" si="91">SUM(M83:M83)</f>
        <v>0</v>
      </c>
      <c r="N84" s="20">
        <f t="shared" si="91"/>
        <v>0</v>
      </c>
      <c r="O84" s="20">
        <f t="shared" si="91"/>
        <v>0</v>
      </c>
      <c r="P84" s="74"/>
    </row>
    <row r="85" spans="1:16" s="21" customFormat="1" ht="21.75" customHeight="1">
      <c r="A85" s="18"/>
      <c r="B85" s="19" t="s">
        <v>70</v>
      </c>
      <c r="C85" s="20">
        <f>C81+C84+C78</f>
        <v>84</v>
      </c>
      <c r="D85" s="20">
        <f t="shared" ref="D85:E85" si="92">D81+D84+D78</f>
        <v>14</v>
      </c>
      <c r="E85" s="20">
        <f t="shared" si="92"/>
        <v>98</v>
      </c>
      <c r="F85" s="88"/>
      <c r="G85" s="20">
        <f t="shared" ref="G85:L85" si="93">G81+G84</f>
        <v>0</v>
      </c>
      <c r="H85" s="20">
        <f t="shared" si="93"/>
        <v>0</v>
      </c>
      <c r="I85" s="20">
        <f t="shared" si="93"/>
        <v>0</v>
      </c>
      <c r="J85" s="20">
        <f t="shared" si="93"/>
        <v>83</v>
      </c>
      <c r="K85" s="20">
        <f t="shared" si="93"/>
        <v>14</v>
      </c>
      <c r="L85" s="20">
        <f t="shared" si="93"/>
        <v>97</v>
      </c>
      <c r="M85" s="20">
        <f t="shared" ref="M85:O85" si="94">M81+M84</f>
        <v>0</v>
      </c>
      <c r="N85" s="20">
        <f t="shared" si="94"/>
        <v>0</v>
      </c>
      <c r="O85" s="20">
        <f t="shared" si="94"/>
        <v>0</v>
      </c>
      <c r="P85" s="74"/>
    </row>
    <row r="86" spans="1:16" s="21" customFormat="1" ht="21.75" customHeight="1">
      <c r="A86" s="112"/>
      <c r="B86" s="113" t="s">
        <v>38</v>
      </c>
      <c r="C86" s="114">
        <f>C85+C74</f>
        <v>1550</v>
      </c>
      <c r="D86" s="114">
        <f>D74+D85</f>
        <v>671</v>
      </c>
      <c r="E86" s="114">
        <f>E74+E85</f>
        <v>2221</v>
      </c>
      <c r="F86" s="115"/>
      <c r="G86" s="114">
        <f>G74+G85+G78</f>
        <v>0</v>
      </c>
      <c r="H86" s="114">
        <f t="shared" ref="H86:O86" si="95">H74+H85+H78</f>
        <v>0</v>
      </c>
      <c r="I86" s="114">
        <f t="shared" si="95"/>
        <v>0</v>
      </c>
      <c r="J86" s="114">
        <f t="shared" si="95"/>
        <v>1550</v>
      </c>
      <c r="K86" s="114">
        <f t="shared" si="95"/>
        <v>671</v>
      </c>
      <c r="L86" s="114">
        <f t="shared" si="95"/>
        <v>2221</v>
      </c>
      <c r="M86" s="114">
        <f t="shared" si="95"/>
        <v>0</v>
      </c>
      <c r="N86" s="114">
        <f t="shared" si="95"/>
        <v>0</v>
      </c>
      <c r="O86" s="114">
        <f t="shared" si="95"/>
        <v>0</v>
      </c>
      <c r="P86" s="111"/>
    </row>
    <row r="87" spans="1:16" ht="21.75" customHeight="1">
      <c r="A87" s="18" t="s">
        <v>37</v>
      </c>
      <c r="B87" s="28"/>
      <c r="C87" s="5"/>
      <c r="D87" s="5"/>
      <c r="E87" s="27"/>
      <c r="F87" s="82"/>
      <c r="G87" s="26"/>
      <c r="H87" s="26"/>
      <c r="I87" s="27"/>
      <c r="J87" s="26"/>
      <c r="K87" s="26"/>
      <c r="L87" s="27"/>
      <c r="M87" s="26"/>
      <c r="N87" s="26"/>
      <c r="O87" s="27"/>
      <c r="P87" s="103"/>
    </row>
    <row r="88" spans="1:16" ht="21.75" customHeight="1">
      <c r="A88" s="18"/>
      <c r="B88" s="38" t="s">
        <v>54</v>
      </c>
      <c r="C88" s="5"/>
      <c r="D88" s="5"/>
      <c r="E88" s="27"/>
      <c r="F88" s="82"/>
      <c r="G88" s="26"/>
      <c r="H88" s="26"/>
      <c r="I88" s="27"/>
      <c r="J88" s="26"/>
      <c r="K88" s="26"/>
      <c r="L88" s="27"/>
      <c r="M88" s="26"/>
      <c r="N88" s="26"/>
      <c r="O88" s="27"/>
      <c r="P88" s="103"/>
    </row>
    <row r="89" spans="1:16" ht="21.75" customHeight="1">
      <c r="A89" s="14"/>
      <c r="B89" s="4" t="s">
        <v>75</v>
      </c>
      <c r="C89" s="5"/>
      <c r="D89" s="5"/>
      <c r="E89" s="27"/>
      <c r="F89" s="82"/>
      <c r="G89" s="26"/>
      <c r="H89" s="26"/>
      <c r="I89" s="27"/>
      <c r="J89" s="26"/>
      <c r="K89" s="26"/>
      <c r="L89" s="27"/>
      <c r="M89" s="26"/>
      <c r="N89" s="26"/>
      <c r="O89" s="27"/>
      <c r="P89" s="103"/>
    </row>
    <row r="90" spans="1:16" ht="21.75" customHeight="1">
      <c r="A90" s="10"/>
      <c r="B90" s="11" t="s">
        <v>11</v>
      </c>
      <c r="C90" s="12">
        <v>99</v>
      </c>
      <c r="D90" s="12">
        <v>92</v>
      </c>
      <c r="E90" s="13">
        <f>C90+D90</f>
        <v>191</v>
      </c>
      <c r="F90" s="86">
        <v>2</v>
      </c>
      <c r="G90" s="13" t="str">
        <f>IF(F90=1,C90,"0")</f>
        <v>0</v>
      </c>
      <c r="H90" s="13" t="str">
        <f>IF(F90=1,D90,"0")</f>
        <v>0</v>
      </c>
      <c r="I90" s="13">
        <f>G90+H90</f>
        <v>0</v>
      </c>
      <c r="J90" s="13">
        <f>IF(F90=2,C90,"0")</f>
        <v>99</v>
      </c>
      <c r="K90" s="13">
        <f>IF(F90=2,D90,"0")</f>
        <v>92</v>
      </c>
      <c r="L90" s="13">
        <f>J90+K90</f>
        <v>191</v>
      </c>
      <c r="M90" s="13" t="str">
        <f>IF(F90=3,C90,"0")</f>
        <v>0</v>
      </c>
      <c r="N90" s="13" t="str">
        <f>IF(F90=3,D90,"0")</f>
        <v>0</v>
      </c>
      <c r="O90" s="13" t="str">
        <f t="shared" ref="O90:O94" si="96">IF(F90=3,E90,"0")</f>
        <v>0</v>
      </c>
      <c r="P90" s="127" t="s">
        <v>194</v>
      </c>
    </row>
    <row r="91" spans="1:16" ht="21.75" customHeight="1">
      <c r="A91" s="14"/>
      <c r="B91" s="32" t="s">
        <v>15</v>
      </c>
      <c r="C91" s="16">
        <v>80</v>
      </c>
      <c r="D91" s="16">
        <v>58</v>
      </c>
      <c r="E91" s="17">
        <f>C91+D91</f>
        <v>138</v>
      </c>
      <c r="F91" s="87">
        <v>2</v>
      </c>
      <c r="G91" s="17" t="str">
        <f>IF(F91=1,C91,"0")</f>
        <v>0</v>
      </c>
      <c r="H91" s="17" t="str">
        <f>IF(F91=1,D91,"0")</f>
        <v>0</v>
      </c>
      <c r="I91" s="17">
        <f t="shared" ref="I91:I94" si="97">G91+H91</f>
        <v>0</v>
      </c>
      <c r="J91" s="17">
        <f>IF(F91=2,C91,"0")</f>
        <v>80</v>
      </c>
      <c r="K91" s="17">
        <f>IF(F91=2,D91,"0")</f>
        <v>58</v>
      </c>
      <c r="L91" s="17">
        <f t="shared" ref="L91:L94" si="98">J91+K91</f>
        <v>138</v>
      </c>
      <c r="M91" s="17" t="str">
        <f>IF(F91=3,C91,"0")</f>
        <v>0</v>
      </c>
      <c r="N91" s="17" t="str">
        <f>IF(F91=3,D91,"0")</f>
        <v>0</v>
      </c>
      <c r="O91" s="17" t="str">
        <f t="shared" si="96"/>
        <v>0</v>
      </c>
      <c r="P91" s="127" t="s">
        <v>194</v>
      </c>
    </row>
    <row r="92" spans="1:16" ht="21.75" customHeight="1">
      <c r="A92" s="14"/>
      <c r="B92" s="15" t="s">
        <v>14</v>
      </c>
      <c r="C92" s="16">
        <v>65</v>
      </c>
      <c r="D92" s="16">
        <v>44</v>
      </c>
      <c r="E92" s="17">
        <f>C92+D92</f>
        <v>109</v>
      </c>
      <c r="F92" s="87">
        <v>2</v>
      </c>
      <c r="G92" s="17" t="str">
        <f>IF(F92=1,C92,"0")</f>
        <v>0</v>
      </c>
      <c r="H92" s="17" t="str">
        <f>IF(F92=1,D92,"0")</f>
        <v>0</v>
      </c>
      <c r="I92" s="17">
        <f t="shared" si="97"/>
        <v>0</v>
      </c>
      <c r="J92" s="17">
        <f>IF(F92=2,C92,"0")</f>
        <v>65</v>
      </c>
      <c r="K92" s="17">
        <f>IF(F92=2,D92,"0")</f>
        <v>44</v>
      </c>
      <c r="L92" s="17">
        <f t="shared" si="98"/>
        <v>109</v>
      </c>
      <c r="M92" s="17" t="str">
        <f>IF(F92=3,C92,"0")</f>
        <v>0</v>
      </c>
      <c r="N92" s="17" t="str">
        <f>IF(F92=3,D92,"0")</f>
        <v>0</v>
      </c>
      <c r="O92" s="17" t="str">
        <f t="shared" si="96"/>
        <v>0</v>
      </c>
      <c r="P92" s="127" t="s">
        <v>194</v>
      </c>
    </row>
    <row r="93" spans="1:16" ht="21.75" customHeight="1">
      <c r="A93" s="14"/>
      <c r="B93" s="15" t="s">
        <v>13</v>
      </c>
      <c r="C93" s="16">
        <v>36</v>
      </c>
      <c r="D93" s="16">
        <v>130</v>
      </c>
      <c r="E93" s="17">
        <f>C93+D93</f>
        <v>166</v>
      </c>
      <c r="F93" s="87">
        <v>2</v>
      </c>
      <c r="G93" s="17" t="str">
        <f>IF(F93=1,C93,"0")</f>
        <v>0</v>
      </c>
      <c r="H93" s="17" t="str">
        <f>IF(F93=1,D93,"0")</f>
        <v>0</v>
      </c>
      <c r="I93" s="17">
        <f t="shared" si="97"/>
        <v>0</v>
      </c>
      <c r="J93" s="17">
        <f>IF(F93=2,C93,"0")</f>
        <v>36</v>
      </c>
      <c r="K93" s="17">
        <f>IF(F93=2,D93,"0")</f>
        <v>130</v>
      </c>
      <c r="L93" s="17">
        <f t="shared" si="98"/>
        <v>166</v>
      </c>
      <c r="M93" s="17" t="str">
        <f>IF(F93=3,C93,"0")</f>
        <v>0</v>
      </c>
      <c r="N93" s="17" t="str">
        <f>IF(F93=3,D93,"0")</f>
        <v>0</v>
      </c>
      <c r="O93" s="17" t="str">
        <f t="shared" si="96"/>
        <v>0</v>
      </c>
      <c r="P93" s="127" t="s">
        <v>195</v>
      </c>
    </row>
    <row r="94" spans="1:16" s="36" customFormat="1" ht="21.75" customHeight="1">
      <c r="A94" s="3"/>
      <c r="B94" s="15" t="s">
        <v>12</v>
      </c>
      <c r="C94" s="16">
        <v>83</v>
      </c>
      <c r="D94" s="16">
        <v>177</v>
      </c>
      <c r="E94" s="17">
        <f>C94+D94</f>
        <v>260</v>
      </c>
      <c r="F94" s="87">
        <v>2</v>
      </c>
      <c r="G94" s="17" t="str">
        <f>IF(F94=1,C94,"0")</f>
        <v>0</v>
      </c>
      <c r="H94" s="17" t="str">
        <f>IF(F94=1,D94,"0")</f>
        <v>0</v>
      </c>
      <c r="I94" s="17">
        <f t="shared" si="97"/>
        <v>0</v>
      </c>
      <c r="J94" s="17">
        <f>IF(F94=2,C94,"0")</f>
        <v>83</v>
      </c>
      <c r="K94" s="17">
        <f>IF(F94=2,D94,"0")</f>
        <v>177</v>
      </c>
      <c r="L94" s="17">
        <f t="shared" si="98"/>
        <v>260</v>
      </c>
      <c r="M94" s="17" t="str">
        <f>IF(F94=3,C94,"0")</f>
        <v>0</v>
      </c>
      <c r="N94" s="17" t="str">
        <f>IF(F94=3,D94,"0")</f>
        <v>0</v>
      </c>
      <c r="O94" s="17" t="str">
        <f t="shared" si="96"/>
        <v>0</v>
      </c>
      <c r="P94" s="127" t="s">
        <v>194</v>
      </c>
    </row>
    <row r="95" spans="1:16" s="36" customFormat="1" ht="21.75" customHeight="1">
      <c r="A95" s="3"/>
      <c r="B95" s="31" t="s">
        <v>53</v>
      </c>
      <c r="C95" s="20">
        <f>SUM(C90:C94)</f>
        <v>363</v>
      </c>
      <c r="D95" s="20">
        <f>SUM(D90:D94)</f>
        <v>501</v>
      </c>
      <c r="E95" s="20">
        <f>SUM(E90:E94)</f>
        <v>864</v>
      </c>
      <c r="F95" s="88"/>
      <c r="G95" s="20">
        <f t="shared" ref="G95:O95" si="99">SUM(G90:G94)</f>
        <v>0</v>
      </c>
      <c r="H95" s="20">
        <f t="shared" si="99"/>
        <v>0</v>
      </c>
      <c r="I95" s="20">
        <f t="shared" si="99"/>
        <v>0</v>
      </c>
      <c r="J95" s="20">
        <f t="shared" si="99"/>
        <v>363</v>
      </c>
      <c r="K95" s="20">
        <f t="shared" si="99"/>
        <v>501</v>
      </c>
      <c r="L95" s="20">
        <f t="shared" si="99"/>
        <v>864</v>
      </c>
      <c r="M95" s="20">
        <f t="shared" si="99"/>
        <v>0</v>
      </c>
      <c r="N95" s="20">
        <f t="shared" si="99"/>
        <v>0</v>
      </c>
      <c r="O95" s="20">
        <f t="shared" si="99"/>
        <v>0</v>
      </c>
      <c r="P95" s="74"/>
    </row>
    <row r="96" spans="1:16" s="36" customFormat="1" ht="21.75" customHeight="1">
      <c r="A96" s="3"/>
      <c r="B96" s="31" t="s">
        <v>55</v>
      </c>
      <c r="C96" s="20">
        <f>C95</f>
        <v>363</v>
      </c>
      <c r="D96" s="20">
        <f t="shared" ref="D96:L97" si="100">D95</f>
        <v>501</v>
      </c>
      <c r="E96" s="20">
        <f t="shared" si="100"/>
        <v>864</v>
      </c>
      <c r="F96" s="88"/>
      <c r="G96" s="20">
        <f t="shared" si="100"/>
        <v>0</v>
      </c>
      <c r="H96" s="20">
        <f t="shared" si="100"/>
        <v>0</v>
      </c>
      <c r="I96" s="20">
        <f t="shared" si="100"/>
        <v>0</v>
      </c>
      <c r="J96" s="20">
        <f t="shared" si="100"/>
        <v>363</v>
      </c>
      <c r="K96" s="20">
        <f t="shared" si="100"/>
        <v>501</v>
      </c>
      <c r="L96" s="20">
        <f t="shared" si="100"/>
        <v>864</v>
      </c>
      <c r="M96" s="20">
        <f t="shared" ref="M96:O96" si="101">M95</f>
        <v>0</v>
      </c>
      <c r="N96" s="20">
        <f t="shared" si="101"/>
        <v>0</v>
      </c>
      <c r="O96" s="20">
        <f t="shared" si="101"/>
        <v>0</v>
      </c>
      <c r="P96" s="74"/>
    </row>
    <row r="97" spans="1:16" s="36" customFormat="1" ht="21.75" customHeight="1">
      <c r="A97" s="117"/>
      <c r="B97" s="118" t="s">
        <v>38</v>
      </c>
      <c r="C97" s="114">
        <f>C96</f>
        <v>363</v>
      </c>
      <c r="D97" s="114">
        <f t="shared" si="100"/>
        <v>501</v>
      </c>
      <c r="E97" s="114">
        <f t="shared" si="100"/>
        <v>864</v>
      </c>
      <c r="F97" s="115"/>
      <c r="G97" s="114">
        <f t="shared" si="100"/>
        <v>0</v>
      </c>
      <c r="H97" s="114">
        <f t="shared" si="100"/>
        <v>0</v>
      </c>
      <c r="I97" s="114">
        <f t="shared" si="100"/>
        <v>0</v>
      </c>
      <c r="J97" s="114">
        <f t="shared" si="100"/>
        <v>363</v>
      </c>
      <c r="K97" s="114">
        <f t="shared" si="100"/>
        <v>501</v>
      </c>
      <c r="L97" s="114">
        <f t="shared" si="100"/>
        <v>864</v>
      </c>
      <c r="M97" s="114">
        <f t="shared" ref="M97:O97" si="102">M96</f>
        <v>0</v>
      </c>
      <c r="N97" s="114">
        <f t="shared" si="102"/>
        <v>0</v>
      </c>
      <c r="O97" s="114">
        <f t="shared" si="102"/>
        <v>0</v>
      </c>
      <c r="P97" s="111"/>
    </row>
    <row r="98" spans="1:16" ht="21.75" customHeight="1">
      <c r="A98" s="39" t="s">
        <v>39</v>
      </c>
      <c r="B98" s="40"/>
      <c r="C98" s="5"/>
      <c r="D98" s="5"/>
      <c r="E98" s="27"/>
      <c r="F98" s="82"/>
      <c r="G98" s="26"/>
      <c r="H98" s="26"/>
      <c r="I98" s="27"/>
      <c r="J98" s="26"/>
      <c r="K98" s="26"/>
      <c r="L98" s="27"/>
      <c r="M98" s="26"/>
      <c r="N98" s="26"/>
      <c r="O98" s="27"/>
      <c r="P98" s="103"/>
    </row>
    <row r="99" spans="1:16" ht="21.75" customHeight="1">
      <c r="A99" s="39"/>
      <c r="B99" s="38" t="s">
        <v>54</v>
      </c>
      <c r="C99" s="5"/>
      <c r="D99" s="5"/>
      <c r="E99" s="27"/>
      <c r="F99" s="82"/>
      <c r="G99" s="26"/>
      <c r="H99" s="26"/>
      <c r="I99" s="27"/>
      <c r="J99" s="26"/>
      <c r="K99" s="26"/>
      <c r="L99" s="27"/>
      <c r="M99" s="26"/>
      <c r="N99" s="26"/>
      <c r="O99" s="27"/>
      <c r="P99" s="103"/>
    </row>
    <row r="100" spans="1:16" ht="21.75" customHeight="1">
      <c r="A100" s="14"/>
      <c r="B100" s="28" t="s">
        <v>72</v>
      </c>
      <c r="C100" s="5"/>
      <c r="D100" s="5"/>
      <c r="E100" s="27"/>
      <c r="F100" s="82"/>
      <c r="G100" s="26"/>
      <c r="H100" s="26"/>
      <c r="I100" s="27"/>
      <c r="J100" s="26"/>
      <c r="K100" s="26"/>
      <c r="L100" s="27"/>
      <c r="M100" s="26"/>
      <c r="N100" s="26"/>
      <c r="O100" s="27"/>
      <c r="P100" s="103"/>
    </row>
    <row r="101" spans="1:16" ht="21.75" customHeight="1">
      <c r="A101" s="10"/>
      <c r="B101" s="11" t="s">
        <v>80</v>
      </c>
      <c r="C101" s="12">
        <v>265</v>
      </c>
      <c r="D101" s="12">
        <v>195</v>
      </c>
      <c r="E101" s="13">
        <f t="shared" ref="E101:E127" si="103">SUM(C101:D101)</f>
        <v>460</v>
      </c>
      <c r="F101" s="86">
        <v>2</v>
      </c>
      <c r="G101" s="13" t="str">
        <f t="shared" ref="G101:G127" si="104">IF(F101=1,C101,"0")</f>
        <v>0</v>
      </c>
      <c r="H101" s="13" t="str">
        <f t="shared" ref="H101:H127" si="105">IF(F101=1,D101,"0")</f>
        <v>0</v>
      </c>
      <c r="I101" s="13">
        <f t="shared" si="56"/>
        <v>0</v>
      </c>
      <c r="J101" s="13">
        <f t="shared" ref="J101:J127" si="106">IF(F101=2,C101,"0")</f>
        <v>265</v>
      </c>
      <c r="K101" s="13">
        <f t="shared" ref="K101:K127" si="107">IF(F101=2,D101,"0")</f>
        <v>195</v>
      </c>
      <c r="L101" s="13">
        <f t="shared" si="57"/>
        <v>460</v>
      </c>
      <c r="M101" s="13" t="str">
        <f t="shared" ref="M101:M127" si="108">IF(F101=3,C101,"0")</f>
        <v>0</v>
      </c>
      <c r="N101" s="13" t="str">
        <f t="shared" ref="N101:N127" si="109">IF(F101=3,D101,"0")</f>
        <v>0</v>
      </c>
      <c r="O101" s="13" t="str">
        <f t="shared" ref="O101:O127" si="110">IF(F101=3,E101,"0")</f>
        <v>0</v>
      </c>
      <c r="P101" s="103"/>
    </row>
    <row r="102" spans="1:16" ht="21.75" customHeight="1">
      <c r="A102" s="14"/>
      <c r="B102" s="15" t="s">
        <v>84</v>
      </c>
      <c r="C102" s="16">
        <v>1</v>
      </c>
      <c r="D102" s="16">
        <v>0</v>
      </c>
      <c r="E102" s="13">
        <f t="shared" si="103"/>
        <v>1</v>
      </c>
      <c r="F102" s="87">
        <v>2</v>
      </c>
      <c r="G102" s="17" t="str">
        <f t="shared" si="104"/>
        <v>0</v>
      </c>
      <c r="H102" s="17" t="str">
        <f t="shared" si="105"/>
        <v>0</v>
      </c>
      <c r="I102" s="17">
        <f t="shared" si="56"/>
        <v>0</v>
      </c>
      <c r="J102" s="17">
        <f t="shared" si="106"/>
        <v>1</v>
      </c>
      <c r="K102" s="17">
        <f t="shared" si="107"/>
        <v>0</v>
      </c>
      <c r="L102" s="17">
        <f t="shared" si="57"/>
        <v>1</v>
      </c>
      <c r="M102" s="17" t="str">
        <f t="shared" si="108"/>
        <v>0</v>
      </c>
      <c r="N102" s="17" t="str">
        <f t="shared" si="109"/>
        <v>0</v>
      </c>
      <c r="O102" s="17" t="str">
        <f t="shared" si="110"/>
        <v>0</v>
      </c>
      <c r="P102" s="127" t="s">
        <v>194</v>
      </c>
    </row>
    <row r="103" spans="1:16" ht="21.75" customHeight="1">
      <c r="A103" s="14"/>
      <c r="B103" s="15" t="s">
        <v>153</v>
      </c>
      <c r="C103" s="16">
        <v>69</v>
      </c>
      <c r="D103" s="16">
        <v>16</v>
      </c>
      <c r="E103" s="13">
        <f t="shared" si="103"/>
        <v>85</v>
      </c>
      <c r="F103" s="87">
        <v>2</v>
      </c>
      <c r="G103" s="17" t="str">
        <f t="shared" si="104"/>
        <v>0</v>
      </c>
      <c r="H103" s="17" t="str">
        <f t="shared" si="105"/>
        <v>0</v>
      </c>
      <c r="I103" s="17">
        <f t="shared" ref="I103" si="111">G103+H103</f>
        <v>0</v>
      </c>
      <c r="J103" s="17">
        <f t="shared" si="106"/>
        <v>69</v>
      </c>
      <c r="K103" s="17">
        <f t="shared" si="107"/>
        <v>16</v>
      </c>
      <c r="L103" s="17">
        <f t="shared" ref="L103" si="112">J103+K103</f>
        <v>85</v>
      </c>
      <c r="M103" s="17" t="str">
        <f t="shared" si="108"/>
        <v>0</v>
      </c>
      <c r="N103" s="17" t="str">
        <f t="shared" si="109"/>
        <v>0</v>
      </c>
      <c r="O103" s="17" t="str">
        <f t="shared" si="110"/>
        <v>0</v>
      </c>
      <c r="P103" s="127" t="s">
        <v>194</v>
      </c>
    </row>
    <row r="104" spans="1:16" ht="42" customHeight="1">
      <c r="A104" s="14"/>
      <c r="B104" s="15" t="s">
        <v>10</v>
      </c>
      <c r="C104" s="16">
        <v>203</v>
      </c>
      <c r="D104" s="16">
        <v>54</v>
      </c>
      <c r="E104" s="13">
        <f t="shared" si="103"/>
        <v>257</v>
      </c>
      <c r="F104" s="87">
        <v>2</v>
      </c>
      <c r="G104" s="17" t="str">
        <f t="shared" si="104"/>
        <v>0</v>
      </c>
      <c r="H104" s="17" t="str">
        <f t="shared" si="105"/>
        <v>0</v>
      </c>
      <c r="I104" s="17">
        <f t="shared" si="56"/>
        <v>0</v>
      </c>
      <c r="J104" s="17">
        <f t="shared" si="106"/>
        <v>203</v>
      </c>
      <c r="K104" s="17">
        <f t="shared" si="107"/>
        <v>54</v>
      </c>
      <c r="L104" s="17">
        <f t="shared" si="57"/>
        <v>257</v>
      </c>
      <c r="M104" s="17" t="str">
        <f t="shared" si="108"/>
        <v>0</v>
      </c>
      <c r="N104" s="17" t="str">
        <f t="shared" si="109"/>
        <v>0</v>
      </c>
      <c r="O104" s="17" t="str">
        <f t="shared" si="110"/>
        <v>0</v>
      </c>
      <c r="P104" s="131" t="s">
        <v>203</v>
      </c>
    </row>
    <row r="105" spans="1:16" ht="42" customHeight="1">
      <c r="A105" s="14"/>
      <c r="B105" s="15" t="s">
        <v>17</v>
      </c>
      <c r="C105" s="16">
        <v>84</v>
      </c>
      <c r="D105" s="16">
        <v>108</v>
      </c>
      <c r="E105" s="13">
        <f t="shared" si="103"/>
        <v>192</v>
      </c>
      <c r="F105" s="87">
        <v>2</v>
      </c>
      <c r="G105" s="17" t="str">
        <f t="shared" si="104"/>
        <v>0</v>
      </c>
      <c r="H105" s="17" t="str">
        <f t="shared" si="105"/>
        <v>0</v>
      </c>
      <c r="I105" s="17">
        <f t="shared" si="56"/>
        <v>0</v>
      </c>
      <c r="J105" s="17">
        <f t="shared" si="106"/>
        <v>84</v>
      </c>
      <c r="K105" s="17">
        <f t="shared" si="107"/>
        <v>108</v>
      </c>
      <c r="L105" s="17">
        <f t="shared" si="57"/>
        <v>192</v>
      </c>
      <c r="M105" s="17" t="str">
        <f t="shared" si="108"/>
        <v>0</v>
      </c>
      <c r="N105" s="17" t="str">
        <f t="shared" si="109"/>
        <v>0</v>
      </c>
      <c r="O105" s="17" t="str">
        <f t="shared" si="110"/>
        <v>0</v>
      </c>
      <c r="P105" s="131" t="s">
        <v>204</v>
      </c>
    </row>
    <row r="106" spans="1:16" ht="42" customHeight="1">
      <c r="A106" s="14"/>
      <c r="B106" s="15" t="s">
        <v>94</v>
      </c>
      <c r="C106" s="16">
        <v>1</v>
      </c>
      <c r="D106" s="16">
        <v>1</v>
      </c>
      <c r="E106" s="13">
        <f t="shared" si="103"/>
        <v>2</v>
      </c>
      <c r="F106" s="87">
        <v>2</v>
      </c>
      <c r="G106" s="17" t="str">
        <f t="shared" si="104"/>
        <v>0</v>
      </c>
      <c r="H106" s="17" t="str">
        <f t="shared" si="105"/>
        <v>0</v>
      </c>
      <c r="I106" s="17">
        <f t="shared" si="56"/>
        <v>0</v>
      </c>
      <c r="J106" s="17">
        <f t="shared" si="106"/>
        <v>1</v>
      </c>
      <c r="K106" s="17">
        <f t="shared" si="107"/>
        <v>1</v>
      </c>
      <c r="L106" s="17">
        <f t="shared" si="57"/>
        <v>2</v>
      </c>
      <c r="M106" s="17" t="str">
        <f t="shared" si="108"/>
        <v>0</v>
      </c>
      <c r="N106" s="17" t="str">
        <f t="shared" si="109"/>
        <v>0</v>
      </c>
      <c r="O106" s="17" t="str">
        <f t="shared" si="110"/>
        <v>0</v>
      </c>
      <c r="P106" s="131" t="s">
        <v>204</v>
      </c>
    </row>
    <row r="107" spans="1:16" ht="21.75" customHeight="1">
      <c r="A107" s="14"/>
      <c r="B107" s="15" t="s">
        <v>8</v>
      </c>
      <c r="C107" s="16">
        <v>178</v>
      </c>
      <c r="D107" s="16">
        <v>30</v>
      </c>
      <c r="E107" s="13">
        <f t="shared" si="103"/>
        <v>208</v>
      </c>
      <c r="F107" s="87">
        <v>2</v>
      </c>
      <c r="G107" s="17" t="str">
        <f t="shared" si="104"/>
        <v>0</v>
      </c>
      <c r="H107" s="17" t="str">
        <f t="shared" si="105"/>
        <v>0</v>
      </c>
      <c r="I107" s="17">
        <f t="shared" si="56"/>
        <v>0</v>
      </c>
      <c r="J107" s="17">
        <f t="shared" si="106"/>
        <v>178</v>
      </c>
      <c r="K107" s="17">
        <f t="shared" si="107"/>
        <v>30</v>
      </c>
      <c r="L107" s="17">
        <f t="shared" si="57"/>
        <v>208</v>
      </c>
      <c r="M107" s="17" t="str">
        <f t="shared" si="108"/>
        <v>0</v>
      </c>
      <c r="N107" s="17" t="str">
        <f t="shared" si="109"/>
        <v>0</v>
      </c>
      <c r="O107" s="17" t="str">
        <f t="shared" si="110"/>
        <v>0</v>
      </c>
      <c r="P107" s="131" t="s">
        <v>205</v>
      </c>
    </row>
    <row r="108" spans="1:16" ht="21.75" customHeight="1">
      <c r="A108" s="14"/>
      <c r="B108" s="15" t="s">
        <v>85</v>
      </c>
      <c r="C108" s="16">
        <v>5</v>
      </c>
      <c r="D108" s="16">
        <v>1</v>
      </c>
      <c r="E108" s="13">
        <f t="shared" si="103"/>
        <v>6</v>
      </c>
      <c r="F108" s="87">
        <v>2</v>
      </c>
      <c r="G108" s="17" t="str">
        <f t="shared" si="104"/>
        <v>0</v>
      </c>
      <c r="H108" s="17" t="str">
        <f t="shared" si="105"/>
        <v>0</v>
      </c>
      <c r="I108" s="17">
        <f t="shared" si="56"/>
        <v>0</v>
      </c>
      <c r="J108" s="17">
        <f t="shared" si="106"/>
        <v>5</v>
      </c>
      <c r="K108" s="17">
        <f t="shared" si="107"/>
        <v>1</v>
      </c>
      <c r="L108" s="17">
        <f t="shared" si="57"/>
        <v>6</v>
      </c>
      <c r="M108" s="17" t="str">
        <f t="shared" si="108"/>
        <v>0</v>
      </c>
      <c r="N108" s="17" t="str">
        <f t="shared" si="109"/>
        <v>0</v>
      </c>
      <c r="O108" s="17" t="str">
        <f t="shared" si="110"/>
        <v>0</v>
      </c>
      <c r="P108" s="131" t="s">
        <v>205</v>
      </c>
    </row>
    <row r="109" spans="1:16" ht="21.75" customHeight="1">
      <c r="A109" s="14"/>
      <c r="B109" s="15" t="s">
        <v>95</v>
      </c>
      <c r="C109" s="16">
        <v>79</v>
      </c>
      <c r="D109" s="16">
        <v>72</v>
      </c>
      <c r="E109" s="13">
        <f t="shared" si="103"/>
        <v>151</v>
      </c>
      <c r="F109" s="87">
        <v>2</v>
      </c>
      <c r="G109" s="17" t="str">
        <f t="shared" si="104"/>
        <v>0</v>
      </c>
      <c r="H109" s="17" t="str">
        <f t="shared" si="105"/>
        <v>0</v>
      </c>
      <c r="I109" s="17">
        <f t="shared" si="56"/>
        <v>0</v>
      </c>
      <c r="J109" s="17">
        <f t="shared" si="106"/>
        <v>79</v>
      </c>
      <c r="K109" s="17">
        <f t="shared" si="107"/>
        <v>72</v>
      </c>
      <c r="L109" s="17">
        <f t="shared" si="57"/>
        <v>151</v>
      </c>
      <c r="M109" s="17" t="str">
        <f t="shared" si="108"/>
        <v>0</v>
      </c>
      <c r="N109" s="17" t="str">
        <f t="shared" si="109"/>
        <v>0</v>
      </c>
      <c r="O109" s="17" t="str">
        <f t="shared" si="110"/>
        <v>0</v>
      </c>
      <c r="P109" s="132" t="s">
        <v>206</v>
      </c>
    </row>
    <row r="110" spans="1:16" ht="21.75" customHeight="1">
      <c r="A110" s="14"/>
      <c r="B110" s="15" t="s">
        <v>154</v>
      </c>
      <c r="C110" s="16">
        <v>77</v>
      </c>
      <c r="D110" s="16">
        <v>38</v>
      </c>
      <c r="E110" s="13">
        <f t="shared" si="103"/>
        <v>115</v>
      </c>
      <c r="F110" s="87">
        <v>2</v>
      </c>
      <c r="G110" s="17" t="str">
        <f t="shared" si="104"/>
        <v>0</v>
      </c>
      <c r="H110" s="17" t="str">
        <f t="shared" si="105"/>
        <v>0</v>
      </c>
      <c r="I110" s="17">
        <f t="shared" ref="I110" si="113">G110+H110</f>
        <v>0</v>
      </c>
      <c r="J110" s="17">
        <f t="shared" si="106"/>
        <v>77</v>
      </c>
      <c r="K110" s="17">
        <f t="shared" si="107"/>
        <v>38</v>
      </c>
      <c r="L110" s="17">
        <f t="shared" ref="L110" si="114">J110+K110</f>
        <v>115</v>
      </c>
      <c r="M110" s="17" t="str">
        <f t="shared" si="108"/>
        <v>0</v>
      </c>
      <c r="N110" s="17" t="str">
        <f t="shared" si="109"/>
        <v>0</v>
      </c>
      <c r="O110" s="17" t="str">
        <f t="shared" si="110"/>
        <v>0</v>
      </c>
      <c r="P110" s="133" t="s">
        <v>207</v>
      </c>
    </row>
    <row r="111" spans="1:16" ht="21.75" customHeight="1">
      <c r="A111" s="14"/>
      <c r="B111" s="15" t="s">
        <v>63</v>
      </c>
      <c r="C111" s="16">
        <v>170</v>
      </c>
      <c r="D111" s="16">
        <v>52</v>
      </c>
      <c r="E111" s="13">
        <f t="shared" si="103"/>
        <v>222</v>
      </c>
      <c r="F111" s="87">
        <v>2</v>
      </c>
      <c r="G111" s="17" t="str">
        <f t="shared" si="104"/>
        <v>0</v>
      </c>
      <c r="H111" s="17" t="str">
        <f t="shared" si="105"/>
        <v>0</v>
      </c>
      <c r="I111" s="17">
        <f t="shared" si="56"/>
        <v>0</v>
      </c>
      <c r="J111" s="17">
        <f t="shared" si="106"/>
        <v>170</v>
      </c>
      <c r="K111" s="17">
        <f t="shared" si="107"/>
        <v>52</v>
      </c>
      <c r="L111" s="17">
        <f t="shared" si="57"/>
        <v>222</v>
      </c>
      <c r="M111" s="17" t="str">
        <f t="shared" si="108"/>
        <v>0</v>
      </c>
      <c r="N111" s="17" t="str">
        <f t="shared" si="109"/>
        <v>0</v>
      </c>
      <c r="O111" s="17" t="str">
        <f t="shared" si="110"/>
        <v>0</v>
      </c>
      <c r="P111" s="132" t="s">
        <v>208</v>
      </c>
    </row>
    <row r="112" spans="1:16" ht="21.75" customHeight="1">
      <c r="A112" s="14"/>
      <c r="B112" s="15" t="s">
        <v>7</v>
      </c>
      <c r="C112" s="16">
        <v>158</v>
      </c>
      <c r="D112" s="16">
        <v>88</v>
      </c>
      <c r="E112" s="13">
        <f t="shared" si="103"/>
        <v>246</v>
      </c>
      <c r="F112" s="87">
        <v>2</v>
      </c>
      <c r="G112" s="17" t="str">
        <f t="shared" si="104"/>
        <v>0</v>
      </c>
      <c r="H112" s="17" t="str">
        <f t="shared" si="105"/>
        <v>0</v>
      </c>
      <c r="I112" s="17">
        <f t="shared" si="56"/>
        <v>0</v>
      </c>
      <c r="J112" s="17">
        <f t="shared" si="106"/>
        <v>158</v>
      </c>
      <c r="K112" s="17">
        <f t="shared" si="107"/>
        <v>88</v>
      </c>
      <c r="L112" s="17">
        <f t="shared" si="57"/>
        <v>246</v>
      </c>
      <c r="M112" s="17" t="str">
        <f t="shared" si="108"/>
        <v>0</v>
      </c>
      <c r="N112" s="17" t="str">
        <f t="shared" si="109"/>
        <v>0</v>
      </c>
      <c r="O112" s="17" t="str">
        <f t="shared" si="110"/>
        <v>0</v>
      </c>
      <c r="P112" s="132" t="s">
        <v>209</v>
      </c>
    </row>
    <row r="113" spans="1:16" ht="42.75" customHeight="1">
      <c r="A113" s="14"/>
      <c r="B113" s="15" t="s">
        <v>106</v>
      </c>
      <c r="C113" s="16">
        <v>2</v>
      </c>
      <c r="D113" s="16">
        <v>0</v>
      </c>
      <c r="E113" s="13">
        <f t="shared" si="103"/>
        <v>2</v>
      </c>
      <c r="F113" s="87">
        <v>2</v>
      </c>
      <c r="G113" s="17" t="str">
        <f t="shared" si="104"/>
        <v>0</v>
      </c>
      <c r="H113" s="17" t="str">
        <f t="shared" si="105"/>
        <v>0</v>
      </c>
      <c r="I113" s="17">
        <f t="shared" si="56"/>
        <v>0</v>
      </c>
      <c r="J113" s="17">
        <f t="shared" si="106"/>
        <v>2</v>
      </c>
      <c r="K113" s="17">
        <f t="shared" si="107"/>
        <v>0</v>
      </c>
      <c r="L113" s="17">
        <f t="shared" si="57"/>
        <v>2</v>
      </c>
      <c r="M113" s="17" t="str">
        <f t="shared" si="108"/>
        <v>0</v>
      </c>
      <c r="N113" s="17" t="str">
        <f t="shared" si="109"/>
        <v>0</v>
      </c>
      <c r="O113" s="17" t="str">
        <f t="shared" si="110"/>
        <v>0</v>
      </c>
      <c r="P113" s="131" t="s">
        <v>210</v>
      </c>
    </row>
    <row r="114" spans="1:16" ht="42.75" customHeight="1">
      <c r="A114" s="14"/>
      <c r="B114" s="15" t="s">
        <v>107</v>
      </c>
      <c r="C114" s="16">
        <v>71</v>
      </c>
      <c r="D114" s="16">
        <v>51</v>
      </c>
      <c r="E114" s="13">
        <f t="shared" si="103"/>
        <v>122</v>
      </c>
      <c r="F114" s="87">
        <v>2</v>
      </c>
      <c r="G114" s="17" t="str">
        <f t="shared" si="104"/>
        <v>0</v>
      </c>
      <c r="H114" s="17" t="str">
        <f t="shared" si="105"/>
        <v>0</v>
      </c>
      <c r="I114" s="17">
        <f t="shared" si="56"/>
        <v>0</v>
      </c>
      <c r="J114" s="17">
        <f t="shared" si="106"/>
        <v>71</v>
      </c>
      <c r="K114" s="17">
        <f t="shared" si="107"/>
        <v>51</v>
      </c>
      <c r="L114" s="17">
        <f t="shared" si="57"/>
        <v>122</v>
      </c>
      <c r="M114" s="17" t="str">
        <f t="shared" si="108"/>
        <v>0</v>
      </c>
      <c r="N114" s="17" t="str">
        <f t="shared" si="109"/>
        <v>0</v>
      </c>
      <c r="O114" s="17" t="str">
        <f t="shared" si="110"/>
        <v>0</v>
      </c>
      <c r="P114" s="131" t="s">
        <v>210</v>
      </c>
    </row>
    <row r="115" spans="1:16" ht="21.75" customHeight="1">
      <c r="A115" s="14"/>
      <c r="B115" s="15" t="s">
        <v>16</v>
      </c>
      <c r="C115" s="16">
        <v>2</v>
      </c>
      <c r="D115" s="16">
        <v>1</v>
      </c>
      <c r="E115" s="13">
        <f t="shared" si="103"/>
        <v>3</v>
      </c>
      <c r="F115" s="87">
        <v>2</v>
      </c>
      <c r="G115" s="17" t="str">
        <f t="shared" si="104"/>
        <v>0</v>
      </c>
      <c r="H115" s="17" t="str">
        <f t="shared" si="105"/>
        <v>0</v>
      </c>
      <c r="I115" s="17">
        <f t="shared" si="56"/>
        <v>0</v>
      </c>
      <c r="J115" s="17">
        <f t="shared" si="106"/>
        <v>2</v>
      </c>
      <c r="K115" s="17">
        <f t="shared" si="107"/>
        <v>1</v>
      </c>
      <c r="L115" s="17">
        <f t="shared" si="57"/>
        <v>3</v>
      </c>
      <c r="M115" s="17" t="str">
        <f t="shared" si="108"/>
        <v>0</v>
      </c>
      <c r="N115" s="17" t="str">
        <f t="shared" si="109"/>
        <v>0</v>
      </c>
      <c r="O115" s="17" t="str">
        <f t="shared" si="110"/>
        <v>0</v>
      </c>
      <c r="P115" s="133" t="s">
        <v>207</v>
      </c>
    </row>
    <row r="116" spans="1:16" ht="21.75" hidden="1" customHeight="1">
      <c r="A116" s="14"/>
      <c r="B116" s="15" t="s">
        <v>96</v>
      </c>
      <c r="C116" s="16">
        <v>0</v>
      </c>
      <c r="D116" s="16">
        <v>0</v>
      </c>
      <c r="E116" s="13">
        <f t="shared" si="103"/>
        <v>0</v>
      </c>
      <c r="F116" s="87">
        <v>2</v>
      </c>
      <c r="G116" s="17" t="str">
        <f t="shared" si="104"/>
        <v>0</v>
      </c>
      <c r="H116" s="17" t="str">
        <f t="shared" si="105"/>
        <v>0</v>
      </c>
      <c r="I116" s="17">
        <f t="shared" si="56"/>
        <v>0</v>
      </c>
      <c r="J116" s="17">
        <f t="shared" si="106"/>
        <v>0</v>
      </c>
      <c r="K116" s="17">
        <f t="shared" si="107"/>
        <v>0</v>
      </c>
      <c r="L116" s="17">
        <f t="shared" si="57"/>
        <v>0</v>
      </c>
      <c r="M116" s="17" t="str">
        <f t="shared" si="108"/>
        <v>0</v>
      </c>
      <c r="N116" s="17" t="str">
        <f t="shared" si="109"/>
        <v>0</v>
      </c>
      <c r="O116" s="17" t="str">
        <f t="shared" si="110"/>
        <v>0</v>
      </c>
      <c r="P116" s="105"/>
    </row>
    <row r="117" spans="1:16" ht="44.25" customHeight="1">
      <c r="A117" s="14"/>
      <c r="B117" s="15" t="s">
        <v>86</v>
      </c>
      <c r="C117" s="16">
        <v>93</v>
      </c>
      <c r="D117" s="16">
        <v>75</v>
      </c>
      <c r="E117" s="13">
        <f t="shared" si="103"/>
        <v>168</v>
      </c>
      <c r="F117" s="87">
        <v>2</v>
      </c>
      <c r="G117" s="17" t="str">
        <f t="shared" si="104"/>
        <v>0</v>
      </c>
      <c r="H117" s="17" t="str">
        <f t="shared" si="105"/>
        <v>0</v>
      </c>
      <c r="I117" s="17">
        <f t="shared" ref="I117:I127" si="115">G117+H117</f>
        <v>0</v>
      </c>
      <c r="J117" s="17">
        <f t="shared" si="106"/>
        <v>93</v>
      </c>
      <c r="K117" s="17">
        <f t="shared" si="107"/>
        <v>75</v>
      </c>
      <c r="L117" s="17">
        <f t="shared" ref="L117:L128" si="116">J117+K117</f>
        <v>168</v>
      </c>
      <c r="M117" s="17" t="str">
        <f t="shared" si="108"/>
        <v>0</v>
      </c>
      <c r="N117" s="17" t="str">
        <f t="shared" si="109"/>
        <v>0</v>
      </c>
      <c r="O117" s="17" t="str">
        <f t="shared" si="110"/>
        <v>0</v>
      </c>
      <c r="P117" s="131" t="s">
        <v>211</v>
      </c>
    </row>
    <row r="118" spans="1:16" ht="21.75" customHeight="1">
      <c r="A118" s="14"/>
      <c r="B118" s="15" t="s">
        <v>87</v>
      </c>
      <c r="C118" s="16">
        <v>53</v>
      </c>
      <c r="D118" s="16">
        <v>39</v>
      </c>
      <c r="E118" s="13">
        <f t="shared" si="103"/>
        <v>92</v>
      </c>
      <c r="F118" s="87">
        <v>2</v>
      </c>
      <c r="G118" s="17" t="str">
        <f t="shared" si="104"/>
        <v>0</v>
      </c>
      <c r="H118" s="17" t="str">
        <f t="shared" si="105"/>
        <v>0</v>
      </c>
      <c r="I118" s="17">
        <f t="shared" si="115"/>
        <v>0</v>
      </c>
      <c r="J118" s="17">
        <f t="shared" si="106"/>
        <v>53</v>
      </c>
      <c r="K118" s="17">
        <f t="shared" si="107"/>
        <v>39</v>
      </c>
      <c r="L118" s="17">
        <f t="shared" si="116"/>
        <v>92</v>
      </c>
      <c r="M118" s="17" t="str">
        <f t="shared" si="108"/>
        <v>0</v>
      </c>
      <c r="N118" s="17" t="str">
        <f t="shared" si="109"/>
        <v>0</v>
      </c>
      <c r="O118" s="17" t="str">
        <f t="shared" si="110"/>
        <v>0</v>
      </c>
      <c r="P118" s="132" t="s">
        <v>195</v>
      </c>
    </row>
    <row r="119" spans="1:16" ht="21.75" customHeight="1">
      <c r="A119" s="14"/>
      <c r="B119" s="15" t="s">
        <v>155</v>
      </c>
      <c r="C119" s="16">
        <v>170</v>
      </c>
      <c r="D119" s="16">
        <v>50</v>
      </c>
      <c r="E119" s="13">
        <f t="shared" si="103"/>
        <v>220</v>
      </c>
      <c r="F119" s="87">
        <v>2</v>
      </c>
      <c r="G119" s="17" t="str">
        <f t="shared" si="104"/>
        <v>0</v>
      </c>
      <c r="H119" s="17" t="str">
        <f t="shared" si="105"/>
        <v>0</v>
      </c>
      <c r="I119" s="17">
        <f t="shared" ref="I119" si="117">G119+H119</f>
        <v>0</v>
      </c>
      <c r="J119" s="17">
        <f t="shared" si="106"/>
        <v>170</v>
      </c>
      <c r="K119" s="17">
        <f t="shared" si="107"/>
        <v>50</v>
      </c>
      <c r="L119" s="17">
        <f t="shared" ref="L119" si="118">J119+K119</f>
        <v>220</v>
      </c>
      <c r="M119" s="17" t="str">
        <f t="shared" si="108"/>
        <v>0</v>
      </c>
      <c r="N119" s="17" t="str">
        <f t="shared" si="109"/>
        <v>0</v>
      </c>
      <c r="O119" s="17" t="str">
        <f t="shared" si="110"/>
        <v>0</v>
      </c>
      <c r="P119" s="132" t="s">
        <v>192</v>
      </c>
    </row>
    <row r="120" spans="1:16" ht="21.75" customHeight="1">
      <c r="A120" s="14"/>
      <c r="B120" s="15" t="s">
        <v>119</v>
      </c>
      <c r="C120" s="16">
        <v>5</v>
      </c>
      <c r="D120" s="16">
        <v>4</v>
      </c>
      <c r="E120" s="13">
        <f t="shared" si="103"/>
        <v>9</v>
      </c>
      <c r="F120" s="87">
        <v>2</v>
      </c>
      <c r="G120" s="17" t="str">
        <f t="shared" si="104"/>
        <v>0</v>
      </c>
      <c r="H120" s="17" t="str">
        <f t="shared" si="105"/>
        <v>0</v>
      </c>
      <c r="I120" s="17">
        <f t="shared" ref="I120" si="119">G120+H120</f>
        <v>0</v>
      </c>
      <c r="J120" s="17">
        <f t="shared" si="106"/>
        <v>5</v>
      </c>
      <c r="K120" s="17">
        <f t="shared" si="107"/>
        <v>4</v>
      </c>
      <c r="L120" s="17">
        <f t="shared" ref="L120" si="120">J120+K120</f>
        <v>9</v>
      </c>
      <c r="M120" s="17" t="str">
        <f t="shared" si="108"/>
        <v>0</v>
      </c>
      <c r="N120" s="17" t="str">
        <f t="shared" si="109"/>
        <v>0</v>
      </c>
      <c r="O120" s="17" t="str">
        <f t="shared" si="110"/>
        <v>0</v>
      </c>
      <c r="P120" s="127" t="s">
        <v>192</v>
      </c>
    </row>
    <row r="121" spans="1:16" ht="21.75" customHeight="1">
      <c r="A121" s="14"/>
      <c r="B121" s="15" t="s">
        <v>97</v>
      </c>
      <c r="C121" s="16">
        <v>13</v>
      </c>
      <c r="D121" s="16">
        <v>1</v>
      </c>
      <c r="E121" s="13">
        <f t="shared" si="103"/>
        <v>14</v>
      </c>
      <c r="F121" s="87">
        <v>2</v>
      </c>
      <c r="G121" s="17" t="str">
        <f t="shared" si="104"/>
        <v>0</v>
      </c>
      <c r="H121" s="17" t="str">
        <f t="shared" si="105"/>
        <v>0</v>
      </c>
      <c r="I121" s="17">
        <f t="shared" si="115"/>
        <v>0</v>
      </c>
      <c r="J121" s="17">
        <f t="shared" si="106"/>
        <v>13</v>
      </c>
      <c r="K121" s="17">
        <f t="shared" si="107"/>
        <v>1</v>
      </c>
      <c r="L121" s="17">
        <f t="shared" si="116"/>
        <v>14</v>
      </c>
      <c r="M121" s="17" t="str">
        <f t="shared" si="108"/>
        <v>0</v>
      </c>
      <c r="N121" s="17" t="str">
        <f t="shared" si="109"/>
        <v>0</v>
      </c>
      <c r="O121" s="17" t="str">
        <f t="shared" si="110"/>
        <v>0</v>
      </c>
      <c r="P121" s="127" t="s">
        <v>192</v>
      </c>
    </row>
    <row r="122" spans="1:16" ht="21.75" customHeight="1">
      <c r="A122" s="14"/>
      <c r="B122" s="15" t="s">
        <v>120</v>
      </c>
      <c r="C122" s="16">
        <v>6</v>
      </c>
      <c r="D122" s="16">
        <v>0</v>
      </c>
      <c r="E122" s="13">
        <f t="shared" si="103"/>
        <v>6</v>
      </c>
      <c r="F122" s="87">
        <v>2</v>
      </c>
      <c r="G122" s="17" t="str">
        <f t="shared" si="104"/>
        <v>0</v>
      </c>
      <c r="H122" s="17" t="str">
        <f t="shared" si="105"/>
        <v>0</v>
      </c>
      <c r="I122" s="17">
        <f t="shared" ref="I122" si="121">G122+H122</f>
        <v>0</v>
      </c>
      <c r="J122" s="17">
        <f t="shared" si="106"/>
        <v>6</v>
      </c>
      <c r="K122" s="17">
        <f t="shared" si="107"/>
        <v>0</v>
      </c>
      <c r="L122" s="17">
        <f t="shared" ref="L122" si="122">J122+K122</f>
        <v>6</v>
      </c>
      <c r="M122" s="17" t="str">
        <f t="shared" si="108"/>
        <v>0</v>
      </c>
      <c r="N122" s="17" t="str">
        <f t="shared" si="109"/>
        <v>0</v>
      </c>
      <c r="O122" s="17" t="str">
        <f t="shared" si="110"/>
        <v>0</v>
      </c>
      <c r="P122" s="127" t="s">
        <v>192</v>
      </c>
    </row>
    <row r="123" spans="1:16" ht="21.75" customHeight="1">
      <c r="A123" s="14"/>
      <c r="B123" s="15" t="s">
        <v>124</v>
      </c>
      <c r="C123" s="16">
        <v>83</v>
      </c>
      <c r="D123" s="16">
        <v>39</v>
      </c>
      <c r="E123" s="13">
        <f t="shared" si="103"/>
        <v>122</v>
      </c>
      <c r="F123" s="87">
        <v>2</v>
      </c>
      <c r="G123" s="17" t="str">
        <f t="shared" si="104"/>
        <v>0</v>
      </c>
      <c r="H123" s="17" t="str">
        <f t="shared" si="105"/>
        <v>0</v>
      </c>
      <c r="I123" s="17">
        <f t="shared" ref="I123" si="123">G123+H123</f>
        <v>0</v>
      </c>
      <c r="J123" s="17">
        <f t="shared" si="106"/>
        <v>83</v>
      </c>
      <c r="K123" s="17">
        <f t="shared" si="107"/>
        <v>39</v>
      </c>
      <c r="L123" s="17">
        <f t="shared" ref="L123" si="124">J123+K123</f>
        <v>122</v>
      </c>
      <c r="M123" s="17" t="str">
        <f t="shared" si="108"/>
        <v>0</v>
      </c>
      <c r="N123" s="17" t="str">
        <f t="shared" si="109"/>
        <v>0</v>
      </c>
      <c r="O123" s="17" t="str">
        <f t="shared" si="110"/>
        <v>0</v>
      </c>
      <c r="P123" s="127" t="s">
        <v>187</v>
      </c>
    </row>
    <row r="124" spans="1:16" ht="21.75" customHeight="1">
      <c r="A124" s="14"/>
      <c r="B124" s="15" t="s">
        <v>108</v>
      </c>
      <c r="C124" s="16">
        <v>6</v>
      </c>
      <c r="D124" s="16">
        <v>2</v>
      </c>
      <c r="E124" s="13">
        <f t="shared" si="103"/>
        <v>8</v>
      </c>
      <c r="F124" s="87">
        <v>2</v>
      </c>
      <c r="G124" s="17" t="str">
        <f t="shared" si="104"/>
        <v>0</v>
      </c>
      <c r="H124" s="17" t="str">
        <f t="shared" si="105"/>
        <v>0</v>
      </c>
      <c r="I124" s="17">
        <f t="shared" ref="I124:I125" si="125">G124+H124</f>
        <v>0</v>
      </c>
      <c r="J124" s="17">
        <f t="shared" si="106"/>
        <v>6</v>
      </c>
      <c r="K124" s="17">
        <f t="shared" si="107"/>
        <v>2</v>
      </c>
      <c r="L124" s="17">
        <f t="shared" ref="L124:L125" si="126">J124+K124</f>
        <v>8</v>
      </c>
      <c r="M124" s="17" t="str">
        <f t="shared" si="108"/>
        <v>0</v>
      </c>
      <c r="N124" s="17" t="str">
        <f t="shared" si="109"/>
        <v>0</v>
      </c>
      <c r="O124" s="17" t="str">
        <f t="shared" si="110"/>
        <v>0</v>
      </c>
      <c r="P124" s="133" t="s">
        <v>212</v>
      </c>
    </row>
    <row r="125" spans="1:16" ht="21.75" customHeight="1">
      <c r="A125" s="14"/>
      <c r="B125" s="15" t="s">
        <v>109</v>
      </c>
      <c r="C125" s="16">
        <v>5</v>
      </c>
      <c r="D125" s="16">
        <v>1</v>
      </c>
      <c r="E125" s="13">
        <f t="shared" si="103"/>
        <v>6</v>
      </c>
      <c r="F125" s="87">
        <v>2</v>
      </c>
      <c r="G125" s="17" t="str">
        <f t="shared" si="104"/>
        <v>0</v>
      </c>
      <c r="H125" s="17" t="str">
        <f t="shared" si="105"/>
        <v>0</v>
      </c>
      <c r="I125" s="17">
        <f t="shared" si="125"/>
        <v>0</v>
      </c>
      <c r="J125" s="17">
        <f t="shared" si="106"/>
        <v>5</v>
      </c>
      <c r="K125" s="17">
        <f t="shared" si="107"/>
        <v>1</v>
      </c>
      <c r="L125" s="17">
        <f t="shared" si="126"/>
        <v>6</v>
      </c>
      <c r="M125" s="17" t="str">
        <f t="shared" si="108"/>
        <v>0</v>
      </c>
      <c r="N125" s="17" t="str">
        <f t="shared" si="109"/>
        <v>0</v>
      </c>
      <c r="O125" s="17" t="str">
        <f t="shared" si="110"/>
        <v>0</v>
      </c>
      <c r="P125" s="133" t="s">
        <v>212</v>
      </c>
    </row>
    <row r="126" spans="1:16" ht="21.75" customHeight="1">
      <c r="A126" s="14"/>
      <c r="B126" s="15" t="s">
        <v>151</v>
      </c>
      <c r="C126" s="16">
        <v>88</v>
      </c>
      <c r="D126" s="16">
        <v>27</v>
      </c>
      <c r="E126" s="13">
        <f t="shared" si="103"/>
        <v>115</v>
      </c>
      <c r="F126" s="87">
        <v>2</v>
      </c>
      <c r="G126" s="17" t="str">
        <f t="shared" si="104"/>
        <v>0</v>
      </c>
      <c r="H126" s="17" t="str">
        <f t="shared" si="105"/>
        <v>0</v>
      </c>
      <c r="I126" s="17">
        <f t="shared" si="115"/>
        <v>0</v>
      </c>
      <c r="J126" s="17">
        <f t="shared" si="106"/>
        <v>88</v>
      </c>
      <c r="K126" s="17">
        <f t="shared" si="107"/>
        <v>27</v>
      </c>
      <c r="L126" s="17">
        <f t="shared" si="116"/>
        <v>115</v>
      </c>
      <c r="M126" s="17" t="str">
        <f t="shared" si="108"/>
        <v>0</v>
      </c>
      <c r="N126" s="17" t="str">
        <f t="shared" si="109"/>
        <v>0</v>
      </c>
      <c r="O126" s="17" t="str">
        <f t="shared" si="110"/>
        <v>0</v>
      </c>
      <c r="P126" s="133" t="s">
        <v>212</v>
      </c>
    </row>
    <row r="127" spans="1:16" ht="21.75" customHeight="1">
      <c r="A127" s="14"/>
      <c r="B127" s="15" t="s">
        <v>152</v>
      </c>
      <c r="C127" s="16">
        <v>52</v>
      </c>
      <c r="D127" s="16">
        <v>58</v>
      </c>
      <c r="E127" s="13">
        <f t="shared" si="103"/>
        <v>110</v>
      </c>
      <c r="F127" s="87">
        <v>2</v>
      </c>
      <c r="G127" s="17" t="str">
        <f t="shared" si="104"/>
        <v>0</v>
      </c>
      <c r="H127" s="17" t="str">
        <f t="shared" si="105"/>
        <v>0</v>
      </c>
      <c r="I127" s="17">
        <f t="shared" si="115"/>
        <v>0</v>
      </c>
      <c r="J127" s="17">
        <f t="shared" si="106"/>
        <v>52</v>
      </c>
      <c r="K127" s="17">
        <f t="shared" si="107"/>
        <v>58</v>
      </c>
      <c r="L127" s="17">
        <f t="shared" si="116"/>
        <v>110</v>
      </c>
      <c r="M127" s="17" t="str">
        <f t="shared" si="108"/>
        <v>0</v>
      </c>
      <c r="N127" s="17" t="str">
        <f t="shared" si="109"/>
        <v>0</v>
      </c>
      <c r="O127" s="17" t="str">
        <f t="shared" si="110"/>
        <v>0</v>
      </c>
      <c r="P127" s="133" t="s">
        <v>212</v>
      </c>
    </row>
    <row r="128" spans="1:16" s="21" customFormat="1" ht="21.75" customHeight="1">
      <c r="A128" s="18"/>
      <c r="B128" s="19" t="s">
        <v>53</v>
      </c>
      <c r="C128" s="20">
        <f>SUM(C101:C127)</f>
        <v>1939</v>
      </c>
      <c r="D128" s="20">
        <f>SUM(D101:D127)</f>
        <v>1003</v>
      </c>
      <c r="E128" s="20">
        <f>SUM(E101:E127)</f>
        <v>2942</v>
      </c>
      <c r="F128" s="88">
        <f>SUM(F101:F127)</f>
        <v>54</v>
      </c>
      <c r="G128" s="20">
        <f>SUM(G101:G126)</f>
        <v>0</v>
      </c>
      <c r="H128" s="20">
        <f>SUM(H101:H126)</f>
        <v>0</v>
      </c>
      <c r="I128" s="20">
        <f>SUM(I101:I126)</f>
        <v>0</v>
      </c>
      <c r="J128" s="20">
        <f>SUM(J101:J127)</f>
        <v>1939</v>
      </c>
      <c r="K128" s="20">
        <f>SUM(K101:K127)</f>
        <v>1003</v>
      </c>
      <c r="L128" s="20">
        <f t="shared" si="116"/>
        <v>2942</v>
      </c>
      <c r="M128" s="20">
        <f>SUM(M101:M127)</f>
        <v>0</v>
      </c>
      <c r="N128" s="20">
        <f>SUM(N101:N127)</f>
        <v>0</v>
      </c>
      <c r="O128" s="20">
        <f t="shared" ref="O128" si="127">M128+N128</f>
        <v>0</v>
      </c>
      <c r="P128" s="74"/>
    </row>
    <row r="129" spans="1:16" s="21" customFormat="1" ht="21.75" customHeight="1">
      <c r="A129" s="18"/>
      <c r="B129" s="28" t="s">
        <v>125</v>
      </c>
      <c r="C129" s="59"/>
      <c r="D129" s="20"/>
      <c r="E129" s="20"/>
      <c r="F129" s="88"/>
      <c r="G129" s="20"/>
      <c r="H129" s="20"/>
      <c r="I129" s="20"/>
      <c r="J129" s="20"/>
      <c r="K129" s="20"/>
      <c r="L129" s="20"/>
      <c r="M129" s="20"/>
      <c r="N129" s="20"/>
      <c r="O129" s="20"/>
      <c r="P129" s="127"/>
    </row>
    <row r="130" spans="1:16" s="21" customFormat="1" ht="21.75" customHeight="1">
      <c r="A130" s="18"/>
      <c r="B130" s="80" t="s">
        <v>182</v>
      </c>
      <c r="C130" s="16">
        <v>38</v>
      </c>
      <c r="D130" s="16">
        <v>3</v>
      </c>
      <c r="E130" s="17">
        <f>C130+D130</f>
        <v>41</v>
      </c>
      <c r="F130" s="87">
        <v>2</v>
      </c>
      <c r="G130" s="17" t="str">
        <f>IF(F130=1,C130,"0")</f>
        <v>0</v>
      </c>
      <c r="H130" s="17" t="str">
        <f>IF(F130=1,D130,"0")</f>
        <v>0</v>
      </c>
      <c r="I130" s="17">
        <f t="shared" ref="I130" si="128">G130+H130</f>
        <v>0</v>
      </c>
      <c r="J130" s="17">
        <f>IF(F130=2,C130,"0")</f>
        <v>38</v>
      </c>
      <c r="K130" s="17">
        <f>IF(F130=2,D130,"0")</f>
        <v>3</v>
      </c>
      <c r="L130" s="17">
        <f t="shared" ref="L130" si="129">J130+K130</f>
        <v>41</v>
      </c>
      <c r="M130" s="17" t="str">
        <f>IF(F130=3,C130,"0")</f>
        <v>0</v>
      </c>
      <c r="N130" s="17" t="str">
        <f>IF(F130=3,D130,"0")</f>
        <v>0</v>
      </c>
      <c r="O130" s="17" t="str">
        <f t="shared" ref="O130" si="130">IF(F130=3,E130,"0")</f>
        <v>0</v>
      </c>
      <c r="P130" s="132" t="s">
        <v>213</v>
      </c>
    </row>
    <row r="131" spans="1:16" s="21" customFormat="1" ht="21.75" customHeight="1">
      <c r="A131" s="18"/>
      <c r="B131" s="37" t="s">
        <v>126</v>
      </c>
      <c r="C131" s="16">
        <v>119</v>
      </c>
      <c r="D131" s="16">
        <v>17</v>
      </c>
      <c r="E131" s="17">
        <f>C131+D131</f>
        <v>136</v>
      </c>
      <c r="F131" s="87">
        <v>3</v>
      </c>
      <c r="G131" s="17" t="str">
        <f>IF(F131=1,C131,"0")</f>
        <v>0</v>
      </c>
      <c r="H131" s="17" t="str">
        <f>IF(F131=1,D131,"0")</f>
        <v>0</v>
      </c>
      <c r="I131" s="17">
        <f t="shared" ref="I131" si="131">G131+H131</f>
        <v>0</v>
      </c>
      <c r="J131" s="17" t="str">
        <f>IF(F131=2,C131,"0")</f>
        <v>0</v>
      </c>
      <c r="K131" s="17" t="str">
        <f>IF(F131=2,D131,"0")</f>
        <v>0</v>
      </c>
      <c r="L131" s="17">
        <f t="shared" ref="L131" si="132">J131+K131</f>
        <v>0</v>
      </c>
      <c r="M131" s="17">
        <f>IF(F131=3,C131,"0")</f>
        <v>119</v>
      </c>
      <c r="N131" s="17">
        <f>IF(F131=3,D131,"0")</f>
        <v>17</v>
      </c>
      <c r="O131" s="17">
        <f t="shared" ref="O131" si="133">IF(F131=3,E131,"0")</f>
        <v>136</v>
      </c>
      <c r="P131" s="132" t="s">
        <v>214</v>
      </c>
    </row>
    <row r="132" spans="1:16" s="21" customFormat="1" ht="21.75" customHeight="1">
      <c r="A132" s="18"/>
      <c r="B132" s="19" t="s">
        <v>53</v>
      </c>
      <c r="C132" s="59">
        <f t="shared" ref="C132:O132" si="134">SUM(C130:C131)</f>
        <v>157</v>
      </c>
      <c r="D132" s="59">
        <f t="shared" si="134"/>
        <v>20</v>
      </c>
      <c r="E132" s="59">
        <f t="shared" si="134"/>
        <v>177</v>
      </c>
      <c r="F132" s="59">
        <f t="shared" si="134"/>
        <v>5</v>
      </c>
      <c r="G132" s="59">
        <f t="shared" si="134"/>
        <v>0</v>
      </c>
      <c r="H132" s="59">
        <f t="shared" si="134"/>
        <v>0</v>
      </c>
      <c r="I132" s="59">
        <f t="shared" si="134"/>
        <v>0</v>
      </c>
      <c r="J132" s="59">
        <f t="shared" si="134"/>
        <v>38</v>
      </c>
      <c r="K132" s="59">
        <f t="shared" si="134"/>
        <v>3</v>
      </c>
      <c r="L132" s="59">
        <f t="shared" si="134"/>
        <v>41</v>
      </c>
      <c r="M132" s="59">
        <f t="shared" si="134"/>
        <v>119</v>
      </c>
      <c r="N132" s="59">
        <f t="shared" si="134"/>
        <v>17</v>
      </c>
      <c r="O132" s="59">
        <f t="shared" si="134"/>
        <v>136</v>
      </c>
      <c r="P132" s="74"/>
    </row>
    <row r="133" spans="1:16" ht="21.75" customHeight="1">
      <c r="A133" s="14"/>
      <c r="B133" s="28" t="s">
        <v>79</v>
      </c>
      <c r="C133" s="29"/>
      <c r="D133" s="16"/>
      <c r="E133" s="17"/>
      <c r="F133" s="94"/>
      <c r="G133" s="17"/>
      <c r="H133" s="17"/>
      <c r="I133" s="17"/>
      <c r="J133" s="17"/>
      <c r="K133" s="17"/>
      <c r="L133" s="17"/>
      <c r="M133" s="17"/>
      <c r="N133" s="17"/>
      <c r="O133" s="17"/>
      <c r="P133" s="103"/>
    </row>
    <row r="134" spans="1:16" ht="43.5" customHeight="1">
      <c r="A134" s="3"/>
      <c r="B134" s="15" t="s">
        <v>10</v>
      </c>
      <c r="C134" s="16">
        <v>95</v>
      </c>
      <c r="D134" s="16">
        <v>26</v>
      </c>
      <c r="E134" s="17">
        <f t="shared" ref="E134:E146" si="135">C134+D134</f>
        <v>121</v>
      </c>
      <c r="F134" s="87">
        <v>2</v>
      </c>
      <c r="G134" s="17" t="str">
        <f t="shared" ref="G134:G146" si="136">IF(F134=1,C134,"0")</f>
        <v>0</v>
      </c>
      <c r="H134" s="17" t="str">
        <f t="shared" ref="H134:H146" si="137">IF(F134=1,D134,"0")</f>
        <v>0</v>
      </c>
      <c r="I134" s="17">
        <f t="shared" ref="I134:I146" si="138">G134+H134</f>
        <v>0</v>
      </c>
      <c r="J134" s="17">
        <f t="shared" ref="J134:J146" si="139">IF(F134=2,C134,"0")</f>
        <v>95</v>
      </c>
      <c r="K134" s="17">
        <f t="shared" ref="K134:K146" si="140">IF(F134=2,D134,"0")</f>
        <v>26</v>
      </c>
      <c r="L134" s="17">
        <f t="shared" ref="L134:L147" si="141">J134+K134</f>
        <v>121</v>
      </c>
      <c r="M134" s="17" t="str">
        <f t="shared" ref="M134:M146" si="142">IF(F134=3,C134,"0")</f>
        <v>0</v>
      </c>
      <c r="N134" s="17" t="str">
        <f t="shared" ref="N134:N146" si="143">IF(F134=3,D134,"0")</f>
        <v>0</v>
      </c>
      <c r="O134" s="17" t="str">
        <f t="shared" ref="O134:O146" si="144">IF(F134=3,E134,"0")</f>
        <v>0</v>
      </c>
      <c r="P134" s="131" t="s">
        <v>203</v>
      </c>
    </row>
    <row r="135" spans="1:16" ht="21.75" customHeight="1">
      <c r="A135" s="14"/>
      <c r="B135" s="15" t="s">
        <v>8</v>
      </c>
      <c r="C135" s="16">
        <v>194</v>
      </c>
      <c r="D135" s="16">
        <v>11</v>
      </c>
      <c r="E135" s="17">
        <f t="shared" si="135"/>
        <v>205</v>
      </c>
      <c r="F135" s="87">
        <v>2</v>
      </c>
      <c r="G135" s="17" t="str">
        <f t="shared" si="136"/>
        <v>0</v>
      </c>
      <c r="H135" s="17" t="str">
        <f t="shared" si="137"/>
        <v>0</v>
      </c>
      <c r="I135" s="17">
        <f t="shared" si="138"/>
        <v>0</v>
      </c>
      <c r="J135" s="17">
        <f t="shared" si="139"/>
        <v>194</v>
      </c>
      <c r="K135" s="17">
        <f t="shared" si="140"/>
        <v>11</v>
      </c>
      <c r="L135" s="17">
        <f t="shared" si="141"/>
        <v>205</v>
      </c>
      <c r="M135" s="17" t="str">
        <f t="shared" si="142"/>
        <v>0</v>
      </c>
      <c r="N135" s="17" t="str">
        <f t="shared" si="143"/>
        <v>0</v>
      </c>
      <c r="O135" s="17" t="str">
        <f t="shared" si="144"/>
        <v>0</v>
      </c>
      <c r="P135" s="131" t="s">
        <v>205</v>
      </c>
    </row>
    <row r="136" spans="1:16" ht="21.75" customHeight="1">
      <c r="A136" s="14"/>
      <c r="B136" s="15" t="s">
        <v>110</v>
      </c>
      <c r="C136" s="16">
        <v>15</v>
      </c>
      <c r="D136" s="16">
        <v>0</v>
      </c>
      <c r="E136" s="17">
        <f t="shared" si="135"/>
        <v>15</v>
      </c>
      <c r="F136" s="87">
        <v>2</v>
      </c>
      <c r="G136" s="17" t="str">
        <f t="shared" si="136"/>
        <v>0</v>
      </c>
      <c r="H136" s="17" t="str">
        <f t="shared" si="137"/>
        <v>0</v>
      </c>
      <c r="I136" s="17">
        <f t="shared" si="138"/>
        <v>0</v>
      </c>
      <c r="J136" s="17">
        <f t="shared" si="139"/>
        <v>15</v>
      </c>
      <c r="K136" s="17">
        <f t="shared" si="140"/>
        <v>0</v>
      </c>
      <c r="L136" s="17">
        <f t="shared" si="141"/>
        <v>15</v>
      </c>
      <c r="M136" s="17" t="str">
        <f t="shared" si="142"/>
        <v>0</v>
      </c>
      <c r="N136" s="17" t="str">
        <f t="shared" si="143"/>
        <v>0</v>
      </c>
      <c r="O136" s="17" t="str">
        <f t="shared" si="144"/>
        <v>0</v>
      </c>
      <c r="P136" s="131" t="s">
        <v>205</v>
      </c>
    </row>
    <row r="137" spans="1:16" ht="21.75" customHeight="1">
      <c r="A137" s="14"/>
      <c r="B137" s="15" t="s">
        <v>98</v>
      </c>
      <c r="C137" s="16">
        <v>182</v>
      </c>
      <c r="D137" s="16">
        <v>12</v>
      </c>
      <c r="E137" s="17">
        <f t="shared" si="135"/>
        <v>194</v>
      </c>
      <c r="F137" s="87">
        <v>2</v>
      </c>
      <c r="G137" s="17" t="str">
        <f t="shared" si="136"/>
        <v>0</v>
      </c>
      <c r="H137" s="17" t="str">
        <f t="shared" si="137"/>
        <v>0</v>
      </c>
      <c r="I137" s="17">
        <f t="shared" si="138"/>
        <v>0</v>
      </c>
      <c r="J137" s="17">
        <f t="shared" si="139"/>
        <v>182</v>
      </c>
      <c r="K137" s="17">
        <f t="shared" si="140"/>
        <v>12</v>
      </c>
      <c r="L137" s="17">
        <f t="shared" si="141"/>
        <v>194</v>
      </c>
      <c r="M137" s="17" t="str">
        <f t="shared" si="142"/>
        <v>0</v>
      </c>
      <c r="N137" s="17" t="str">
        <f t="shared" si="143"/>
        <v>0</v>
      </c>
      <c r="O137" s="17" t="str">
        <f t="shared" si="144"/>
        <v>0</v>
      </c>
      <c r="P137" s="132" t="s">
        <v>208</v>
      </c>
    </row>
    <row r="138" spans="1:16" ht="21.75" customHeight="1">
      <c r="A138" s="14"/>
      <c r="B138" s="30" t="s">
        <v>7</v>
      </c>
      <c r="C138" s="16">
        <v>177</v>
      </c>
      <c r="D138" s="16">
        <v>55</v>
      </c>
      <c r="E138" s="17">
        <f t="shared" si="135"/>
        <v>232</v>
      </c>
      <c r="F138" s="87">
        <v>2</v>
      </c>
      <c r="G138" s="17" t="str">
        <f t="shared" si="136"/>
        <v>0</v>
      </c>
      <c r="H138" s="17" t="str">
        <f t="shared" si="137"/>
        <v>0</v>
      </c>
      <c r="I138" s="17">
        <f t="shared" si="138"/>
        <v>0</v>
      </c>
      <c r="J138" s="17">
        <f t="shared" si="139"/>
        <v>177</v>
      </c>
      <c r="K138" s="17">
        <f t="shared" si="140"/>
        <v>55</v>
      </c>
      <c r="L138" s="17">
        <f t="shared" si="141"/>
        <v>232</v>
      </c>
      <c r="M138" s="17" t="str">
        <f t="shared" si="142"/>
        <v>0</v>
      </c>
      <c r="N138" s="17" t="str">
        <f t="shared" si="143"/>
        <v>0</v>
      </c>
      <c r="O138" s="17" t="str">
        <f t="shared" si="144"/>
        <v>0</v>
      </c>
      <c r="P138" s="132" t="s">
        <v>209</v>
      </c>
    </row>
    <row r="139" spans="1:16" ht="43.5" customHeight="1">
      <c r="A139" s="14"/>
      <c r="B139" s="30" t="s">
        <v>111</v>
      </c>
      <c r="C139" s="16">
        <v>4</v>
      </c>
      <c r="D139" s="16">
        <v>0</v>
      </c>
      <c r="E139" s="17">
        <f t="shared" si="135"/>
        <v>4</v>
      </c>
      <c r="F139" s="87">
        <v>2</v>
      </c>
      <c r="G139" s="17" t="str">
        <f t="shared" si="136"/>
        <v>0</v>
      </c>
      <c r="H139" s="17" t="str">
        <f t="shared" si="137"/>
        <v>0</v>
      </c>
      <c r="I139" s="17">
        <f t="shared" si="138"/>
        <v>0</v>
      </c>
      <c r="J139" s="17">
        <f t="shared" si="139"/>
        <v>4</v>
      </c>
      <c r="K139" s="17">
        <f t="shared" si="140"/>
        <v>0</v>
      </c>
      <c r="L139" s="17">
        <f t="shared" si="141"/>
        <v>4</v>
      </c>
      <c r="M139" s="17" t="str">
        <f t="shared" si="142"/>
        <v>0</v>
      </c>
      <c r="N139" s="17" t="str">
        <f t="shared" si="143"/>
        <v>0</v>
      </c>
      <c r="O139" s="17" t="str">
        <f t="shared" si="144"/>
        <v>0</v>
      </c>
      <c r="P139" s="131" t="s">
        <v>210</v>
      </c>
    </row>
    <row r="140" spans="1:16" ht="43.5" customHeight="1">
      <c r="A140" s="14"/>
      <c r="B140" s="30" t="s">
        <v>156</v>
      </c>
      <c r="C140" s="16">
        <v>96</v>
      </c>
      <c r="D140" s="16">
        <v>16</v>
      </c>
      <c r="E140" s="17">
        <f t="shared" si="135"/>
        <v>112</v>
      </c>
      <c r="F140" s="87">
        <v>2</v>
      </c>
      <c r="G140" s="17" t="str">
        <f t="shared" si="136"/>
        <v>0</v>
      </c>
      <c r="H140" s="17" t="str">
        <f t="shared" si="137"/>
        <v>0</v>
      </c>
      <c r="I140" s="17">
        <f t="shared" ref="I140" si="145">G140+H140</f>
        <v>0</v>
      </c>
      <c r="J140" s="17">
        <f t="shared" si="139"/>
        <v>96</v>
      </c>
      <c r="K140" s="17">
        <f t="shared" si="140"/>
        <v>16</v>
      </c>
      <c r="L140" s="17">
        <f t="shared" ref="L140" si="146">J140+K140</f>
        <v>112</v>
      </c>
      <c r="M140" s="17" t="str">
        <f t="shared" si="142"/>
        <v>0</v>
      </c>
      <c r="N140" s="17" t="str">
        <f t="shared" si="143"/>
        <v>0</v>
      </c>
      <c r="O140" s="17" t="str">
        <f t="shared" si="144"/>
        <v>0</v>
      </c>
      <c r="P140" s="131" t="s">
        <v>210</v>
      </c>
    </row>
    <row r="141" spans="1:16" ht="21.75" customHeight="1">
      <c r="A141" s="14"/>
      <c r="B141" s="15" t="s">
        <v>155</v>
      </c>
      <c r="C141" s="16">
        <v>190</v>
      </c>
      <c r="D141" s="16">
        <v>39</v>
      </c>
      <c r="E141" s="17">
        <f t="shared" si="135"/>
        <v>229</v>
      </c>
      <c r="F141" s="87">
        <v>2</v>
      </c>
      <c r="G141" s="17" t="str">
        <f t="shared" si="136"/>
        <v>0</v>
      </c>
      <c r="H141" s="17" t="str">
        <f t="shared" si="137"/>
        <v>0</v>
      </c>
      <c r="I141" s="17">
        <f t="shared" si="138"/>
        <v>0</v>
      </c>
      <c r="J141" s="17">
        <f t="shared" si="139"/>
        <v>190</v>
      </c>
      <c r="K141" s="17">
        <f t="shared" si="140"/>
        <v>39</v>
      </c>
      <c r="L141" s="17">
        <f t="shared" si="141"/>
        <v>229</v>
      </c>
      <c r="M141" s="17" t="str">
        <f t="shared" si="142"/>
        <v>0</v>
      </c>
      <c r="N141" s="17" t="str">
        <f t="shared" si="143"/>
        <v>0</v>
      </c>
      <c r="O141" s="17" t="str">
        <f t="shared" si="144"/>
        <v>0</v>
      </c>
      <c r="P141" s="127" t="s">
        <v>192</v>
      </c>
    </row>
    <row r="142" spans="1:16" s="36" customFormat="1" ht="21.75" customHeight="1">
      <c r="A142" s="14"/>
      <c r="B142" s="15" t="s">
        <v>124</v>
      </c>
      <c r="C142" s="16">
        <v>79</v>
      </c>
      <c r="D142" s="16">
        <v>18</v>
      </c>
      <c r="E142" s="17">
        <f t="shared" si="135"/>
        <v>97</v>
      </c>
      <c r="F142" s="87">
        <v>2</v>
      </c>
      <c r="G142" s="17" t="str">
        <f t="shared" si="136"/>
        <v>0</v>
      </c>
      <c r="H142" s="17" t="str">
        <f t="shared" si="137"/>
        <v>0</v>
      </c>
      <c r="I142" s="17">
        <f t="shared" ref="I142" si="147">G142+H142</f>
        <v>0</v>
      </c>
      <c r="J142" s="17">
        <f t="shared" si="139"/>
        <v>79</v>
      </c>
      <c r="K142" s="17">
        <f t="shared" si="140"/>
        <v>18</v>
      </c>
      <c r="L142" s="17">
        <f t="shared" ref="L142" si="148">J142+K142</f>
        <v>97</v>
      </c>
      <c r="M142" s="17" t="str">
        <f t="shared" si="142"/>
        <v>0</v>
      </c>
      <c r="N142" s="17" t="str">
        <f t="shared" si="143"/>
        <v>0</v>
      </c>
      <c r="O142" s="17" t="str">
        <f t="shared" si="144"/>
        <v>0</v>
      </c>
      <c r="P142" s="127" t="s">
        <v>187</v>
      </c>
    </row>
    <row r="143" spans="1:16" ht="21.75" customHeight="1">
      <c r="A143" s="14"/>
      <c r="B143" s="15" t="s">
        <v>170</v>
      </c>
      <c r="C143" s="16">
        <v>1</v>
      </c>
      <c r="D143" s="16">
        <v>1</v>
      </c>
      <c r="E143" s="17">
        <f t="shared" si="135"/>
        <v>2</v>
      </c>
      <c r="F143" s="87">
        <v>2</v>
      </c>
      <c r="G143" s="17" t="str">
        <f t="shared" si="136"/>
        <v>0</v>
      </c>
      <c r="H143" s="17" t="str">
        <f t="shared" si="137"/>
        <v>0</v>
      </c>
      <c r="I143" s="17">
        <f t="shared" ref="I143:I144" si="149">G143+H143</f>
        <v>0</v>
      </c>
      <c r="J143" s="17">
        <f t="shared" si="139"/>
        <v>1</v>
      </c>
      <c r="K143" s="17">
        <f t="shared" si="140"/>
        <v>1</v>
      </c>
      <c r="L143" s="17">
        <f t="shared" ref="L143:L144" si="150">J143+K143</f>
        <v>2</v>
      </c>
      <c r="M143" s="17" t="str">
        <f t="shared" si="142"/>
        <v>0</v>
      </c>
      <c r="N143" s="17" t="str">
        <f t="shared" si="143"/>
        <v>0</v>
      </c>
      <c r="O143" s="17" t="str">
        <f t="shared" si="144"/>
        <v>0</v>
      </c>
      <c r="P143" s="133" t="s">
        <v>212</v>
      </c>
    </row>
    <row r="144" spans="1:16" ht="21.75" customHeight="1">
      <c r="A144" s="14"/>
      <c r="B144" s="72" t="s">
        <v>112</v>
      </c>
      <c r="C144" s="16">
        <v>1</v>
      </c>
      <c r="D144" s="16">
        <v>1</v>
      </c>
      <c r="E144" s="17">
        <f t="shared" si="135"/>
        <v>2</v>
      </c>
      <c r="F144" s="87">
        <v>2</v>
      </c>
      <c r="G144" s="17" t="str">
        <f t="shared" si="136"/>
        <v>0</v>
      </c>
      <c r="H144" s="17" t="str">
        <f t="shared" si="137"/>
        <v>0</v>
      </c>
      <c r="I144" s="17">
        <f t="shared" si="149"/>
        <v>0</v>
      </c>
      <c r="J144" s="17">
        <f t="shared" si="139"/>
        <v>1</v>
      </c>
      <c r="K144" s="17">
        <f t="shared" si="140"/>
        <v>1</v>
      </c>
      <c r="L144" s="17">
        <f t="shared" si="150"/>
        <v>2</v>
      </c>
      <c r="M144" s="17" t="str">
        <f t="shared" si="142"/>
        <v>0</v>
      </c>
      <c r="N144" s="17" t="str">
        <f t="shared" si="143"/>
        <v>0</v>
      </c>
      <c r="O144" s="17" t="str">
        <f t="shared" si="144"/>
        <v>0</v>
      </c>
      <c r="P144" s="133" t="s">
        <v>212</v>
      </c>
    </row>
    <row r="145" spans="1:16" ht="21.75" customHeight="1">
      <c r="A145" s="14"/>
      <c r="B145" s="72" t="s">
        <v>169</v>
      </c>
      <c r="C145" s="6">
        <v>102</v>
      </c>
      <c r="D145" s="16">
        <v>7</v>
      </c>
      <c r="E145" s="17">
        <f t="shared" si="135"/>
        <v>109</v>
      </c>
      <c r="F145" s="87">
        <v>2</v>
      </c>
      <c r="G145" s="17" t="str">
        <f t="shared" si="136"/>
        <v>0</v>
      </c>
      <c r="H145" s="17" t="str">
        <f t="shared" si="137"/>
        <v>0</v>
      </c>
      <c r="I145" s="17">
        <f t="shared" ref="I145" si="151">G145+H145</f>
        <v>0</v>
      </c>
      <c r="J145" s="17">
        <f t="shared" si="139"/>
        <v>102</v>
      </c>
      <c r="K145" s="17">
        <f t="shared" si="140"/>
        <v>7</v>
      </c>
      <c r="L145" s="17">
        <f t="shared" ref="L145" si="152">J145+K145</f>
        <v>109</v>
      </c>
      <c r="M145" s="17" t="str">
        <f t="shared" si="142"/>
        <v>0</v>
      </c>
      <c r="N145" s="17" t="str">
        <f t="shared" si="143"/>
        <v>0</v>
      </c>
      <c r="O145" s="17" t="str">
        <f t="shared" si="144"/>
        <v>0</v>
      </c>
      <c r="P145" s="133" t="s">
        <v>212</v>
      </c>
    </row>
    <row r="146" spans="1:16" ht="21.75" customHeight="1">
      <c r="A146" s="14"/>
      <c r="B146" s="72" t="s">
        <v>157</v>
      </c>
      <c r="C146" s="6">
        <v>103</v>
      </c>
      <c r="D146" s="16">
        <v>21</v>
      </c>
      <c r="E146" s="17">
        <f t="shared" si="135"/>
        <v>124</v>
      </c>
      <c r="F146" s="87">
        <v>2</v>
      </c>
      <c r="G146" s="17" t="str">
        <f t="shared" si="136"/>
        <v>0</v>
      </c>
      <c r="H146" s="17" t="str">
        <f t="shared" si="137"/>
        <v>0</v>
      </c>
      <c r="I146" s="17">
        <f t="shared" si="138"/>
        <v>0</v>
      </c>
      <c r="J146" s="17">
        <f t="shared" si="139"/>
        <v>103</v>
      </c>
      <c r="K146" s="17">
        <f t="shared" si="140"/>
        <v>21</v>
      </c>
      <c r="L146" s="17">
        <f t="shared" si="141"/>
        <v>124</v>
      </c>
      <c r="M146" s="17" t="str">
        <f t="shared" si="142"/>
        <v>0</v>
      </c>
      <c r="N146" s="17" t="str">
        <f t="shared" si="143"/>
        <v>0</v>
      </c>
      <c r="O146" s="17" t="str">
        <f t="shared" si="144"/>
        <v>0</v>
      </c>
      <c r="P146" s="133" t="s">
        <v>212</v>
      </c>
    </row>
    <row r="147" spans="1:16" s="21" customFormat="1" ht="21.75" customHeight="1">
      <c r="A147" s="69"/>
      <c r="B147" s="71" t="s">
        <v>53</v>
      </c>
      <c r="C147" s="20">
        <f>SUM(C134:C146)</f>
        <v>1239</v>
      </c>
      <c r="D147" s="20">
        <f>SUM(D134:D146)</f>
        <v>207</v>
      </c>
      <c r="E147" s="20">
        <f>SUM(E134:E146)</f>
        <v>1446</v>
      </c>
      <c r="F147" s="88">
        <f>SUM(F134:F142)</f>
        <v>18</v>
      </c>
      <c r="G147" s="20">
        <f>SUM(G134:G142)</f>
        <v>0</v>
      </c>
      <c r="H147" s="20">
        <f>SUM(H134:H142)</f>
        <v>0</v>
      </c>
      <c r="I147" s="20">
        <f>SUM(I134:I142)</f>
        <v>0</v>
      </c>
      <c r="J147" s="20">
        <f>SUM(J134:J146)</f>
        <v>1239</v>
      </c>
      <c r="K147" s="20">
        <f>SUM(K134:K146)</f>
        <v>207</v>
      </c>
      <c r="L147" s="20">
        <f t="shared" si="141"/>
        <v>1446</v>
      </c>
      <c r="M147" s="20">
        <f>SUM(M134:M146)</f>
        <v>0</v>
      </c>
      <c r="N147" s="20">
        <f>SUM(N134:N146)</f>
        <v>0</v>
      </c>
      <c r="O147" s="20">
        <f t="shared" ref="O147" si="153">M147+N147</f>
        <v>0</v>
      </c>
      <c r="P147" s="128"/>
    </row>
    <row r="148" spans="1:16" s="21" customFormat="1" ht="21.75" customHeight="1">
      <c r="A148" s="18"/>
      <c r="B148" s="19" t="s">
        <v>55</v>
      </c>
      <c r="C148" s="20">
        <f t="shared" ref="C148:O148" si="154">C128+C132+C147</f>
        <v>3335</v>
      </c>
      <c r="D148" s="20">
        <f t="shared" si="154"/>
        <v>1230</v>
      </c>
      <c r="E148" s="20">
        <f t="shared" si="154"/>
        <v>4565</v>
      </c>
      <c r="F148" s="85">
        <f t="shared" si="154"/>
        <v>77</v>
      </c>
      <c r="G148" s="20">
        <f t="shared" si="154"/>
        <v>0</v>
      </c>
      <c r="H148" s="20">
        <f t="shared" si="154"/>
        <v>0</v>
      </c>
      <c r="I148" s="20">
        <f t="shared" si="154"/>
        <v>0</v>
      </c>
      <c r="J148" s="20">
        <f t="shared" si="154"/>
        <v>3216</v>
      </c>
      <c r="K148" s="20">
        <f t="shared" si="154"/>
        <v>1213</v>
      </c>
      <c r="L148" s="20">
        <f t="shared" si="154"/>
        <v>4429</v>
      </c>
      <c r="M148" s="20">
        <f t="shared" si="154"/>
        <v>119</v>
      </c>
      <c r="N148" s="20">
        <f t="shared" si="154"/>
        <v>17</v>
      </c>
      <c r="O148" s="20">
        <f t="shared" si="154"/>
        <v>136</v>
      </c>
      <c r="P148" s="74"/>
    </row>
    <row r="149" spans="1:16" ht="21.75" customHeight="1">
      <c r="A149" s="14"/>
      <c r="B149" s="38" t="s">
        <v>69</v>
      </c>
      <c r="C149" s="16"/>
      <c r="D149" s="16"/>
      <c r="E149" s="17"/>
      <c r="F149" s="84"/>
      <c r="G149" s="17"/>
      <c r="H149" s="17"/>
      <c r="I149" s="17"/>
      <c r="J149" s="17"/>
      <c r="K149" s="17"/>
      <c r="L149" s="17"/>
      <c r="M149" s="17"/>
      <c r="N149" s="17"/>
      <c r="O149" s="17"/>
      <c r="P149" s="103"/>
    </row>
    <row r="150" spans="1:16" ht="21.75" customHeight="1">
      <c r="A150" s="14"/>
      <c r="B150" s="28" t="s">
        <v>79</v>
      </c>
      <c r="C150" s="16"/>
      <c r="D150" s="16"/>
      <c r="E150" s="17"/>
      <c r="F150" s="84"/>
      <c r="G150" s="17"/>
      <c r="H150" s="17"/>
      <c r="I150" s="17"/>
      <c r="J150" s="17"/>
      <c r="K150" s="17"/>
      <c r="L150" s="17"/>
      <c r="M150" s="17"/>
      <c r="N150" s="17"/>
      <c r="O150" s="17"/>
      <c r="P150" s="103"/>
    </row>
    <row r="151" spans="1:16" ht="43.5" customHeight="1">
      <c r="A151" s="14"/>
      <c r="B151" s="15" t="s">
        <v>10</v>
      </c>
      <c r="C151" s="16">
        <v>7</v>
      </c>
      <c r="D151" s="16">
        <v>0</v>
      </c>
      <c r="E151" s="17">
        <f t="shared" ref="E151:E159" si="155">C151+D151</f>
        <v>7</v>
      </c>
      <c r="F151" s="87">
        <v>2</v>
      </c>
      <c r="G151" s="17" t="str">
        <f t="shared" ref="G151:G159" si="156">IF(F151=1,C151,"0")</f>
        <v>0</v>
      </c>
      <c r="H151" s="17" t="str">
        <f t="shared" ref="H151:H159" si="157">IF(F151=1,D151,"0")</f>
        <v>0</v>
      </c>
      <c r="I151" s="17">
        <f>G151+H151</f>
        <v>0</v>
      </c>
      <c r="J151" s="17">
        <f t="shared" ref="J151:J159" si="158">IF(F151=2,C151,"0")</f>
        <v>7</v>
      </c>
      <c r="K151" s="17">
        <f t="shared" ref="K151:K159" si="159">IF(F151=2,D151,"0")</f>
        <v>0</v>
      </c>
      <c r="L151" s="17">
        <f>J151+K151</f>
        <v>7</v>
      </c>
      <c r="M151" s="17" t="str">
        <f t="shared" ref="M151:M159" si="160">IF(F151=3,C151,"0")</f>
        <v>0</v>
      </c>
      <c r="N151" s="17" t="str">
        <f t="shared" ref="N151:N159" si="161">IF(F151=3,D151,"0")</f>
        <v>0</v>
      </c>
      <c r="O151" s="17" t="str">
        <f t="shared" ref="O151:O159" si="162">IF(F151=3,E151,"0")</f>
        <v>0</v>
      </c>
      <c r="P151" s="131" t="s">
        <v>203</v>
      </c>
    </row>
    <row r="152" spans="1:16" ht="21.75" customHeight="1">
      <c r="A152" s="14"/>
      <c r="B152" s="15" t="s">
        <v>8</v>
      </c>
      <c r="C152" s="16">
        <v>124</v>
      </c>
      <c r="D152" s="16">
        <v>6</v>
      </c>
      <c r="E152" s="17">
        <f t="shared" si="155"/>
        <v>130</v>
      </c>
      <c r="F152" s="87">
        <v>2</v>
      </c>
      <c r="G152" s="17" t="str">
        <f t="shared" si="156"/>
        <v>0</v>
      </c>
      <c r="H152" s="17" t="str">
        <f t="shared" si="157"/>
        <v>0</v>
      </c>
      <c r="I152" s="17">
        <f t="shared" ref="I152:I159" si="163">G152+H152</f>
        <v>0</v>
      </c>
      <c r="J152" s="17">
        <f t="shared" si="158"/>
        <v>124</v>
      </c>
      <c r="K152" s="17">
        <f t="shared" si="159"/>
        <v>6</v>
      </c>
      <c r="L152" s="17">
        <f t="shared" ref="L152:L160" si="164">J152+K152</f>
        <v>130</v>
      </c>
      <c r="M152" s="17" t="str">
        <f t="shared" si="160"/>
        <v>0</v>
      </c>
      <c r="N152" s="17" t="str">
        <f t="shared" si="161"/>
        <v>0</v>
      </c>
      <c r="O152" s="17" t="str">
        <f t="shared" si="162"/>
        <v>0</v>
      </c>
      <c r="P152" s="131" t="s">
        <v>205</v>
      </c>
    </row>
    <row r="153" spans="1:16" ht="21.75" customHeight="1">
      <c r="A153" s="14"/>
      <c r="B153" s="15" t="s">
        <v>98</v>
      </c>
      <c r="C153" s="16">
        <v>93</v>
      </c>
      <c r="D153" s="16">
        <v>10</v>
      </c>
      <c r="E153" s="17">
        <f t="shared" si="155"/>
        <v>103</v>
      </c>
      <c r="F153" s="87">
        <v>2</v>
      </c>
      <c r="G153" s="17" t="str">
        <f t="shared" si="156"/>
        <v>0</v>
      </c>
      <c r="H153" s="17" t="str">
        <f t="shared" si="157"/>
        <v>0</v>
      </c>
      <c r="I153" s="17">
        <f t="shared" si="163"/>
        <v>0</v>
      </c>
      <c r="J153" s="17">
        <f t="shared" si="158"/>
        <v>93</v>
      </c>
      <c r="K153" s="17">
        <f t="shared" si="159"/>
        <v>10</v>
      </c>
      <c r="L153" s="17">
        <f t="shared" si="164"/>
        <v>103</v>
      </c>
      <c r="M153" s="17" t="str">
        <f t="shared" si="160"/>
        <v>0</v>
      </c>
      <c r="N153" s="17" t="str">
        <f t="shared" si="161"/>
        <v>0</v>
      </c>
      <c r="O153" s="17" t="str">
        <f t="shared" si="162"/>
        <v>0</v>
      </c>
      <c r="P153" s="132" t="s">
        <v>208</v>
      </c>
    </row>
    <row r="154" spans="1:16" ht="21.75" customHeight="1">
      <c r="A154" s="14"/>
      <c r="B154" s="15" t="s">
        <v>7</v>
      </c>
      <c r="C154" s="16">
        <v>90</v>
      </c>
      <c r="D154" s="16">
        <v>23</v>
      </c>
      <c r="E154" s="17">
        <f t="shared" si="155"/>
        <v>113</v>
      </c>
      <c r="F154" s="87">
        <v>2</v>
      </c>
      <c r="G154" s="17" t="str">
        <f t="shared" si="156"/>
        <v>0</v>
      </c>
      <c r="H154" s="17" t="str">
        <f t="shared" si="157"/>
        <v>0</v>
      </c>
      <c r="I154" s="17">
        <f t="shared" si="163"/>
        <v>0</v>
      </c>
      <c r="J154" s="17">
        <f t="shared" si="158"/>
        <v>90</v>
      </c>
      <c r="K154" s="17">
        <f t="shared" si="159"/>
        <v>23</v>
      </c>
      <c r="L154" s="17">
        <f t="shared" si="164"/>
        <v>113</v>
      </c>
      <c r="M154" s="17" t="str">
        <f t="shared" si="160"/>
        <v>0</v>
      </c>
      <c r="N154" s="17" t="str">
        <f t="shared" si="161"/>
        <v>0</v>
      </c>
      <c r="O154" s="17" t="str">
        <f t="shared" si="162"/>
        <v>0</v>
      </c>
      <c r="P154" s="132" t="s">
        <v>209</v>
      </c>
    </row>
    <row r="155" spans="1:16" ht="21.75" customHeight="1">
      <c r="A155" s="14"/>
      <c r="B155" s="15" t="s">
        <v>155</v>
      </c>
      <c r="C155" s="16">
        <v>91</v>
      </c>
      <c r="D155" s="16">
        <v>18</v>
      </c>
      <c r="E155" s="17">
        <f t="shared" si="155"/>
        <v>109</v>
      </c>
      <c r="F155" s="87">
        <v>2</v>
      </c>
      <c r="G155" s="17" t="str">
        <f t="shared" si="156"/>
        <v>0</v>
      </c>
      <c r="H155" s="17" t="str">
        <f t="shared" si="157"/>
        <v>0</v>
      </c>
      <c r="I155" s="17">
        <f t="shared" ref="I155" si="165">G155+H155</f>
        <v>0</v>
      </c>
      <c r="J155" s="17">
        <f t="shared" si="158"/>
        <v>91</v>
      </c>
      <c r="K155" s="17">
        <f t="shared" si="159"/>
        <v>18</v>
      </c>
      <c r="L155" s="17">
        <f t="shared" ref="L155" si="166">J155+K155</f>
        <v>109</v>
      </c>
      <c r="M155" s="17" t="str">
        <f t="shared" si="160"/>
        <v>0</v>
      </c>
      <c r="N155" s="17" t="str">
        <f t="shared" si="161"/>
        <v>0</v>
      </c>
      <c r="O155" s="17" t="str">
        <f t="shared" si="162"/>
        <v>0</v>
      </c>
      <c r="P155" s="127" t="s">
        <v>192</v>
      </c>
    </row>
    <row r="156" spans="1:16" ht="21.75" customHeight="1">
      <c r="A156" s="14"/>
      <c r="B156" s="15" t="s">
        <v>119</v>
      </c>
      <c r="C156" s="16">
        <v>2</v>
      </c>
      <c r="D156" s="16">
        <v>0</v>
      </c>
      <c r="E156" s="17">
        <f t="shared" si="155"/>
        <v>2</v>
      </c>
      <c r="F156" s="87">
        <v>2</v>
      </c>
      <c r="G156" s="17" t="str">
        <f t="shared" si="156"/>
        <v>0</v>
      </c>
      <c r="H156" s="17" t="str">
        <f t="shared" si="157"/>
        <v>0</v>
      </c>
      <c r="I156" s="17">
        <f t="shared" ref="I156:I157" si="167">G156+H156</f>
        <v>0</v>
      </c>
      <c r="J156" s="17">
        <f t="shared" si="158"/>
        <v>2</v>
      </c>
      <c r="K156" s="17">
        <f t="shared" si="159"/>
        <v>0</v>
      </c>
      <c r="L156" s="17">
        <f t="shared" ref="L156:L157" si="168">J156+K156</f>
        <v>2</v>
      </c>
      <c r="M156" s="17" t="str">
        <f t="shared" si="160"/>
        <v>0</v>
      </c>
      <c r="N156" s="17" t="str">
        <f t="shared" si="161"/>
        <v>0</v>
      </c>
      <c r="O156" s="17" t="str">
        <f t="shared" si="162"/>
        <v>0</v>
      </c>
      <c r="P156" s="127" t="s">
        <v>192</v>
      </c>
    </row>
    <row r="157" spans="1:16" ht="21.75" customHeight="1">
      <c r="A157" s="14"/>
      <c r="B157" s="15" t="s">
        <v>112</v>
      </c>
      <c r="C157" s="16">
        <v>3</v>
      </c>
      <c r="D157" s="16">
        <v>0</v>
      </c>
      <c r="E157" s="17">
        <f t="shared" si="155"/>
        <v>3</v>
      </c>
      <c r="F157" s="87">
        <v>2</v>
      </c>
      <c r="G157" s="17" t="str">
        <f t="shared" si="156"/>
        <v>0</v>
      </c>
      <c r="H157" s="17" t="str">
        <f t="shared" si="157"/>
        <v>0</v>
      </c>
      <c r="I157" s="17">
        <f t="shared" si="167"/>
        <v>0</v>
      </c>
      <c r="J157" s="17">
        <f t="shared" si="158"/>
        <v>3</v>
      </c>
      <c r="K157" s="17">
        <f t="shared" si="159"/>
        <v>0</v>
      </c>
      <c r="L157" s="17">
        <f t="shared" si="168"/>
        <v>3</v>
      </c>
      <c r="M157" s="17" t="str">
        <f t="shared" si="160"/>
        <v>0</v>
      </c>
      <c r="N157" s="17" t="str">
        <f t="shared" si="161"/>
        <v>0</v>
      </c>
      <c r="O157" s="17" t="str">
        <f t="shared" si="162"/>
        <v>0</v>
      </c>
      <c r="P157" s="133" t="s">
        <v>212</v>
      </c>
    </row>
    <row r="158" spans="1:16" ht="21.75" customHeight="1">
      <c r="A158" s="14"/>
      <c r="B158" s="72" t="s">
        <v>169</v>
      </c>
      <c r="C158" s="16">
        <v>96</v>
      </c>
      <c r="D158" s="16">
        <v>10</v>
      </c>
      <c r="E158" s="17">
        <f t="shared" si="155"/>
        <v>106</v>
      </c>
      <c r="F158" s="87">
        <v>2</v>
      </c>
      <c r="G158" s="17" t="str">
        <f t="shared" si="156"/>
        <v>0</v>
      </c>
      <c r="H158" s="17" t="str">
        <f t="shared" si="157"/>
        <v>0</v>
      </c>
      <c r="I158" s="17">
        <f t="shared" ref="I158" si="169">G158+H158</f>
        <v>0</v>
      </c>
      <c r="J158" s="17">
        <f t="shared" si="158"/>
        <v>96</v>
      </c>
      <c r="K158" s="17">
        <f t="shared" si="159"/>
        <v>10</v>
      </c>
      <c r="L158" s="17">
        <f t="shared" ref="L158" si="170">J158+K158</f>
        <v>106</v>
      </c>
      <c r="M158" s="17" t="str">
        <f t="shared" si="160"/>
        <v>0</v>
      </c>
      <c r="N158" s="17" t="str">
        <f t="shared" si="161"/>
        <v>0</v>
      </c>
      <c r="O158" s="17" t="str">
        <f t="shared" si="162"/>
        <v>0</v>
      </c>
      <c r="P158" s="133" t="s">
        <v>212</v>
      </c>
    </row>
    <row r="159" spans="1:16" ht="21.75" customHeight="1">
      <c r="A159" s="14"/>
      <c r="B159" s="15" t="s">
        <v>157</v>
      </c>
      <c r="C159" s="16">
        <v>86</v>
      </c>
      <c r="D159" s="16">
        <v>14</v>
      </c>
      <c r="E159" s="17">
        <f t="shared" si="155"/>
        <v>100</v>
      </c>
      <c r="F159" s="87">
        <v>2</v>
      </c>
      <c r="G159" s="17" t="str">
        <f t="shared" si="156"/>
        <v>0</v>
      </c>
      <c r="H159" s="17" t="str">
        <f t="shared" si="157"/>
        <v>0</v>
      </c>
      <c r="I159" s="17">
        <f t="shared" si="163"/>
        <v>0</v>
      </c>
      <c r="J159" s="17">
        <f t="shared" si="158"/>
        <v>86</v>
      </c>
      <c r="K159" s="17">
        <f t="shared" si="159"/>
        <v>14</v>
      </c>
      <c r="L159" s="17">
        <f t="shared" si="164"/>
        <v>100</v>
      </c>
      <c r="M159" s="17" t="str">
        <f t="shared" si="160"/>
        <v>0</v>
      </c>
      <c r="N159" s="17" t="str">
        <f t="shared" si="161"/>
        <v>0</v>
      </c>
      <c r="O159" s="17" t="str">
        <f t="shared" si="162"/>
        <v>0</v>
      </c>
      <c r="P159" s="133" t="s">
        <v>212</v>
      </c>
    </row>
    <row r="160" spans="1:16" s="21" customFormat="1" ht="21.75" customHeight="1">
      <c r="A160" s="18"/>
      <c r="B160" s="19" t="s">
        <v>53</v>
      </c>
      <c r="C160" s="20">
        <f>SUM(C151:C159)</f>
        <v>592</v>
      </c>
      <c r="D160" s="20">
        <f>SUM(D151:D159)</f>
        <v>81</v>
      </c>
      <c r="E160" s="20">
        <f>SUM(E151:E159)</f>
        <v>673</v>
      </c>
      <c r="F160" s="88">
        <f>SUM(F151:F157)</f>
        <v>14</v>
      </c>
      <c r="G160" s="20">
        <f>SUM(G151:G157)</f>
        <v>0</v>
      </c>
      <c r="H160" s="20">
        <f>SUM(H151:H157)</f>
        <v>0</v>
      </c>
      <c r="I160" s="20">
        <f>SUM(I151:I157)</f>
        <v>0</v>
      </c>
      <c r="J160" s="20">
        <f>SUM(J151:J159)</f>
        <v>592</v>
      </c>
      <c r="K160" s="20">
        <f>SUM(K151:K159)</f>
        <v>81</v>
      </c>
      <c r="L160" s="20">
        <f t="shared" si="164"/>
        <v>673</v>
      </c>
      <c r="M160" s="20">
        <f>SUM(M151:M159)</f>
        <v>0</v>
      </c>
      <c r="N160" s="20">
        <f>SUM(N151:N159)</f>
        <v>0</v>
      </c>
      <c r="O160" s="20">
        <f t="shared" ref="O160" si="171">M160+N160</f>
        <v>0</v>
      </c>
      <c r="P160" s="74"/>
    </row>
    <row r="161" spans="1:16" s="21" customFormat="1" ht="21.75" customHeight="1">
      <c r="A161" s="18"/>
      <c r="B161" s="19" t="s">
        <v>70</v>
      </c>
      <c r="C161" s="20">
        <f>C160</f>
        <v>592</v>
      </c>
      <c r="D161" s="20">
        <f t="shared" ref="D161:L161" si="172">D160</f>
        <v>81</v>
      </c>
      <c r="E161" s="20">
        <f t="shared" si="172"/>
        <v>673</v>
      </c>
      <c r="F161" s="88">
        <f t="shared" si="172"/>
        <v>14</v>
      </c>
      <c r="G161" s="20">
        <f t="shared" si="172"/>
        <v>0</v>
      </c>
      <c r="H161" s="20">
        <f t="shared" si="172"/>
        <v>0</v>
      </c>
      <c r="I161" s="20">
        <f t="shared" si="172"/>
        <v>0</v>
      </c>
      <c r="J161" s="20">
        <f t="shared" si="172"/>
        <v>592</v>
      </c>
      <c r="K161" s="20">
        <f t="shared" si="172"/>
        <v>81</v>
      </c>
      <c r="L161" s="20">
        <f t="shared" si="172"/>
        <v>673</v>
      </c>
      <c r="M161" s="20">
        <f t="shared" ref="M161:O161" si="173">M160</f>
        <v>0</v>
      </c>
      <c r="N161" s="20">
        <f t="shared" si="173"/>
        <v>0</v>
      </c>
      <c r="O161" s="20">
        <f t="shared" si="173"/>
        <v>0</v>
      </c>
      <c r="P161" s="74"/>
    </row>
    <row r="162" spans="1:16" s="21" customFormat="1" ht="21.75" customHeight="1">
      <c r="A162" s="112"/>
      <c r="B162" s="113" t="s">
        <v>38</v>
      </c>
      <c r="C162" s="114">
        <f t="shared" ref="C162:L162" si="174">C148+C161</f>
        <v>3927</v>
      </c>
      <c r="D162" s="114">
        <f t="shared" si="174"/>
        <v>1311</v>
      </c>
      <c r="E162" s="114">
        <f t="shared" si="174"/>
        <v>5238</v>
      </c>
      <c r="F162" s="115">
        <f t="shared" si="174"/>
        <v>91</v>
      </c>
      <c r="G162" s="114">
        <f t="shared" si="174"/>
        <v>0</v>
      </c>
      <c r="H162" s="114">
        <f t="shared" si="174"/>
        <v>0</v>
      </c>
      <c r="I162" s="114">
        <f t="shared" si="174"/>
        <v>0</v>
      </c>
      <c r="J162" s="114">
        <f t="shared" si="174"/>
        <v>3808</v>
      </c>
      <c r="K162" s="114">
        <f t="shared" si="174"/>
        <v>1294</v>
      </c>
      <c r="L162" s="114">
        <f t="shared" si="174"/>
        <v>5102</v>
      </c>
      <c r="M162" s="114">
        <f t="shared" ref="M162:O162" si="175">M148+M161</f>
        <v>119</v>
      </c>
      <c r="N162" s="114">
        <f t="shared" si="175"/>
        <v>17</v>
      </c>
      <c r="O162" s="114">
        <f t="shared" si="175"/>
        <v>136</v>
      </c>
      <c r="P162" s="111"/>
    </row>
    <row r="163" spans="1:16" ht="21.75" customHeight="1">
      <c r="A163" s="18" t="s">
        <v>41</v>
      </c>
      <c r="B163" s="28"/>
      <c r="C163" s="5"/>
      <c r="D163" s="5"/>
      <c r="E163" s="27"/>
      <c r="F163" s="82"/>
      <c r="G163" s="26"/>
      <c r="H163" s="26"/>
      <c r="I163" s="27"/>
      <c r="J163" s="26"/>
      <c r="K163" s="26"/>
      <c r="L163" s="27"/>
      <c r="M163" s="26"/>
      <c r="N163" s="26"/>
      <c r="O163" s="27"/>
      <c r="P163" s="103"/>
    </row>
    <row r="164" spans="1:16" ht="21.75" customHeight="1">
      <c r="A164" s="18"/>
      <c r="B164" s="38" t="s">
        <v>54</v>
      </c>
      <c r="C164" s="5"/>
      <c r="D164" s="5"/>
      <c r="E164" s="27"/>
      <c r="F164" s="82"/>
      <c r="G164" s="26"/>
      <c r="H164" s="26"/>
      <c r="I164" s="27"/>
      <c r="J164" s="26"/>
      <c r="K164" s="26"/>
      <c r="L164" s="27"/>
      <c r="M164" s="26"/>
      <c r="N164" s="26"/>
      <c r="O164" s="27"/>
      <c r="P164" s="103"/>
    </row>
    <row r="165" spans="1:16" ht="21.75" customHeight="1">
      <c r="A165" s="14"/>
      <c r="B165" s="28" t="s">
        <v>56</v>
      </c>
      <c r="C165" s="5"/>
      <c r="D165" s="5"/>
      <c r="E165" s="27"/>
      <c r="F165" s="82"/>
      <c r="G165" s="26"/>
      <c r="H165" s="26"/>
      <c r="I165" s="27"/>
      <c r="J165" s="26"/>
      <c r="K165" s="26"/>
      <c r="L165" s="27"/>
      <c r="M165" s="26"/>
      <c r="N165" s="26"/>
      <c r="O165" s="27"/>
      <c r="P165" s="103"/>
    </row>
    <row r="166" spans="1:16" ht="21.75" customHeight="1">
      <c r="A166" s="10"/>
      <c r="B166" s="11" t="s">
        <v>19</v>
      </c>
      <c r="C166" s="12">
        <v>135</v>
      </c>
      <c r="D166" s="12">
        <v>359</v>
      </c>
      <c r="E166" s="13">
        <f t="shared" ref="E166:E176" si="176">C166+D166</f>
        <v>494</v>
      </c>
      <c r="F166" s="86">
        <v>2</v>
      </c>
      <c r="G166" s="13" t="str">
        <f t="shared" ref="G166:G176" si="177">IF(F166=1,C166,"0")</f>
        <v>0</v>
      </c>
      <c r="H166" s="13" t="str">
        <f t="shared" ref="H166:H176" si="178">IF(F166=1,D166,"0")</f>
        <v>0</v>
      </c>
      <c r="I166" s="13">
        <f t="shared" ref="I166" si="179">G166+H166</f>
        <v>0</v>
      </c>
      <c r="J166" s="13">
        <f t="shared" ref="J166:J176" si="180">IF(F166=2,C166,"0")</f>
        <v>135</v>
      </c>
      <c r="K166" s="13">
        <f t="shared" ref="K166:K176" si="181">IF(F166=2,D166,"0")</f>
        <v>359</v>
      </c>
      <c r="L166" s="13">
        <f t="shared" ref="L166" si="182">J166+K166</f>
        <v>494</v>
      </c>
      <c r="M166" s="13" t="str">
        <f t="shared" ref="M166:M176" si="183">IF(F166=3,C166,"0")</f>
        <v>0</v>
      </c>
      <c r="N166" s="13" t="str">
        <f t="shared" ref="N166:N176" si="184">IF(F166=3,D166,"0")</f>
        <v>0</v>
      </c>
      <c r="O166" s="13" t="str">
        <f t="shared" ref="O166:O176" si="185">IF(F166=3,E166,"0")</f>
        <v>0</v>
      </c>
      <c r="P166" s="133" t="s">
        <v>215</v>
      </c>
    </row>
    <row r="167" spans="1:16" ht="22.5" customHeight="1">
      <c r="A167" s="14"/>
      <c r="B167" s="15" t="s">
        <v>43</v>
      </c>
      <c r="C167" s="16">
        <v>78</v>
      </c>
      <c r="D167" s="16">
        <v>317</v>
      </c>
      <c r="E167" s="17">
        <f t="shared" si="176"/>
        <v>395</v>
      </c>
      <c r="F167" s="87">
        <v>1</v>
      </c>
      <c r="G167" s="17">
        <f t="shared" si="177"/>
        <v>78</v>
      </c>
      <c r="H167" s="17">
        <f t="shared" si="178"/>
        <v>317</v>
      </c>
      <c r="I167" s="17">
        <f t="shared" ref="I167:I176" si="186">G167+H167</f>
        <v>395</v>
      </c>
      <c r="J167" s="17" t="str">
        <f t="shared" si="180"/>
        <v>0</v>
      </c>
      <c r="K167" s="17" t="str">
        <f t="shared" si="181"/>
        <v>0</v>
      </c>
      <c r="L167" s="17">
        <f t="shared" ref="L167:L176" si="187">J167+K167</f>
        <v>0</v>
      </c>
      <c r="M167" s="17" t="str">
        <f t="shared" si="183"/>
        <v>0</v>
      </c>
      <c r="N167" s="17" t="str">
        <f t="shared" si="184"/>
        <v>0</v>
      </c>
      <c r="O167" s="17" t="str">
        <f t="shared" si="185"/>
        <v>0</v>
      </c>
      <c r="P167" s="133" t="s">
        <v>215</v>
      </c>
    </row>
    <row r="168" spans="1:16" ht="22.5" customHeight="1">
      <c r="A168" s="14"/>
      <c r="B168" s="15" t="s">
        <v>42</v>
      </c>
      <c r="C168" s="16">
        <v>0</v>
      </c>
      <c r="D168" s="16">
        <v>2</v>
      </c>
      <c r="E168" s="17">
        <f t="shared" si="176"/>
        <v>2</v>
      </c>
      <c r="F168" s="87">
        <v>1</v>
      </c>
      <c r="G168" s="17">
        <f t="shared" si="177"/>
        <v>0</v>
      </c>
      <c r="H168" s="17">
        <f t="shared" si="178"/>
        <v>2</v>
      </c>
      <c r="I168" s="17">
        <f t="shared" si="186"/>
        <v>2</v>
      </c>
      <c r="J168" s="17" t="str">
        <f t="shared" si="180"/>
        <v>0</v>
      </c>
      <c r="K168" s="17" t="str">
        <f t="shared" si="181"/>
        <v>0</v>
      </c>
      <c r="L168" s="17">
        <f t="shared" si="187"/>
        <v>0</v>
      </c>
      <c r="M168" s="17" t="str">
        <f t="shared" si="183"/>
        <v>0</v>
      </c>
      <c r="N168" s="17" t="str">
        <f t="shared" si="184"/>
        <v>0</v>
      </c>
      <c r="O168" s="17" t="str">
        <f t="shared" si="185"/>
        <v>0</v>
      </c>
      <c r="P168" s="133" t="s">
        <v>215</v>
      </c>
    </row>
    <row r="169" spans="1:16" ht="22.5" customHeight="1">
      <c r="A169" s="14"/>
      <c r="B169" s="15" t="s">
        <v>134</v>
      </c>
      <c r="C169" s="16">
        <v>143</v>
      </c>
      <c r="D169" s="16">
        <v>315</v>
      </c>
      <c r="E169" s="17">
        <f t="shared" si="176"/>
        <v>458</v>
      </c>
      <c r="F169" s="87">
        <v>1</v>
      </c>
      <c r="G169" s="17">
        <f t="shared" si="177"/>
        <v>143</v>
      </c>
      <c r="H169" s="17">
        <f t="shared" si="178"/>
        <v>315</v>
      </c>
      <c r="I169" s="17">
        <f t="shared" si="186"/>
        <v>458</v>
      </c>
      <c r="J169" s="17" t="str">
        <f t="shared" si="180"/>
        <v>0</v>
      </c>
      <c r="K169" s="17" t="str">
        <f t="shared" si="181"/>
        <v>0</v>
      </c>
      <c r="L169" s="17">
        <f t="shared" si="187"/>
        <v>0</v>
      </c>
      <c r="M169" s="17" t="str">
        <f t="shared" si="183"/>
        <v>0</v>
      </c>
      <c r="N169" s="17" t="str">
        <f t="shared" si="184"/>
        <v>0</v>
      </c>
      <c r="O169" s="17" t="str">
        <f t="shared" si="185"/>
        <v>0</v>
      </c>
      <c r="P169" s="133" t="s">
        <v>215</v>
      </c>
    </row>
    <row r="170" spans="1:16" ht="21.75" customHeight="1">
      <c r="A170" s="14"/>
      <c r="B170" s="15" t="s">
        <v>121</v>
      </c>
      <c r="C170" s="16">
        <v>137</v>
      </c>
      <c r="D170" s="16">
        <v>450</v>
      </c>
      <c r="E170" s="17">
        <f t="shared" si="176"/>
        <v>587</v>
      </c>
      <c r="F170" s="87">
        <v>2</v>
      </c>
      <c r="G170" s="17" t="str">
        <f t="shared" si="177"/>
        <v>0</v>
      </c>
      <c r="H170" s="17" t="str">
        <f t="shared" si="178"/>
        <v>0</v>
      </c>
      <c r="I170" s="17">
        <f t="shared" ref="I170" si="188">G170+H170</f>
        <v>0</v>
      </c>
      <c r="J170" s="17">
        <f t="shared" si="180"/>
        <v>137</v>
      </c>
      <c r="K170" s="17">
        <f t="shared" si="181"/>
        <v>450</v>
      </c>
      <c r="L170" s="17">
        <f t="shared" ref="L170" si="189">J170+K170</f>
        <v>587</v>
      </c>
      <c r="M170" s="17" t="str">
        <f t="shared" si="183"/>
        <v>0</v>
      </c>
      <c r="N170" s="17" t="str">
        <f t="shared" si="184"/>
        <v>0</v>
      </c>
      <c r="O170" s="17" t="str">
        <f t="shared" si="185"/>
        <v>0</v>
      </c>
      <c r="P170" s="127" t="s">
        <v>216</v>
      </c>
    </row>
    <row r="171" spans="1:16" ht="21.75" customHeight="1">
      <c r="A171" s="14"/>
      <c r="B171" s="15" t="s">
        <v>18</v>
      </c>
      <c r="C171" s="16">
        <v>2</v>
      </c>
      <c r="D171" s="16">
        <v>1</v>
      </c>
      <c r="E171" s="17">
        <f t="shared" si="176"/>
        <v>3</v>
      </c>
      <c r="F171" s="87">
        <v>1</v>
      </c>
      <c r="G171" s="17">
        <f t="shared" si="177"/>
        <v>2</v>
      </c>
      <c r="H171" s="17">
        <f t="shared" si="178"/>
        <v>1</v>
      </c>
      <c r="I171" s="17">
        <f t="shared" si="186"/>
        <v>3</v>
      </c>
      <c r="J171" s="17" t="str">
        <f t="shared" si="180"/>
        <v>0</v>
      </c>
      <c r="K171" s="17" t="str">
        <f t="shared" si="181"/>
        <v>0</v>
      </c>
      <c r="L171" s="17">
        <f t="shared" si="187"/>
        <v>0</v>
      </c>
      <c r="M171" s="17" t="str">
        <f t="shared" si="183"/>
        <v>0</v>
      </c>
      <c r="N171" s="17" t="str">
        <f t="shared" si="184"/>
        <v>0</v>
      </c>
      <c r="O171" s="17" t="str">
        <f t="shared" si="185"/>
        <v>0</v>
      </c>
      <c r="P171" s="133" t="s">
        <v>215</v>
      </c>
    </row>
    <row r="172" spans="1:16" ht="21.75" customHeight="1">
      <c r="A172" s="14"/>
      <c r="B172" s="15" t="s">
        <v>136</v>
      </c>
      <c r="C172" s="16">
        <v>37</v>
      </c>
      <c r="D172" s="16">
        <v>73</v>
      </c>
      <c r="E172" s="17">
        <f t="shared" si="176"/>
        <v>110</v>
      </c>
      <c r="F172" s="87">
        <v>1</v>
      </c>
      <c r="G172" s="17">
        <f t="shared" si="177"/>
        <v>37</v>
      </c>
      <c r="H172" s="17">
        <f t="shared" si="178"/>
        <v>73</v>
      </c>
      <c r="I172" s="17">
        <f t="shared" si="186"/>
        <v>110</v>
      </c>
      <c r="J172" s="17" t="str">
        <f t="shared" si="180"/>
        <v>0</v>
      </c>
      <c r="K172" s="17" t="str">
        <f t="shared" si="181"/>
        <v>0</v>
      </c>
      <c r="L172" s="17">
        <f t="shared" si="187"/>
        <v>0</v>
      </c>
      <c r="M172" s="17" t="str">
        <f t="shared" si="183"/>
        <v>0</v>
      </c>
      <c r="N172" s="17" t="str">
        <f t="shared" si="184"/>
        <v>0</v>
      </c>
      <c r="O172" s="17" t="str">
        <f t="shared" si="185"/>
        <v>0</v>
      </c>
      <c r="P172" s="133" t="s">
        <v>215</v>
      </c>
    </row>
    <row r="173" spans="1:16" ht="21.75" customHeight="1">
      <c r="A173" s="14"/>
      <c r="B173" s="15" t="s">
        <v>158</v>
      </c>
      <c r="C173" s="16">
        <v>50</v>
      </c>
      <c r="D173" s="16">
        <v>142</v>
      </c>
      <c r="E173" s="17">
        <f t="shared" si="176"/>
        <v>192</v>
      </c>
      <c r="F173" s="87">
        <v>1</v>
      </c>
      <c r="G173" s="17">
        <f t="shared" si="177"/>
        <v>50</v>
      </c>
      <c r="H173" s="17">
        <f t="shared" si="178"/>
        <v>142</v>
      </c>
      <c r="I173" s="17">
        <f t="shared" ref="I173:I174" si="190">G173+H173</f>
        <v>192</v>
      </c>
      <c r="J173" s="17" t="str">
        <f t="shared" si="180"/>
        <v>0</v>
      </c>
      <c r="K173" s="17" t="str">
        <f t="shared" si="181"/>
        <v>0</v>
      </c>
      <c r="L173" s="17">
        <f t="shared" ref="L173:L174" si="191">J173+K173</f>
        <v>0</v>
      </c>
      <c r="M173" s="17" t="str">
        <f t="shared" si="183"/>
        <v>0</v>
      </c>
      <c r="N173" s="17" t="str">
        <f t="shared" si="184"/>
        <v>0</v>
      </c>
      <c r="O173" s="17" t="str">
        <f t="shared" si="185"/>
        <v>0</v>
      </c>
      <c r="P173" s="133" t="s">
        <v>215</v>
      </c>
    </row>
    <row r="174" spans="1:16" ht="21.75" customHeight="1">
      <c r="A174" s="14"/>
      <c r="B174" s="15" t="s">
        <v>135</v>
      </c>
      <c r="C174" s="16">
        <v>217</v>
      </c>
      <c r="D174" s="16">
        <v>524</v>
      </c>
      <c r="E174" s="17">
        <f t="shared" si="176"/>
        <v>741</v>
      </c>
      <c r="F174" s="87">
        <v>1</v>
      </c>
      <c r="G174" s="17">
        <f t="shared" si="177"/>
        <v>217</v>
      </c>
      <c r="H174" s="17">
        <f t="shared" si="178"/>
        <v>524</v>
      </c>
      <c r="I174" s="17">
        <f t="shared" si="190"/>
        <v>741</v>
      </c>
      <c r="J174" s="17" t="str">
        <f t="shared" si="180"/>
        <v>0</v>
      </c>
      <c r="K174" s="17" t="str">
        <f t="shared" si="181"/>
        <v>0</v>
      </c>
      <c r="L174" s="17">
        <f t="shared" si="191"/>
        <v>0</v>
      </c>
      <c r="M174" s="17" t="str">
        <f t="shared" si="183"/>
        <v>0</v>
      </c>
      <c r="N174" s="17" t="str">
        <f t="shared" si="184"/>
        <v>0</v>
      </c>
      <c r="O174" s="17" t="str">
        <f t="shared" ref="O174" si="192">IF(F174=3,E174,"0")</f>
        <v>0</v>
      </c>
      <c r="P174" s="133" t="s">
        <v>215</v>
      </c>
    </row>
    <row r="175" spans="1:16" ht="21.75" customHeight="1">
      <c r="A175" s="14"/>
      <c r="B175" s="15" t="s">
        <v>20</v>
      </c>
      <c r="C175" s="16">
        <v>122</v>
      </c>
      <c r="D175" s="16">
        <v>395</v>
      </c>
      <c r="E175" s="17">
        <f t="shared" si="176"/>
        <v>517</v>
      </c>
      <c r="F175" s="87">
        <v>2</v>
      </c>
      <c r="G175" s="17" t="str">
        <f t="shared" si="177"/>
        <v>0</v>
      </c>
      <c r="H175" s="17" t="str">
        <f t="shared" si="178"/>
        <v>0</v>
      </c>
      <c r="I175" s="17">
        <f t="shared" si="186"/>
        <v>0</v>
      </c>
      <c r="J175" s="17">
        <f t="shared" si="180"/>
        <v>122</v>
      </c>
      <c r="K175" s="17">
        <f t="shared" si="181"/>
        <v>395</v>
      </c>
      <c r="L175" s="17">
        <f t="shared" si="187"/>
        <v>517</v>
      </c>
      <c r="M175" s="17" t="str">
        <f t="shared" si="183"/>
        <v>0</v>
      </c>
      <c r="N175" s="17" t="str">
        <f t="shared" si="184"/>
        <v>0</v>
      </c>
      <c r="O175" s="17" t="str">
        <f t="shared" si="185"/>
        <v>0</v>
      </c>
      <c r="P175" s="127" t="s">
        <v>216</v>
      </c>
    </row>
    <row r="176" spans="1:16" ht="21.75" customHeight="1">
      <c r="A176" s="14"/>
      <c r="B176" s="15" t="s">
        <v>66</v>
      </c>
      <c r="C176" s="16">
        <v>316</v>
      </c>
      <c r="D176" s="16">
        <v>216</v>
      </c>
      <c r="E176" s="17">
        <f t="shared" si="176"/>
        <v>532</v>
      </c>
      <c r="F176" s="87">
        <v>2</v>
      </c>
      <c r="G176" s="17" t="str">
        <f t="shared" si="177"/>
        <v>0</v>
      </c>
      <c r="H176" s="17" t="str">
        <f t="shared" si="178"/>
        <v>0</v>
      </c>
      <c r="I176" s="17">
        <f t="shared" si="186"/>
        <v>0</v>
      </c>
      <c r="J176" s="17">
        <f t="shared" si="180"/>
        <v>316</v>
      </c>
      <c r="K176" s="17">
        <f t="shared" si="181"/>
        <v>216</v>
      </c>
      <c r="L176" s="17">
        <f t="shared" si="187"/>
        <v>532</v>
      </c>
      <c r="M176" s="17" t="str">
        <f t="shared" si="183"/>
        <v>0</v>
      </c>
      <c r="N176" s="17" t="str">
        <f t="shared" si="184"/>
        <v>0</v>
      </c>
      <c r="O176" s="17" t="str">
        <f t="shared" si="185"/>
        <v>0</v>
      </c>
      <c r="P176" s="132" t="s">
        <v>199</v>
      </c>
    </row>
    <row r="177" spans="1:16" s="21" customFormat="1" ht="21.75" customHeight="1">
      <c r="A177" s="18"/>
      <c r="B177" s="19" t="s">
        <v>53</v>
      </c>
      <c r="C177" s="20">
        <f t="shared" ref="C177:L177" si="193">SUM(C166:C176)</f>
        <v>1237</v>
      </c>
      <c r="D177" s="20">
        <f t="shared" si="193"/>
        <v>2794</v>
      </c>
      <c r="E177" s="20">
        <f t="shared" si="193"/>
        <v>4031</v>
      </c>
      <c r="F177" s="88">
        <f t="shared" si="193"/>
        <v>15</v>
      </c>
      <c r="G177" s="20">
        <f t="shared" si="193"/>
        <v>527</v>
      </c>
      <c r="H177" s="20">
        <f t="shared" si="193"/>
        <v>1374</v>
      </c>
      <c r="I177" s="20">
        <f t="shared" si="193"/>
        <v>1901</v>
      </c>
      <c r="J177" s="20">
        <f t="shared" si="193"/>
        <v>710</v>
      </c>
      <c r="K177" s="20">
        <f t="shared" si="193"/>
        <v>1420</v>
      </c>
      <c r="L177" s="20">
        <f t="shared" si="193"/>
        <v>2130</v>
      </c>
      <c r="M177" s="20">
        <f t="shared" ref="M177:O177" si="194">SUM(M166:M176)</f>
        <v>0</v>
      </c>
      <c r="N177" s="20">
        <f t="shared" si="194"/>
        <v>0</v>
      </c>
      <c r="O177" s="20">
        <f t="shared" si="194"/>
        <v>0</v>
      </c>
      <c r="P177" s="74"/>
    </row>
    <row r="178" spans="1:16" s="21" customFormat="1" ht="21.75" customHeight="1">
      <c r="A178" s="18"/>
      <c r="B178" s="28" t="s">
        <v>71</v>
      </c>
      <c r="C178" s="16"/>
      <c r="D178" s="16"/>
      <c r="E178" s="17"/>
      <c r="F178" s="94"/>
      <c r="G178" s="17"/>
      <c r="H178" s="17"/>
      <c r="I178" s="17"/>
      <c r="J178" s="17"/>
      <c r="K178" s="17"/>
      <c r="L178" s="17"/>
      <c r="M178" s="17"/>
      <c r="N178" s="17"/>
      <c r="O178" s="17"/>
      <c r="P178" s="74"/>
    </row>
    <row r="179" spans="1:16" s="21" customFormat="1" ht="21.75" customHeight="1">
      <c r="A179" s="18"/>
      <c r="B179" s="30" t="s">
        <v>103</v>
      </c>
      <c r="C179" s="16">
        <v>77</v>
      </c>
      <c r="D179" s="16">
        <v>468</v>
      </c>
      <c r="E179" s="17">
        <f>C179+D179</f>
        <v>545</v>
      </c>
      <c r="F179" s="87">
        <v>2</v>
      </c>
      <c r="G179" s="17" t="str">
        <f>IF(F179=1,C179,"0")</f>
        <v>0</v>
      </c>
      <c r="H179" s="17" t="str">
        <f>IF(F179=1,D179,"0")</f>
        <v>0</v>
      </c>
      <c r="I179" s="17">
        <f>G179+H179</f>
        <v>0</v>
      </c>
      <c r="J179" s="17">
        <f>IF(F179=2,C179,"0")</f>
        <v>77</v>
      </c>
      <c r="K179" s="17">
        <f>IF(F179=2,D179,"0")</f>
        <v>468</v>
      </c>
      <c r="L179" s="17">
        <f>J179+K179</f>
        <v>545</v>
      </c>
      <c r="M179" s="17" t="str">
        <f>IF(F179=3,C179,"0")</f>
        <v>0</v>
      </c>
      <c r="N179" s="17" t="str">
        <f>IF(F179=3,D179,"0")</f>
        <v>0</v>
      </c>
      <c r="O179" s="17" t="str">
        <f t="shared" ref="O179" si="195">IF(F179=3,E179,"0")</f>
        <v>0</v>
      </c>
      <c r="P179" s="133" t="s">
        <v>215</v>
      </c>
    </row>
    <row r="180" spans="1:16" s="21" customFormat="1" ht="21.75" customHeight="1">
      <c r="A180" s="18"/>
      <c r="B180" s="31" t="s">
        <v>53</v>
      </c>
      <c r="C180" s="20">
        <f>C179</f>
        <v>77</v>
      </c>
      <c r="D180" s="20">
        <f t="shared" ref="D180:L180" si="196">D179</f>
        <v>468</v>
      </c>
      <c r="E180" s="20">
        <f t="shared" si="196"/>
        <v>545</v>
      </c>
      <c r="F180" s="88">
        <f t="shared" si="196"/>
        <v>2</v>
      </c>
      <c r="G180" s="20" t="str">
        <f t="shared" si="196"/>
        <v>0</v>
      </c>
      <c r="H180" s="20" t="str">
        <f t="shared" si="196"/>
        <v>0</v>
      </c>
      <c r="I180" s="20">
        <f t="shared" si="196"/>
        <v>0</v>
      </c>
      <c r="J180" s="20">
        <f t="shared" si="196"/>
        <v>77</v>
      </c>
      <c r="K180" s="20">
        <f t="shared" si="196"/>
        <v>468</v>
      </c>
      <c r="L180" s="20">
        <f t="shared" si="196"/>
        <v>545</v>
      </c>
      <c r="M180" s="20" t="str">
        <f t="shared" ref="M180:O180" si="197">M179</f>
        <v>0</v>
      </c>
      <c r="N180" s="20" t="str">
        <f t="shared" si="197"/>
        <v>0</v>
      </c>
      <c r="O180" s="20" t="str">
        <f t="shared" si="197"/>
        <v>0</v>
      </c>
      <c r="P180" s="74"/>
    </row>
    <row r="181" spans="1:16" s="21" customFormat="1" ht="21.75" customHeight="1">
      <c r="A181" s="18"/>
      <c r="B181" s="28" t="s">
        <v>57</v>
      </c>
      <c r="C181" s="16"/>
      <c r="D181" s="16"/>
      <c r="E181" s="17"/>
      <c r="F181" s="91"/>
      <c r="G181" s="17"/>
      <c r="H181" s="17"/>
      <c r="I181" s="17"/>
      <c r="J181" s="17"/>
      <c r="K181" s="17"/>
      <c r="L181" s="17"/>
      <c r="M181" s="17"/>
      <c r="N181" s="17"/>
      <c r="O181" s="17"/>
      <c r="P181" s="74"/>
    </row>
    <row r="182" spans="1:16" s="21" customFormat="1" ht="21.75" customHeight="1">
      <c r="A182" s="18"/>
      <c r="B182" s="32" t="s">
        <v>44</v>
      </c>
      <c r="C182" s="16">
        <v>121</v>
      </c>
      <c r="D182" s="16">
        <v>193</v>
      </c>
      <c r="E182" s="17">
        <f>C182+D182</f>
        <v>314</v>
      </c>
      <c r="F182" s="87">
        <v>2</v>
      </c>
      <c r="G182" s="17" t="str">
        <f>IF(F182=1,C182,"0")</f>
        <v>0</v>
      </c>
      <c r="H182" s="17" t="str">
        <f>IF(F182=1,D182,"0")</f>
        <v>0</v>
      </c>
      <c r="I182" s="17">
        <f t="shared" ref="I182" si="198">G182+H182</f>
        <v>0</v>
      </c>
      <c r="J182" s="17">
        <f>IF(F182=2,C182,"0")</f>
        <v>121</v>
      </c>
      <c r="K182" s="17">
        <f>IF(F182=2,D182,"0")</f>
        <v>193</v>
      </c>
      <c r="L182" s="17">
        <f t="shared" ref="L182" si="199">J182+K182</f>
        <v>314</v>
      </c>
      <c r="M182" s="17" t="str">
        <f>IF(F182=3,C182,"0")</f>
        <v>0</v>
      </c>
      <c r="N182" s="17" t="str">
        <f>IF(F182=3,D182,"0")</f>
        <v>0</v>
      </c>
      <c r="O182" s="17" t="str">
        <f t="shared" ref="O182" si="200">IF(F182=3,E182,"0")</f>
        <v>0</v>
      </c>
      <c r="P182" s="133" t="s">
        <v>188</v>
      </c>
    </row>
    <row r="183" spans="1:16" s="21" customFormat="1" ht="21.75" customHeight="1">
      <c r="A183" s="18"/>
      <c r="B183" s="31" t="s">
        <v>53</v>
      </c>
      <c r="C183" s="20">
        <f t="shared" ref="C183:O183" si="201">SUM(C182:C182)</f>
        <v>121</v>
      </c>
      <c r="D183" s="20">
        <f t="shared" si="201"/>
        <v>193</v>
      </c>
      <c r="E183" s="20">
        <f t="shared" si="201"/>
        <v>314</v>
      </c>
      <c r="F183" s="85">
        <f t="shared" si="201"/>
        <v>2</v>
      </c>
      <c r="G183" s="20">
        <f t="shared" si="201"/>
        <v>0</v>
      </c>
      <c r="H183" s="20">
        <f t="shared" si="201"/>
        <v>0</v>
      </c>
      <c r="I183" s="20">
        <f t="shared" si="201"/>
        <v>0</v>
      </c>
      <c r="J183" s="20">
        <f t="shared" si="201"/>
        <v>121</v>
      </c>
      <c r="K183" s="20">
        <f t="shared" si="201"/>
        <v>193</v>
      </c>
      <c r="L183" s="20">
        <f t="shared" si="201"/>
        <v>314</v>
      </c>
      <c r="M183" s="20">
        <f t="shared" si="201"/>
        <v>0</v>
      </c>
      <c r="N183" s="20">
        <f t="shared" si="201"/>
        <v>0</v>
      </c>
      <c r="O183" s="20">
        <f t="shared" si="201"/>
        <v>0</v>
      </c>
      <c r="P183" s="74"/>
    </row>
    <row r="184" spans="1:16" s="21" customFormat="1" ht="21.75" customHeight="1">
      <c r="A184" s="18"/>
      <c r="B184" s="4" t="s">
        <v>180</v>
      </c>
      <c r="C184" s="29"/>
      <c r="D184" s="16"/>
      <c r="E184" s="17"/>
      <c r="F184" s="91"/>
      <c r="G184" s="17"/>
      <c r="H184" s="17"/>
      <c r="I184" s="17"/>
      <c r="J184" s="17"/>
      <c r="K184" s="17"/>
      <c r="L184" s="17"/>
      <c r="M184" s="17"/>
      <c r="N184" s="17"/>
      <c r="O184" s="17"/>
      <c r="P184" s="74"/>
    </row>
    <row r="185" spans="1:16" s="21" customFormat="1" ht="21.75" customHeight="1">
      <c r="A185" s="18"/>
      <c r="B185" s="32" t="s">
        <v>200</v>
      </c>
      <c r="C185" s="16">
        <v>41</v>
      </c>
      <c r="D185" s="16">
        <v>37</v>
      </c>
      <c r="E185" s="17">
        <f>C185+D185</f>
        <v>78</v>
      </c>
      <c r="F185" s="87">
        <v>2</v>
      </c>
      <c r="G185" s="17" t="str">
        <f>IF(F185=1,C185,"0")</f>
        <v>0</v>
      </c>
      <c r="H185" s="17" t="str">
        <f>IF(F185=1,D185,"0")</f>
        <v>0</v>
      </c>
      <c r="I185" s="17">
        <f t="shared" ref="I185:I186" si="202">G185+H185</f>
        <v>0</v>
      </c>
      <c r="J185" s="17">
        <f>IF(F185=2,C185,"0")</f>
        <v>41</v>
      </c>
      <c r="K185" s="17">
        <f>IF(F185=2,D185,"0")</f>
        <v>37</v>
      </c>
      <c r="L185" s="17">
        <f t="shared" ref="L185:L186" si="203">J185+K185</f>
        <v>78</v>
      </c>
      <c r="M185" s="17" t="str">
        <f>IF(F185=3,C185,"0")</f>
        <v>0</v>
      </c>
      <c r="N185" s="17" t="str">
        <f>IF(F185=3,D185,"0")</f>
        <v>0</v>
      </c>
      <c r="O185" s="17" t="str">
        <f t="shared" ref="O185:O186" si="204">IF(F185=3,E185,"0")</f>
        <v>0</v>
      </c>
      <c r="P185" s="127" t="s">
        <v>216</v>
      </c>
    </row>
    <row r="186" spans="1:16" s="21" customFormat="1" ht="21.75" customHeight="1">
      <c r="A186" s="18"/>
      <c r="B186" s="32" t="s">
        <v>201</v>
      </c>
      <c r="C186" s="16">
        <v>18</v>
      </c>
      <c r="D186" s="16">
        <v>18</v>
      </c>
      <c r="E186" s="17">
        <f>C186+D186</f>
        <v>36</v>
      </c>
      <c r="F186" s="87">
        <v>1</v>
      </c>
      <c r="G186" s="17">
        <f>IF(F186=1,C186,"0")</f>
        <v>18</v>
      </c>
      <c r="H186" s="17">
        <f>IF(F186=1,D186,"0")</f>
        <v>18</v>
      </c>
      <c r="I186" s="17">
        <f t="shared" si="202"/>
        <v>36</v>
      </c>
      <c r="J186" s="17" t="str">
        <f>IF(F186=2,C186,"0")</f>
        <v>0</v>
      </c>
      <c r="K186" s="17" t="str">
        <f>IF(F186=2,D186,"0")</f>
        <v>0</v>
      </c>
      <c r="L186" s="17">
        <f t="shared" si="203"/>
        <v>0</v>
      </c>
      <c r="M186" s="17" t="str">
        <f>IF(F186=3,C186,"0")</f>
        <v>0</v>
      </c>
      <c r="N186" s="17" t="str">
        <f>IF(F186=3,D186,"0")</f>
        <v>0</v>
      </c>
      <c r="O186" s="17" t="str">
        <f t="shared" si="204"/>
        <v>0</v>
      </c>
      <c r="P186" s="127" t="s">
        <v>216</v>
      </c>
    </row>
    <row r="187" spans="1:16" s="21" customFormat="1" ht="21.75" customHeight="1">
      <c r="A187" s="18"/>
      <c r="B187" s="19" t="s">
        <v>53</v>
      </c>
      <c r="C187" s="20">
        <f>SUM(C185:C186)</f>
        <v>59</v>
      </c>
      <c r="D187" s="20">
        <f>SUM(D185:D186)</f>
        <v>55</v>
      </c>
      <c r="E187" s="20">
        <f>SUM(E185:E186)</f>
        <v>114</v>
      </c>
      <c r="F187" s="85"/>
      <c r="G187" s="20">
        <f t="shared" ref="G187:O187" si="205">SUM(G185:G186)</f>
        <v>18</v>
      </c>
      <c r="H187" s="20">
        <f t="shared" si="205"/>
        <v>18</v>
      </c>
      <c r="I187" s="20">
        <f t="shared" si="205"/>
        <v>36</v>
      </c>
      <c r="J187" s="20">
        <f t="shared" si="205"/>
        <v>41</v>
      </c>
      <c r="K187" s="20">
        <f t="shared" si="205"/>
        <v>37</v>
      </c>
      <c r="L187" s="20">
        <f t="shared" si="205"/>
        <v>78</v>
      </c>
      <c r="M187" s="20">
        <f t="shared" si="205"/>
        <v>0</v>
      </c>
      <c r="N187" s="20">
        <f t="shared" si="205"/>
        <v>0</v>
      </c>
      <c r="O187" s="20">
        <f t="shared" si="205"/>
        <v>0</v>
      </c>
      <c r="P187" s="74"/>
    </row>
    <row r="188" spans="1:16" ht="21.75" customHeight="1">
      <c r="A188" s="14"/>
      <c r="B188" s="28" t="s">
        <v>78</v>
      </c>
      <c r="C188" s="29"/>
      <c r="D188" s="16"/>
      <c r="E188" s="17"/>
      <c r="F188" s="84"/>
      <c r="G188" s="17"/>
      <c r="H188" s="17"/>
      <c r="I188" s="17"/>
      <c r="J188" s="17"/>
      <c r="K188" s="17"/>
      <c r="L188" s="17"/>
      <c r="M188" s="17"/>
      <c r="N188" s="17"/>
      <c r="O188" s="17"/>
      <c r="P188" s="103"/>
    </row>
    <row r="189" spans="1:16" ht="21" customHeight="1">
      <c r="A189" s="14"/>
      <c r="B189" s="15" t="s">
        <v>43</v>
      </c>
      <c r="C189" s="16">
        <v>21</v>
      </c>
      <c r="D189" s="16">
        <v>91</v>
      </c>
      <c r="E189" s="17">
        <f>C189+D189</f>
        <v>112</v>
      </c>
      <c r="F189" s="87">
        <v>1</v>
      </c>
      <c r="G189" s="17">
        <f>IF(F189=1,C189,"0")</f>
        <v>21</v>
      </c>
      <c r="H189" s="17">
        <f>IF(F189=1,D189,"0")</f>
        <v>91</v>
      </c>
      <c r="I189" s="17">
        <f t="shared" ref="I189:I192" si="206">G189+H189</f>
        <v>112</v>
      </c>
      <c r="J189" s="17" t="str">
        <f>IF(F189=2,C189,"0")</f>
        <v>0</v>
      </c>
      <c r="K189" s="17" t="str">
        <f>IF(F189=2,D189,"0")</f>
        <v>0</v>
      </c>
      <c r="L189" s="17">
        <f t="shared" ref="L189:L192" si="207">J189+K189</f>
        <v>0</v>
      </c>
      <c r="M189" s="17" t="str">
        <f>IF(F189=3,C189,"0")</f>
        <v>0</v>
      </c>
      <c r="N189" s="17" t="str">
        <f>IF(F189=3,D189,"0")</f>
        <v>0</v>
      </c>
      <c r="O189" s="17" t="str">
        <f t="shared" ref="O189:O192" si="208">IF(F189=3,E189,"0")</f>
        <v>0</v>
      </c>
      <c r="P189" s="129" t="s">
        <v>198</v>
      </c>
    </row>
    <row r="190" spans="1:16" ht="21" customHeight="1">
      <c r="A190" s="14"/>
      <c r="B190" s="15" t="s">
        <v>134</v>
      </c>
      <c r="C190" s="16">
        <v>33</v>
      </c>
      <c r="D190" s="16">
        <v>110</v>
      </c>
      <c r="E190" s="17">
        <f>C190+D190</f>
        <v>143</v>
      </c>
      <c r="F190" s="87">
        <v>1</v>
      </c>
      <c r="G190" s="17">
        <f>IF(F190=1,C190,"0")</f>
        <v>33</v>
      </c>
      <c r="H190" s="17">
        <f>IF(F190=1,D190,"0")</f>
        <v>110</v>
      </c>
      <c r="I190" s="17">
        <f t="shared" ref="I190" si="209">G190+H190</f>
        <v>143</v>
      </c>
      <c r="J190" s="17" t="str">
        <f>IF(F190=2,C190,"0")</f>
        <v>0</v>
      </c>
      <c r="K190" s="17" t="str">
        <f>IF(F190=2,D190,"0")</f>
        <v>0</v>
      </c>
      <c r="L190" s="17">
        <f t="shared" ref="L190" si="210">J190+K190</f>
        <v>0</v>
      </c>
      <c r="M190" s="17" t="str">
        <f>IF(F190=3,C190,"0")</f>
        <v>0</v>
      </c>
      <c r="N190" s="17" t="str">
        <f>IF(F190=3,D190,"0")</f>
        <v>0</v>
      </c>
      <c r="O190" s="17" t="str">
        <f t="shared" si="208"/>
        <v>0</v>
      </c>
      <c r="P190" s="129" t="s">
        <v>198</v>
      </c>
    </row>
    <row r="191" spans="1:16" ht="21.75" customHeight="1">
      <c r="A191" s="14"/>
      <c r="B191" s="30" t="s">
        <v>135</v>
      </c>
      <c r="C191" s="16">
        <v>2</v>
      </c>
      <c r="D191" s="16">
        <v>7</v>
      </c>
      <c r="E191" s="17">
        <f>C191+D191</f>
        <v>9</v>
      </c>
      <c r="F191" s="87">
        <v>1</v>
      </c>
      <c r="G191" s="17">
        <f>IF(F191=1,C191,"0")</f>
        <v>2</v>
      </c>
      <c r="H191" s="17">
        <f>IF(F191=1,D191,"0")</f>
        <v>7</v>
      </c>
      <c r="I191" s="17">
        <f t="shared" ref="I191" si="211">G191+H191</f>
        <v>9</v>
      </c>
      <c r="J191" s="17" t="str">
        <f>IF(F191=2,C191,"0")</f>
        <v>0</v>
      </c>
      <c r="K191" s="17" t="str">
        <f>IF(F191=2,D191,"0")</f>
        <v>0</v>
      </c>
      <c r="L191" s="17">
        <f t="shared" ref="L191" si="212">J191+K191</f>
        <v>0</v>
      </c>
      <c r="M191" s="17" t="str">
        <f>IF(F191=3,C191,"0")</f>
        <v>0</v>
      </c>
      <c r="N191" s="17" t="str">
        <f>IF(F191=3,D191,"0")</f>
        <v>0</v>
      </c>
      <c r="O191" s="17" t="str">
        <f t="shared" si="208"/>
        <v>0</v>
      </c>
      <c r="P191" s="130" t="s">
        <v>197</v>
      </c>
    </row>
    <row r="192" spans="1:16" ht="21.75" customHeight="1">
      <c r="A192" s="14"/>
      <c r="B192" s="15" t="s">
        <v>66</v>
      </c>
      <c r="C192" s="16">
        <v>66</v>
      </c>
      <c r="D192" s="16">
        <v>109</v>
      </c>
      <c r="E192" s="17">
        <f>C192+D192</f>
        <v>175</v>
      </c>
      <c r="F192" s="87">
        <v>2</v>
      </c>
      <c r="G192" s="17" t="str">
        <f>IF(F192=1,C192,"0")</f>
        <v>0</v>
      </c>
      <c r="H192" s="17" t="str">
        <f>IF(F192=1,D192,"0")</f>
        <v>0</v>
      </c>
      <c r="I192" s="17">
        <f t="shared" si="206"/>
        <v>0</v>
      </c>
      <c r="J192" s="17">
        <f>IF(F192=2,C192,"0")</f>
        <v>66</v>
      </c>
      <c r="K192" s="17">
        <f>IF(F192=2,D192,"0")</f>
        <v>109</v>
      </c>
      <c r="L192" s="17">
        <f t="shared" si="207"/>
        <v>175</v>
      </c>
      <c r="M192" s="17" t="str">
        <f>IF(F192=3,C192,"0")</f>
        <v>0</v>
      </c>
      <c r="N192" s="17" t="str">
        <f>IF(F192=3,D192,"0")</f>
        <v>0</v>
      </c>
      <c r="O192" s="17" t="str">
        <f t="shared" si="208"/>
        <v>0</v>
      </c>
      <c r="P192" s="127" t="s">
        <v>199</v>
      </c>
    </row>
    <row r="193" spans="1:16" s="21" customFormat="1" ht="21.75" customHeight="1">
      <c r="A193" s="18"/>
      <c r="B193" s="19" t="s">
        <v>53</v>
      </c>
      <c r="C193" s="20">
        <f>SUM(C189:C192)</f>
        <v>122</v>
      </c>
      <c r="D193" s="20">
        <f>SUM(D189:D192)</f>
        <v>317</v>
      </c>
      <c r="E193" s="20">
        <f>SUM(E189:E192)</f>
        <v>439</v>
      </c>
      <c r="F193" s="85"/>
      <c r="G193" s="20">
        <f t="shared" ref="G193:L193" si="213">SUM(G189:G192)</f>
        <v>56</v>
      </c>
      <c r="H193" s="20">
        <f t="shared" si="213"/>
        <v>208</v>
      </c>
      <c r="I193" s="20">
        <f t="shared" si="213"/>
        <v>264</v>
      </c>
      <c r="J193" s="20">
        <f t="shared" si="213"/>
        <v>66</v>
      </c>
      <c r="K193" s="20">
        <f t="shared" si="213"/>
        <v>109</v>
      </c>
      <c r="L193" s="20">
        <f t="shared" si="213"/>
        <v>175</v>
      </c>
      <c r="M193" s="20">
        <f t="shared" ref="M193:O193" si="214">SUM(M189:M192)</f>
        <v>0</v>
      </c>
      <c r="N193" s="20">
        <f t="shared" si="214"/>
        <v>0</v>
      </c>
      <c r="O193" s="20">
        <f t="shared" si="214"/>
        <v>0</v>
      </c>
      <c r="P193" s="74"/>
    </row>
    <row r="194" spans="1:16" ht="21.75" customHeight="1">
      <c r="A194" s="14"/>
      <c r="B194" s="28" t="s">
        <v>77</v>
      </c>
      <c r="C194" s="16"/>
      <c r="D194" s="16"/>
      <c r="E194" s="17"/>
      <c r="F194" s="84"/>
      <c r="G194" s="17"/>
      <c r="H194" s="17"/>
      <c r="I194" s="17"/>
      <c r="J194" s="17"/>
      <c r="K194" s="17"/>
      <c r="L194" s="17"/>
      <c r="M194" s="17"/>
      <c r="N194" s="17"/>
      <c r="O194" s="17"/>
      <c r="P194" s="103"/>
    </row>
    <row r="195" spans="1:16" ht="21.75" customHeight="1">
      <c r="A195" s="14"/>
      <c r="B195" s="15" t="s">
        <v>103</v>
      </c>
      <c r="C195" s="16">
        <v>22</v>
      </c>
      <c r="D195" s="16">
        <v>160</v>
      </c>
      <c r="E195" s="17">
        <f>C195+D195</f>
        <v>182</v>
      </c>
      <c r="F195" s="87">
        <v>2</v>
      </c>
      <c r="G195" s="17" t="str">
        <f>IF(F195=1,C195,"0")</f>
        <v>0</v>
      </c>
      <c r="H195" s="17" t="str">
        <f>IF(F195=1,D195,"0")</f>
        <v>0</v>
      </c>
      <c r="I195" s="17">
        <f t="shared" ref="I195" si="215">G195+H195</f>
        <v>0</v>
      </c>
      <c r="J195" s="17">
        <f>IF(F195=2,C195,"0")</f>
        <v>22</v>
      </c>
      <c r="K195" s="17">
        <f>IF(F195=2,D195,"0")</f>
        <v>160</v>
      </c>
      <c r="L195" s="17">
        <f t="shared" ref="L195" si="216">J195+K195</f>
        <v>182</v>
      </c>
      <c r="M195" s="17" t="str">
        <f>IF(F195=3,C195,"0")</f>
        <v>0</v>
      </c>
      <c r="N195" s="17" t="str">
        <f>IF(F195=3,D195,"0")</f>
        <v>0</v>
      </c>
      <c r="O195" s="17" t="str">
        <f t="shared" ref="O195" si="217">IF(F195=3,E195,"0")</f>
        <v>0</v>
      </c>
      <c r="P195" s="133" t="s">
        <v>215</v>
      </c>
    </row>
    <row r="196" spans="1:16" s="21" customFormat="1" ht="21.75" customHeight="1">
      <c r="A196" s="18"/>
      <c r="B196" s="31" t="s">
        <v>53</v>
      </c>
      <c r="C196" s="20">
        <f>C195</f>
        <v>22</v>
      </c>
      <c r="D196" s="20">
        <f t="shared" ref="D196:L196" si="218">D195</f>
        <v>160</v>
      </c>
      <c r="E196" s="20">
        <f t="shared" si="218"/>
        <v>182</v>
      </c>
      <c r="F196" s="85"/>
      <c r="G196" s="20" t="str">
        <f t="shared" si="218"/>
        <v>0</v>
      </c>
      <c r="H196" s="20" t="str">
        <f t="shared" si="218"/>
        <v>0</v>
      </c>
      <c r="I196" s="20">
        <f t="shared" si="218"/>
        <v>0</v>
      </c>
      <c r="J196" s="20">
        <f t="shared" si="218"/>
        <v>22</v>
      </c>
      <c r="K196" s="20">
        <f t="shared" si="218"/>
        <v>160</v>
      </c>
      <c r="L196" s="20">
        <f t="shared" si="218"/>
        <v>182</v>
      </c>
      <c r="M196" s="20" t="str">
        <f t="shared" ref="M196:O196" si="219">M195</f>
        <v>0</v>
      </c>
      <c r="N196" s="20" t="str">
        <f t="shared" si="219"/>
        <v>0</v>
      </c>
      <c r="O196" s="20" t="str">
        <f t="shared" si="219"/>
        <v>0</v>
      </c>
      <c r="P196" s="74"/>
    </row>
    <row r="197" spans="1:16" s="21" customFormat="1" ht="21.75" customHeight="1">
      <c r="A197" s="18"/>
      <c r="B197" s="19" t="s">
        <v>55</v>
      </c>
      <c r="C197" s="20">
        <f>C196+C193+C187+C183+C180+C177</f>
        <v>1638</v>
      </c>
      <c r="D197" s="20">
        <f>D196+D193+D187+D183+D180+D177</f>
        <v>3987</v>
      </c>
      <c r="E197" s="20">
        <f>E196+E193+E187+E183+E180+E177</f>
        <v>5625</v>
      </c>
      <c r="F197" s="85"/>
      <c r="G197" s="20">
        <f t="shared" ref="G197:O197" si="220">G196+G193+G187+G183+G180+G177</f>
        <v>601</v>
      </c>
      <c r="H197" s="20">
        <f t="shared" si="220"/>
        <v>1600</v>
      </c>
      <c r="I197" s="20">
        <f t="shared" si="220"/>
        <v>2201</v>
      </c>
      <c r="J197" s="20">
        <f t="shared" si="220"/>
        <v>1037</v>
      </c>
      <c r="K197" s="20">
        <f t="shared" si="220"/>
        <v>2387</v>
      </c>
      <c r="L197" s="20">
        <f t="shared" si="220"/>
        <v>3424</v>
      </c>
      <c r="M197" s="20">
        <f t="shared" si="220"/>
        <v>0</v>
      </c>
      <c r="N197" s="20">
        <f t="shared" si="220"/>
        <v>0</v>
      </c>
      <c r="O197" s="20">
        <f t="shared" si="220"/>
        <v>0</v>
      </c>
      <c r="P197" s="74"/>
    </row>
    <row r="198" spans="1:16" ht="21.75" customHeight="1">
      <c r="A198" s="14"/>
      <c r="B198" s="35" t="s">
        <v>69</v>
      </c>
      <c r="C198" s="16"/>
      <c r="D198" s="16"/>
      <c r="E198" s="17"/>
      <c r="F198" s="84"/>
      <c r="G198" s="17"/>
      <c r="H198" s="17"/>
      <c r="I198" s="17"/>
      <c r="J198" s="17"/>
      <c r="K198" s="17"/>
      <c r="L198" s="17"/>
      <c r="M198" s="17"/>
      <c r="N198" s="17"/>
      <c r="O198" s="17"/>
      <c r="P198" s="103"/>
    </row>
    <row r="199" spans="1:16" ht="21.75" customHeight="1">
      <c r="A199" s="14"/>
      <c r="B199" s="41" t="s">
        <v>56</v>
      </c>
      <c r="C199" s="16"/>
      <c r="D199" s="16"/>
      <c r="E199" s="17"/>
      <c r="F199" s="84"/>
      <c r="G199" s="17"/>
      <c r="H199" s="17"/>
      <c r="I199" s="17"/>
      <c r="J199" s="17"/>
      <c r="K199" s="17"/>
      <c r="L199" s="17"/>
      <c r="M199" s="17"/>
      <c r="N199" s="17"/>
      <c r="O199" s="17"/>
      <c r="P199" s="103"/>
    </row>
    <row r="200" spans="1:16" ht="21.75" customHeight="1">
      <c r="A200" s="14"/>
      <c r="B200" s="37" t="s">
        <v>18</v>
      </c>
      <c r="C200" s="16">
        <v>2</v>
      </c>
      <c r="D200" s="16">
        <v>1</v>
      </c>
      <c r="E200" s="17">
        <f>C200+D200</f>
        <v>3</v>
      </c>
      <c r="F200" s="87">
        <v>1</v>
      </c>
      <c r="G200" s="17">
        <f>IF(F200=1,C200,"0")</f>
        <v>2</v>
      </c>
      <c r="H200" s="17">
        <f>IF(F200=1,D200,"0")</f>
        <v>1</v>
      </c>
      <c r="I200" s="17">
        <f t="shared" ref="I200:I201" si="221">G200+H200</f>
        <v>3</v>
      </c>
      <c r="J200" s="17" t="str">
        <f>IF(F200=2,C200,"0")</f>
        <v>0</v>
      </c>
      <c r="K200" s="17" t="str">
        <f>IF(F200=2,D200,"0")</f>
        <v>0</v>
      </c>
      <c r="L200" s="17">
        <f t="shared" ref="L200:L201" si="222">J200+K200</f>
        <v>0</v>
      </c>
      <c r="M200" s="17" t="str">
        <f>IF(F200=3,C200,"0")</f>
        <v>0</v>
      </c>
      <c r="N200" s="17" t="str">
        <f>IF(F200=3,D200,"0")</f>
        <v>0</v>
      </c>
      <c r="O200" s="17" t="str">
        <f t="shared" ref="O200:O202" si="223">IF(F200=3,E200,"0")</f>
        <v>0</v>
      </c>
      <c r="P200" s="133" t="s">
        <v>215</v>
      </c>
    </row>
    <row r="201" spans="1:16" ht="21.75" customHeight="1">
      <c r="A201" s="14"/>
      <c r="B201" s="37" t="s">
        <v>136</v>
      </c>
      <c r="C201" s="16">
        <v>42</v>
      </c>
      <c r="D201" s="16">
        <v>50</v>
      </c>
      <c r="E201" s="17">
        <f>C201+D201</f>
        <v>92</v>
      </c>
      <c r="F201" s="87">
        <v>1</v>
      </c>
      <c r="G201" s="17">
        <f>IF(F201=1,C201,"0")</f>
        <v>42</v>
      </c>
      <c r="H201" s="17">
        <f>IF(F201=1,D201,"0")</f>
        <v>50</v>
      </c>
      <c r="I201" s="17">
        <f t="shared" si="221"/>
        <v>92</v>
      </c>
      <c r="J201" s="17" t="str">
        <f>IF(F201=2,C201,"0")</f>
        <v>0</v>
      </c>
      <c r="K201" s="17" t="str">
        <f>IF(F201=2,D201,"0")</f>
        <v>0</v>
      </c>
      <c r="L201" s="17">
        <f t="shared" si="222"/>
        <v>0</v>
      </c>
      <c r="M201" s="17" t="str">
        <f>IF(F201=3,C201,"0")</f>
        <v>0</v>
      </c>
      <c r="N201" s="17" t="str">
        <f>IF(F201=3,D201,"0")</f>
        <v>0</v>
      </c>
      <c r="O201" s="17" t="str">
        <f t="shared" si="223"/>
        <v>0</v>
      </c>
      <c r="P201" s="133" t="s">
        <v>215</v>
      </c>
    </row>
    <row r="202" spans="1:16" ht="21.75" customHeight="1">
      <c r="A202" s="14"/>
      <c r="B202" s="37" t="s">
        <v>135</v>
      </c>
      <c r="C202" s="16">
        <v>2</v>
      </c>
      <c r="D202" s="16">
        <v>2</v>
      </c>
      <c r="E202" s="17">
        <f>C202+D202</f>
        <v>4</v>
      </c>
      <c r="F202" s="87">
        <v>1</v>
      </c>
      <c r="G202" s="17">
        <f>IF(F202=1,C202,"0")</f>
        <v>2</v>
      </c>
      <c r="H202" s="17">
        <f>IF(F202=1,D202,"0")</f>
        <v>2</v>
      </c>
      <c r="I202" s="17">
        <f t="shared" ref="I202" si="224">G202+H202</f>
        <v>4</v>
      </c>
      <c r="J202" s="17" t="str">
        <f>IF(F202=2,C202,"0")</f>
        <v>0</v>
      </c>
      <c r="K202" s="17" t="str">
        <f>IF(F202=2,D202,"0")</f>
        <v>0</v>
      </c>
      <c r="L202" s="17">
        <f t="shared" ref="L202" si="225">J202+K202</f>
        <v>0</v>
      </c>
      <c r="M202" s="17" t="str">
        <f>IF(F202=3,C202,"0")</f>
        <v>0</v>
      </c>
      <c r="N202" s="17" t="str">
        <f>IF(F202=3,D202,"0")</f>
        <v>0</v>
      </c>
      <c r="O202" s="17" t="str">
        <f t="shared" si="223"/>
        <v>0</v>
      </c>
      <c r="P202" s="133" t="s">
        <v>215</v>
      </c>
    </row>
    <row r="203" spans="1:16" s="21" customFormat="1" ht="21.75" customHeight="1">
      <c r="A203" s="18"/>
      <c r="B203" s="19" t="s">
        <v>53</v>
      </c>
      <c r="C203" s="20">
        <f>SUM(C200:C202)</f>
        <v>46</v>
      </c>
      <c r="D203" s="20">
        <f>SUM(D200:D202)</f>
        <v>53</v>
      </c>
      <c r="E203" s="20">
        <f>SUM(E200:E202)</f>
        <v>99</v>
      </c>
      <c r="F203" s="85"/>
      <c r="G203" s="20">
        <f t="shared" ref="G203:O203" si="226">SUM(G200:G202)</f>
        <v>46</v>
      </c>
      <c r="H203" s="20">
        <f t="shared" si="226"/>
        <v>53</v>
      </c>
      <c r="I203" s="20">
        <f t="shared" si="226"/>
        <v>99</v>
      </c>
      <c r="J203" s="20">
        <f t="shared" si="226"/>
        <v>0</v>
      </c>
      <c r="K203" s="20">
        <f t="shared" si="226"/>
        <v>0</v>
      </c>
      <c r="L203" s="20">
        <f t="shared" si="226"/>
        <v>0</v>
      </c>
      <c r="M203" s="20">
        <f t="shared" si="226"/>
        <v>0</v>
      </c>
      <c r="N203" s="20">
        <f t="shared" si="226"/>
        <v>0</v>
      </c>
      <c r="O203" s="20">
        <f t="shared" si="226"/>
        <v>0</v>
      </c>
      <c r="P203" s="74"/>
    </row>
    <row r="204" spans="1:16" s="21" customFormat="1" ht="21.75" customHeight="1">
      <c r="A204" s="18"/>
      <c r="B204" s="31" t="s">
        <v>70</v>
      </c>
      <c r="C204" s="20">
        <f>C203</f>
        <v>46</v>
      </c>
      <c r="D204" s="20">
        <f t="shared" ref="D204:E204" si="227">D203</f>
        <v>53</v>
      </c>
      <c r="E204" s="20">
        <f t="shared" si="227"/>
        <v>99</v>
      </c>
      <c r="F204" s="85"/>
      <c r="G204" s="20">
        <f>G203</f>
        <v>46</v>
      </c>
      <c r="H204" s="20">
        <f t="shared" ref="H204:O204" si="228">H203</f>
        <v>53</v>
      </c>
      <c r="I204" s="20">
        <f t="shared" si="228"/>
        <v>99</v>
      </c>
      <c r="J204" s="20">
        <f t="shared" si="228"/>
        <v>0</v>
      </c>
      <c r="K204" s="20">
        <f t="shared" si="228"/>
        <v>0</v>
      </c>
      <c r="L204" s="20">
        <f t="shared" si="228"/>
        <v>0</v>
      </c>
      <c r="M204" s="20">
        <f t="shared" si="228"/>
        <v>0</v>
      </c>
      <c r="N204" s="20">
        <f t="shared" si="228"/>
        <v>0</v>
      </c>
      <c r="O204" s="20">
        <f t="shared" si="228"/>
        <v>0</v>
      </c>
      <c r="P204" s="74"/>
    </row>
    <row r="205" spans="1:16" s="21" customFormat="1" ht="21.75" customHeight="1">
      <c r="A205" s="112"/>
      <c r="B205" s="118" t="s">
        <v>38</v>
      </c>
      <c r="C205" s="114">
        <f>C197+C204</f>
        <v>1684</v>
      </c>
      <c r="D205" s="114">
        <f>D197+D204</f>
        <v>4040</v>
      </c>
      <c r="E205" s="114">
        <f>E197+E204</f>
        <v>5724</v>
      </c>
      <c r="F205" s="115"/>
      <c r="G205" s="114">
        <f t="shared" ref="G205:O205" si="229">G197+G204</f>
        <v>647</v>
      </c>
      <c r="H205" s="114">
        <f t="shared" si="229"/>
        <v>1653</v>
      </c>
      <c r="I205" s="114">
        <f t="shared" si="229"/>
        <v>2300</v>
      </c>
      <c r="J205" s="114">
        <f t="shared" si="229"/>
        <v>1037</v>
      </c>
      <c r="K205" s="114">
        <f t="shared" si="229"/>
        <v>2387</v>
      </c>
      <c r="L205" s="114">
        <f t="shared" si="229"/>
        <v>3424</v>
      </c>
      <c r="M205" s="114">
        <f t="shared" si="229"/>
        <v>0</v>
      </c>
      <c r="N205" s="114">
        <f t="shared" si="229"/>
        <v>0</v>
      </c>
      <c r="O205" s="114">
        <f t="shared" si="229"/>
        <v>0</v>
      </c>
      <c r="P205" s="111"/>
    </row>
    <row r="206" spans="1:16" ht="21.75" customHeight="1">
      <c r="A206" s="18" t="s">
        <v>45</v>
      </c>
      <c r="B206" s="28"/>
      <c r="C206" s="5"/>
      <c r="D206" s="5"/>
      <c r="E206" s="27"/>
      <c r="F206" s="82"/>
      <c r="G206" s="26"/>
      <c r="H206" s="26"/>
      <c r="I206" s="27"/>
      <c r="J206" s="26"/>
      <c r="K206" s="26"/>
      <c r="L206" s="27"/>
      <c r="M206" s="26"/>
      <c r="N206" s="26"/>
      <c r="O206" s="27"/>
      <c r="P206" s="103"/>
    </row>
    <row r="207" spans="1:16" ht="21.75" customHeight="1">
      <c r="A207" s="18"/>
      <c r="B207" s="38" t="s">
        <v>54</v>
      </c>
      <c r="C207" s="5"/>
      <c r="D207" s="5"/>
      <c r="E207" s="27"/>
      <c r="F207" s="82"/>
      <c r="G207" s="26"/>
      <c r="H207" s="26"/>
      <c r="I207" s="27"/>
      <c r="J207" s="26"/>
      <c r="K207" s="26"/>
      <c r="L207" s="27"/>
      <c r="M207" s="26"/>
      <c r="N207" s="26"/>
      <c r="O207" s="27"/>
      <c r="P207" s="103"/>
    </row>
    <row r="208" spans="1:16" ht="21.75" customHeight="1">
      <c r="A208" s="14"/>
      <c r="B208" s="28" t="s">
        <v>58</v>
      </c>
      <c r="C208" s="5"/>
      <c r="D208" s="5"/>
      <c r="E208" s="27"/>
      <c r="F208" s="90"/>
      <c r="G208" s="26"/>
      <c r="H208" s="26"/>
      <c r="I208" s="27"/>
      <c r="J208" s="26"/>
      <c r="K208" s="26"/>
      <c r="L208" s="27"/>
      <c r="M208" s="26"/>
      <c r="N208" s="26"/>
      <c r="O208" s="27"/>
      <c r="P208" s="103"/>
    </row>
    <row r="209" spans="1:16" ht="21.75" customHeight="1">
      <c r="A209" s="10"/>
      <c r="B209" s="11" t="s">
        <v>99</v>
      </c>
      <c r="C209" s="12">
        <v>1</v>
      </c>
      <c r="D209" s="12">
        <v>2</v>
      </c>
      <c r="E209" s="13">
        <f>C209+D209</f>
        <v>3</v>
      </c>
      <c r="F209" s="95">
        <v>2</v>
      </c>
      <c r="G209" s="13" t="str">
        <f>IF(F209=1,C209,"0")</f>
        <v>0</v>
      </c>
      <c r="H209" s="13" t="str">
        <f>IF(F209=1,D209,"0")</f>
        <v>0</v>
      </c>
      <c r="I209" s="13">
        <f>G209+H209</f>
        <v>0</v>
      </c>
      <c r="J209" s="13">
        <f>IF(F209=2,C209,"0")</f>
        <v>1</v>
      </c>
      <c r="K209" s="13">
        <f>IF(F209=2,D209,"0")</f>
        <v>2</v>
      </c>
      <c r="L209" s="13">
        <f>J209+K209</f>
        <v>3</v>
      </c>
      <c r="M209" s="13" t="str">
        <f>IF(F209=3,C209,"0")</f>
        <v>0</v>
      </c>
      <c r="N209" s="13" t="str">
        <f>IF(F209=3,D209,"0")</f>
        <v>0</v>
      </c>
      <c r="O209" s="13" t="str">
        <f t="shared" ref="O209:O213" si="230">IF(F209=3,E209,"0")</f>
        <v>0</v>
      </c>
      <c r="P209" s="129" t="s">
        <v>197</v>
      </c>
    </row>
    <row r="210" spans="1:16" ht="21.75" customHeight="1">
      <c r="A210" s="10"/>
      <c r="B210" s="11" t="s">
        <v>159</v>
      </c>
      <c r="C210" s="16">
        <v>65</v>
      </c>
      <c r="D210" s="16">
        <v>151</v>
      </c>
      <c r="E210" s="17">
        <f>C210+D210</f>
        <v>216</v>
      </c>
      <c r="F210" s="87">
        <v>2</v>
      </c>
      <c r="G210" s="17" t="str">
        <f>IF(F210=1,C210,"0")</f>
        <v>0</v>
      </c>
      <c r="H210" s="17" t="str">
        <f>IF(F210=1,D210,"0")</f>
        <v>0</v>
      </c>
      <c r="I210" s="17">
        <f>G210+H210</f>
        <v>0</v>
      </c>
      <c r="J210" s="17">
        <f>IF(F210=2,C210,"0")</f>
        <v>65</v>
      </c>
      <c r="K210" s="17">
        <f>IF(F210=2,D210,"0")</f>
        <v>151</v>
      </c>
      <c r="L210" s="17">
        <f>J210+K210</f>
        <v>216</v>
      </c>
      <c r="M210" s="17" t="str">
        <f>IF(F210=3,C210,"0")</f>
        <v>0</v>
      </c>
      <c r="N210" s="17" t="str">
        <f>IF(F210=3,D210,"0")</f>
        <v>0</v>
      </c>
      <c r="O210" s="17" t="str">
        <f t="shared" si="230"/>
        <v>0</v>
      </c>
      <c r="P210" s="129" t="s">
        <v>197</v>
      </c>
    </row>
    <row r="211" spans="1:16" ht="21.75" customHeight="1">
      <c r="A211" s="10"/>
      <c r="B211" s="11" t="s">
        <v>183</v>
      </c>
      <c r="C211" s="16">
        <v>9</v>
      </c>
      <c r="D211" s="16">
        <v>10</v>
      </c>
      <c r="E211" s="17">
        <f>C211+D211</f>
        <v>19</v>
      </c>
      <c r="F211" s="87">
        <v>2</v>
      </c>
      <c r="G211" s="17" t="str">
        <f>IF(F211=1,C211,"0")</f>
        <v>0</v>
      </c>
      <c r="H211" s="17" t="str">
        <f>IF(F211=1,D211,"0")</f>
        <v>0</v>
      </c>
      <c r="I211" s="17">
        <f t="shared" ref="I211" si="231">G211+H211</f>
        <v>0</v>
      </c>
      <c r="J211" s="17">
        <f>IF(F211=2,C211,"0")</f>
        <v>9</v>
      </c>
      <c r="K211" s="17">
        <f>IF(F211=2,D211,"0")</f>
        <v>10</v>
      </c>
      <c r="L211" s="17">
        <f t="shared" ref="L211" si="232">J211+K211</f>
        <v>19</v>
      </c>
      <c r="M211" s="17" t="str">
        <f>IF(F211=3,C211,"0")</f>
        <v>0</v>
      </c>
      <c r="N211" s="17" t="str">
        <f>IF(F211=3,D211,"0")</f>
        <v>0</v>
      </c>
      <c r="O211" s="17" t="str">
        <f t="shared" ref="O211" si="233">IF(F211=3,E211,"0")</f>
        <v>0</v>
      </c>
      <c r="P211" s="133" t="s">
        <v>197</v>
      </c>
    </row>
    <row r="212" spans="1:16" ht="21.75" customHeight="1">
      <c r="A212" s="14"/>
      <c r="B212" s="15" t="s">
        <v>127</v>
      </c>
      <c r="C212" s="16">
        <v>23</v>
      </c>
      <c r="D212" s="16">
        <v>56</v>
      </c>
      <c r="E212" s="17">
        <f>C212+D212</f>
        <v>79</v>
      </c>
      <c r="F212" s="87">
        <v>2</v>
      </c>
      <c r="G212" s="17" t="str">
        <f>IF(F212=1,C212,"0")</f>
        <v>0</v>
      </c>
      <c r="H212" s="17" t="str">
        <f>IF(F212=1,D212,"0")</f>
        <v>0</v>
      </c>
      <c r="I212" s="17">
        <f t="shared" ref="I212" si="234">G212+H212</f>
        <v>0</v>
      </c>
      <c r="J212" s="17">
        <f>IF(F212=2,C212,"0")</f>
        <v>23</v>
      </c>
      <c r="K212" s="17">
        <f>IF(F212=2,D212,"0")</f>
        <v>56</v>
      </c>
      <c r="L212" s="17">
        <f t="shared" ref="L212" si="235">J212+K212</f>
        <v>79</v>
      </c>
      <c r="M212" s="17" t="str">
        <f>IF(F212=3,C212,"0")</f>
        <v>0</v>
      </c>
      <c r="N212" s="17" t="str">
        <f>IF(F212=3,D212,"0")</f>
        <v>0</v>
      </c>
      <c r="O212" s="17" t="str">
        <f t="shared" si="230"/>
        <v>0</v>
      </c>
      <c r="P212" s="133" t="s">
        <v>197</v>
      </c>
    </row>
    <row r="213" spans="1:16" ht="21.75" customHeight="1">
      <c r="A213" s="14"/>
      <c r="B213" s="15" t="s">
        <v>21</v>
      </c>
      <c r="C213" s="16">
        <v>173</v>
      </c>
      <c r="D213" s="16">
        <v>507</v>
      </c>
      <c r="E213" s="17">
        <f>C213+D213</f>
        <v>680</v>
      </c>
      <c r="F213" s="87">
        <v>2</v>
      </c>
      <c r="G213" s="17" t="str">
        <f>IF(F213=1,C213,"0")</f>
        <v>0</v>
      </c>
      <c r="H213" s="17" t="str">
        <f>IF(F213=1,D213,"0")</f>
        <v>0</v>
      </c>
      <c r="I213" s="17">
        <f t="shared" ref="I213" si="236">G213+H213</f>
        <v>0</v>
      </c>
      <c r="J213" s="17">
        <f>IF(F213=2,C213,"0")</f>
        <v>173</v>
      </c>
      <c r="K213" s="17">
        <f>IF(F213=2,D213,"0")</f>
        <v>507</v>
      </c>
      <c r="L213" s="17">
        <f t="shared" ref="L213" si="237">J213+K213</f>
        <v>680</v>
      </c>
      <c r="M213" s="17" t="str">
        <f>IF(F213=3,C213,"0")</f>
        <v>0</v>
      </c>
      <c r="N213" s="17" t="str">
        <f>IF(F213=3,D213,"0")</f>
        <v>0</v>
      </c>
      <c r="O213" s="17" t="str">
        <f t="shared" si="230"/>
        <v>0</v>
      </c>
      <c r="P213" s="132" t="s">
        <v>195</v>
      </c>
    </row>
    <row r="214" spans="1:16" s="21" customFormat="1" ht="21.75" customHeight="1">
      <c r="A214" s="18"/>
      <c r="B214" s="19" t="s">
        <v>53</v>
      </c>
      <c r="C214" s="20">
        <f t="shared" ref="C214:O214" si="238">SUM(C209:C213)</f>
        <v>271</v>
      </c>
      <c r="D214" s="20">
        <f t="shared" si="238"/>
        <v>726</v>
      </c>
      <c r="E214" s="20">
        <f t="shared" si="238"/>
        <v>997</v>
      </c>
      <c r="F214" s="88">
        <f t="shared" si="238"/>
        <v>10</v>
      </c>
      <c r="G214" s="20">
        <f t="shared" si="238"/>
        <v>0</v>
      </c>
      <c r="H214" s="20">
        <f t="shared" si="238"/>
        <v>0</v>
      </c>
      <c r="I214" s="20">
        <f t="shared" si="238"/>
        <v>0</v>
      </c>
      <c r="J214" s="20">
        <f t="shared" si="238"/>
        <v>271</v>
      </c>
      <c r="K214" s="20">
        <f t="shared" si="238"/>
        <v>726</v>
      </c>
      <c r="L214" s="20">
        <f t="shared" si="238"/>
        <v>997</v>
      </c>
      <c r="M214" s="20">
        <f t="shared" si="238"/>
        <v>0</v>
      </c>
      <c r="N214" s="20">
        <f t="shared" si="238"/>
        <v>0</v>
      </c>
      <c r="O214" s="20">
        <f t="shared" si="238"/>
        <v>0</v>
      </c>
      <c r="P214" s="74"/>
    </row>
    <row r="215" spans="1:16" ht="21.75" customHeight="1">
      <c r="A215" s="3"/>
      <c r="B215" s="4" t="s">
        <v>59</v>
      </c>
      <c r="C215" s="29"/>
      <c r="D215" s="16"/>
      <c r="E215" s="17"/>
      <c r="F215" s="94"/>
      <c r="G215" s="17"/>
      <c r="H215" s="17"/>
      <c r="I215" s="17"/>
      <c r="J215" s="17"/>
      <c r="K215" s="17"/>
      <c r="L215" s="17"/>
      <c r="M215" s="17"/>
      <c r="N215" s="17"/>
      <c r="O215" s="17"/>
      <c r="P215" s="103"/>
    </row>
    <row r="216" spans="1:16" ht="21.75" customHeight="1">
      <c r="A216" s="3"/>
      <c r="B216" s="11" t="s">
        <v>159</v>
      </c>
      <c r="C216" s="16">
        <v>14</v>
      </c>
      <c r="D216" s="16">
        <v>18</v>
      </c>
      <c r="E216" s="17">
        <f>C216+D216</f>
        <v>32</v>
      </c>
      <c r="F216" s="96">
        <v>2</v>
      </c>
      <c r="G216" s="17" t="str">
        <f>IF(F216=1,C216,"0")</f>
        <v>0</v>
      </c>
      <c r="H216" s="17" t="str">
        <f>IF(F216=1,D216,"0")</f>
        <v>0</v>
      </c>
      <c r="I216" s="17">
        <f>G216+H216</f>
        <v>0</v>
      </c>
      <c r="J216" s="17">
        <f>IF(F216=2,C216,"0")</f>
        <v>14</v>
      </c>
      <c r="K216" s="17">
        <f>IF(F216=2,D216,"0")</f>
        <v>18</v>
      </c>
      <c r="L216" s="17">
        <f>J216+K216</f>
        <v>32</v>
      </c>
      <c r="M216" s="17" t="str">
        <f>IF(F216=3,C216,"0")</f>
        <v>0</v>
      </c>
      <c r="N216" s="17" t="str">
        <f>IF(F216=3,D216,"0")</f>
        <v>0</v>
      </c>
      <c r="O216" s="17" t="str">
        <f t="shared" ref="O216:O219" si="239">IF(F216=3,E216,"0")</f>
        <v>0</v>
      </c>
      <c r="P216" s="133" t="s">
        <v>197</v>
      </c>
    </row>
    <row r="217" spans="1:16" ht="21.75" customHeight="1">
      <c r="A217" s="3"/>
      <c r="B217" s="11" t="s">
        <v>183</v>
      </c>
      <c r="C217" s="16">
        <v>4</v>
      </c>
      <c r="D217" s="16">
        <v>2</v>
      </c>
      <c r="E217" s="17">
        <f>C217+D217</f>
        <v>6</v>
      </c>
      <c r="F217" s="96">
        <v>2</v>
      </c>
      <c r="G217" s="17" t="str">
        <f>IF(F217=1,C217,"0")</f>
        <v>0</v>
      </c>
      <c r="H217" s="17" t="str">
        <f>IF(F217=1,D217,"0")</f>
        <v>0</v>
      </c>
      <c r="I217" s="17">
        <f>G217+H217</f>
        <v>0</v>
      </c>
      <c r="J217" s="17">
        <f>IF(F217=2,C217,"0")</f>
        <v>4</v>
      </c>
      <c r="K217" s="17">
        <f>IF(F217=2,D217,"0")</f>
        <v>2</v>
      </c>
      <c r="L217" s="17">
        <f>J217+K217</f>
        <v>6</v>
      </c>
      <c r="M217" s="17" t="str">
        <f>IF(F217=3,C217,"0")</f>
        <v>0</v>
      </c>
      <c r="N217" s="17" t="str">
        <f>IF(F217=3,D217,"0")</f>
        <v>0</v>
      </c>
      <c r="O217" s="17" t="str">
        <f>IF(F217=3,E217,"0")</f>
        <v>0</v>
      </c>
      <c r="P217" s="133" t="s">
        <v>197</v>
      </c>
    </row>
    <row r="218" spans="1:16" ht="21.75" customHeight="1">
      <c r="A218" s="14"/>
      <c r="B218" s="15" t="s">
        <v>127</v>
      </c>
      <c r="C218" s="16">
        <v>5</v>
      </c>
      <c r="D218" s="16">
        <v>3</v>
      </c>
      <c r="E218" s="17">
        <f>C218+D218</f>
        <v>8</v>
      </c>
      <c r="F218" s="87">
        <v>2</v>
      </c>
      <c r="G218" s="17" t="str">
        <f>IF(F218=1,C218,"0")</f>
        <v>0</v>
      </c>
      <c r="H218" s="17" t="str">
        <f>IF(F218=1,D218,"0")</f>
        <v>0</v>
      </c>
      <c r="I218" s="17">
        <f>G218+H218</f>
        <v>0</v>
      </c>
      <c r="J218" s="17">
        <f>IF(F218=2,C218,"0")</f>
        <v>5</v>
      </c>
      <c r="K218" s="17">
        <f>IF(F218=2,D218,"0")</f>
        <v>3</v>
      </c>
      <c r="L218" s="17">
        <f>J218+K218</f>
        <v>8</v>
      </c>
      <c r="M218" s="17" t="str">
        <f>IF(F218=3,C218,"0")</f>
        <v>0</v>
      </c>
      <c r="N218" s="17" t="str">
        <f>IF(F218=3,D218,"0")</f>
        <v>0</v>
      </c>
      <c r="O218" s="17" t="str">
        <f>IF(F218=3,E218,"0")</f>
        <v>0</v>
      </c>
      <c r="P218" s="129" t="s">
        <v>197</v>
      </c>
    </row>
    <row r="219" spans="1:16" ht="21.75" customHeight="1">
      <c r="A219" s="14"/>
      <c r="B219" s="15" t="s">
        <v>21</v>
      </c>
      <c r="C219" s="16">
        <v>56</v>
      </c>
      <c r="D219" s="16">
        <v>123</v>
      </c>
      <c r="E219" s="17">
        <f>C219+D219</f>
        <v>179</v>
      </c>
      <c r="F219" s="87">
        <v>2</v>
      </c>
      <c r="G219" s="17" t="str">
        <f>IF(F219=1,C219,"0")</f>
        <v>0</v>
      </c>
      <c r="H219" s="17" t="str">
        <f>IF(F219=1,D219,"0")</f>
        <v>0</v>
      </c>
      <c r="I219" s="17">
        <f>G219+H219</f>
        <v>0</v>
      </c>
      <c r="J219" s="17">
        <f>IF(F219=2,C219,"0")</f>
        <v>56</v>
      </c>
      <c r="K219" s="17">
        <f>IF(F219=2,D219,"0")</f>
        <v>123</v>
      </c>
      <c r="L219" s="17">
        <f>J219+K219</f>
        <v>179</v>
      </c>
      <c r="M219" s="17" t="str">
        <f>IF(F219=3,C219,"0")</f>
        <v>0</v>
      </c>
      <c r="N219" s="17" t="str">
        <f>IF(F219=3,D219,"0")</f>
        <v>0</v>
      </c>
      <c r="O219" s="17" t="str">
        <f t="shared" si="239"/>
        <v>0</v>
      </c>
      <c r="P219" s="127" t="s">
        <v>195</v>
      </c>
    </row>
    <row r="220" spans="1:16" s="21" customFormat="1" ht="21.75" customHeight="1">
      <c r="A220" s="18"/>
      <c r="B220" s="19" t="s">
        <v>53</v>
      </c>
      <c r="C220" s="20">
        <f t="shared" ref="C220:L220" si="240">SUM(C216:C219)</f>
        <v>79</v>
      </c>
      <c r="D220" s="20">
        <f t="shared" si="240"/>
        <v>146</v>
      </c>
      <c r="E220" s="20">
        <f t="shared" si="240"/>
        <v>225</v>
      </c>
      <c r="F220" s="88">
        <f t="shared" si="240"/>
        <v>8</v>
      </c>
      <c r="G220" s="20">
        <f t="shared" si="240"/>
        <v>0</v>
      </c>
      <c r="H220" s="20">
        <f t="shared" si="240"/>
        <v>0</v>
      </c>
      <c r="I220" s="20">
        <f t="shared" si="240"/>
        <v>0</v>
      </c>
      <c r="J220" s="20">
        <f t="shared" si="240"/>
        <v>79</v>
      </c>
      <c r="K220" s="20">
        <f t="shared" si="240"/>
        <v>146</v>
      </c>
      <c r="L220" s="20">
        <f t="shared" si="240"/>
        <v>225</v>
      </c>
      <c r="M220" s="20">
        <f t="shared" ref="M220:O220" si="241">SUM(M216:M219)</f>
        <v>0</v>
      </c>
      <c r="N220" s="20">
        <f t="shared" si="241"/>
        <v>0</v>
      </c>
      <c r="O220" s="20">
        <f t="shared" si="241"/>
        <v>0</v>
      </c>
      <c r="P220" s="74"/>
    </row>
    <row r="221" spans="1:16" s="21" customFormat="1" ht="21.75" customHeight="1">
      <c r="A221" s="18"/>
      <c r="B221" s="28" t="s">
        <v>141</v>
      </c>
      <c r="C221" s="20"/>
      <c r="D221" s="20"/>
      <c r="E221" s="20"/>
      <c r="F221" s="85"/>
      <c r="G221" s="20"/>
      <c r="H221" s="20"/>
      <c r="I221" s="20"/>
      <c r="J221" s="20"/>
      <c r="K221" s="20"/>
      <c r="L221" s="20"/>
      <c r="M221" s="20"/>
      <c r="N221" s="20"/>
      <c r="O221" s="20"/>
      <c r="P221" s="74"/>
    </row>
    <row r="222" spans="1:16" s="21" customFormat="1" ht="21.75" customHeight="1">
      <c r="A222" s="18"/>
      <c r="B222" s="32" t="s">
        <v>46</v>
      </c>
      <c r="C222" s="16">
        <v>1</v>
      </c>
      <c r="D222" s="16">
        <v>219</v>
      </c>
      <c r="E222" s="16">
        <f>C222+D222</f>
        <v>220</v>
      </c>
      <c r="F222" s="84">
        <v>1</v>
      </c>
      <c r="G222" s="16">
        <f>IF(F222=1,C222,"0")</f>
        <v>1</v>
      </c>
      <c r="H222" s="16">
        <f>IF(F222=1,D222,"0")</f>
        <v>219</v>
      </c>
      <c r="I222" s="16">
        <f t="shared" ref="I222" si="242">G222+H222</f>
        <v>220</v>
      </c>
      <c r="J222" s="16" t="str">
        <f>IF(F222=2,C222,"0")</f>
        <v>0</v>
      </c>
      <c r="K222" s="16" t="str">
        <f>IF(F222=2,D222,"0")</f>
        <v>0</v>
      </c>
      <c r="L222" s="16">
        <f t="shared" ref="L222" si="243">J222+K222</f>
        <v>0</v>
      </c>
      <c r="M222" s="16" t="str">
        <f>IF(F222=3,C222,"0")</f>
        <v>0</v>
      </c>
      <c r="N222" s="16" t="str">
        <f>IF(F222=3,D222,"0")</f>
        <v>0</v>
      </c>
      <c r="O222" s="16" t="str">
        <f t="shared" ref="O222" si="244">IF(F222=3,E222,"0")</f>
        <v>0</v>
      </c>
      <c r="P222" s="127" t="s">
        <v>188</v>
      </c>
    </row>
    <row r="223" spans="1:16" s="21" customFormat="1" ht="21.75" customHeight="1">
      <c r="A223" s="18"/>
      <c r="B223" s="31" t="s">
        <v>53</v>
      </c>
      <c r="C223" s="20">
        <f t="shared" ref="C223:L223" si="245">C222</f>
        <v>1</v>
      </c>
      <c r="D223" s="20">
        <f t="shared" si="245"/>
        <v>219</v>
      </c>
      <c r="E223" s="20">
        <f t="shared" si="245"/>
        <v>220</v>
      </c>
      <c r="F223" s="85">
        <f t="shared" si="245"/>
        <v>1</v>
      </c>
      <c r="G223" s="20">
        <f t="shared" si="245"/>
        <v>1</v>
      </c>
      <c r="H223" s="20">
        <f t="shared" si="245"/>
        <v>219</v>
      </c>
      <c r="I223" s="20">
        <f t="shared" si="245"/>
        <v>220</v>
      </c>
      <c r="J223" s="20" t="str">
        <f t="shared" si="245"/>
        <v>0</v>
      </c>
      <c r="K223" s="20" t="str">
        <f t="shared" si="245"/>
        <v>0</v>
      </c>
      <c r="L223" s="20">
        <f t="shared" si="245"/>
        <v>0</v>
      </c>
      <c r="M223" s="20" t="str">
        <f t="shared" ref="M223:O223" si="246">M222</f>
        <v>0</v>
      </c>
      <c r="N223" s="20" t="str">
        <f t="shared" si="246"/>
        <v>0</v>
      </c>
      <c r="O223" s="20" t="str">
        <f t="shared" si="246"/>
        <v>0</v>
      </c>
      <c r="P223" s="74"/>
    </row>
    <row r="224" spans="1:16" ht="21.75" customHeight="1">
      <c r="A224" s="14"/>
      <c r="B224" s="28" t="s">
        <v>144</v>
      </c>
      <c r="C224" s="42"/>
      <c r="D224" s="42"/>
      <c r="E224" s="43"/>
      <c r="F224" s="97"/>
      <c r="G224" s="44"/>
      <c r="H224" s="13"/>
      <c r="I224" s="13"/>
      <c r="J224" s="17"/>
      <c r="K224" s="17"/>
      <c r="L224" s="17"/>
      <c r="M224" s="17"/>
      <c r="N224" s="17"/>
      <c r="O224" s="17"/>
      <c r="P224" s="103"/>
    </row>
    <row r="225" spans="1:16" s="36" customFormat="1" ht="21.75" customHeight="1">
      <c r="A225" s="3"/>
      <c r="B225" s="32" t="s">
        <v>46</v>
      </c>
      <c r="C225" s="16">
        <v>0</v>
      </c>
      <c r="D225" s="16">
        <v>57</v>
      </c>
      <c r="E225" s="17">
        <f>C225+D225</f>
        <v>57</v>
      </c>
      <c r="F225" s="87">
        <v>1</v>
      </c>
      <c r="G225" s="17">
        <f>IF(F225=1,C225,"0")</f>
        <v>0</v>
      </c>
      <c r="H225" s="17">
        <f>IF(F225=1,D225,"0")</f>
        <v>57</v>
      </c>
      <c r="I225" s="17">
        <f t="shared" ref="I225" si="247">G225+H225</f>
        <v>57</v>
      </c>
      <c r="J225" s="17" t="str">
        <f>IF(F225=2,C225,"0")</f>
        <v>0</v>
      </c>
      <c r="K225" s="17" t="str">
        <f>IF(F225=2,D225,"0")</f>
        <v>0</v>
      </c>
      <c r="L225" s="17">
        <f t="shared" ref="L225" si="248">J225+K225</f>
        <v>0</v>
      </c>
      <c r="M225" s="17" t="str">
        <f>IF(F225=3,C225,"0")</f>
        <v>0</v>
      </c>
      <c r="N225" s="17" t="str">
        <f>IF(F225=3,D225,"0")</f>
        <v>0</v>
      </c>
      <c r="O225" s="17" t="str">
        <f t="shared" ref="O225" si="249">IF(F225=3,E225,"0")</f>
        <v>0</v>
      </c>
      <c r="P225" s="127" t="s">
        <v>188</v>
      </c>
    </row>
    <row r="226" spans="1:16" s="36" customFormat="1" ht="21.75" customHeight="1">
      <c r="A226" s="3"/>
      <c r="B226" s="31" t="s">
        <v>53</v>
      </c>
      <c r="C226" s="20">
        <f t="shared" ref="C226:L226" si="250">C225</f>
        <v>0</v>
      </c>
      <c r="D226" s="20">
        <f t="shared" si="250"/>
        <v>57</v>
      </c>
      <c r="E226" s="20">
        <f t="shared" si="250"/>
        <v>57</v>
      </c>
      <c r="F226" s="88">
        <f t="shared" si="250"/>
        <v>1</v>
      </c>
      <c r="G226" s="20">
        <f t="shared" si="250"/>
        <v>0</v>
      </c>
      <c r="H226" s="20">
        <f t="shared" si="250"/>
        <v>57</v>
      </c>
      <c r="I226" s="20">
        <f t="shared" si="250"/>
        <v>57</v>
      </c>
      <c r="J226" s="20" t="str">
        <f t="shared" si="250"/>
        <v>0</v>
      </c>
      <c r="K226" s="20" t="str">
        <f t="shared" si="250"/>
        <v>0</v>
      </c>
      <c r="L226" s="20">
        <f t="shared" si="250"/>
        <v>0</v>
      </c>
      <c r="M226" s="20" t="str">
        <f t="shared" ref="M226:O226" si="251">M225</f>
        <v>0</v>
      </c>
      <c r="N226" s="20" t="str">
        <f t="shared" si="251"/>
        <v>0</v>
      </c>
      <c r="O226" s="20" t="str">
        <f t="shared" si="251"/>
        <v>0</v>
      </c>
      <c r="P226" s="74"/>
    </row>
    <row r="227" spans="1:16" s="36" customFormat="1" ht="21.75" customHeight="1">
      <c r="A227" s="3"/>
      <c r="B227" s="31" t="s">
        <v>55</v>
      </c>
      <c r="C227" s="20">
        <f t="shared" ref="C227:L227" si="252">C226+C220+C214+C223</f>
        <v>351</v>
      </c>
      <c r="D227" s="20">
        <f t="shared" si="252"/>
        <v>1148</v>
      </c>
      <c r="E227" s="20">
        <f t="shared" si="252"/>
        <v>1499</v>
      </c>
      <c r="F227" s="85">
        <f t="shared" si="252"/>
        <v>20</v>
      </c>
      <c r="G227" s="20">
        <f t="shared" si="252"/>
        <v>1</v>
      </c>
      <c r="H227" s="20">
        <f t="shared" si="252"/>
        <v>276</v>
      </c>
      <c r="I227" s="20">
        <f t="shared" si="252"/>
        <v>277</v>
      </c>
      <c r="J227" s="20">
        <f t="shared" si="252"/>
        <v>350</v>
      </c>
      <c r="K227" s="20">
        <f t="shared" si="252"/>
        <v>872</v>
      </c>
      <c r="L227" s="20">
        <f t="shared" si="252"/>
        <v>1222</v>
      </c>
      <c r="M227" s="20">
        <f t="shared" ref="M227:O227" si="253">M226+M220+M214+M223</f>
        <v>0</v>
      </c>
      <c r="N227" s="20">
        <f t="shared" si="253"/>
        <v>0</v>
      </c>
      <c r="O227" s="20">
        <f t="shared" si="253"/>
        <v>0</v>
      </c>
      <c r="P227" s="74"/>
    </row>
    <row r="228" spans="1:16" s="21" customFormat="1" ht="21.75" customHeight="1">
      <c r="A228" s="112"/>
      <c r="B228" s="113" t="s">
        <v>38</v>
      </c>
      <c r="C228" s="114">
        <f>C227</f>
        <v>351</v>
      </c>
      <c r="D228" s="114">
        <f t="shared" ref="D228:L228" si="254">D227</f>
        <v>1148</v>
      </c>
      <c r="E228" s="114">
        <f t="shared" si="254"/>
        <v>1499</v>
      </c>
      <c r="F228" s="115">
        <f t="shared" si="254"/>
        <v>20</v>
      </c>
      <c r="G228" s="114">
        <f t="shared" si="254"/>
        <v>1</v>
      </c>
      <c r="H228" s="114">
        <f t="shared" si="254"/>
        <v>276</v>
      </c>
      <c r="I228" s="114">
        <f t="shared" si="254"/>
        <v>277</v>
      </c>
      <c r="J228" s="114">
        <f t="shared" si="254"/>
        <v>350</v>
      </c>
      <c r="K228" s="114">
        <f t="shared" si="254"/>
        <v>872</v>
      </c>
      <c r="L228" s="114">
        <f t="shared" si="254"/>
        <v>1222</v>
      </c>
      <c r="M228" s="114">
        <f t="shared" ref="M228:O228" si="255">M227</f>
        <v>0</v>
      </c>
      <c r="N228" s="114">
        <f t="shared" si="255"/>
        <v>0</v>
      </c>
      <c r="O228" s="114">
        <f t="shared" si="255"/>
        <v>0</v>
      </c>
      <c r="P228" s="111"/>
    </row>
    <row r="229" spans="1:16" ht="21.75" customHeight="1">
      <c r="A229" s="18" t="s">
        <v>47</v>
      </c>
      <c r="B229" s="41"/>
      <c r="C229" s="5"/>
      <c r="D229" s="5"/>
      <c r="E229" s="27"/>
      <c r="F229" s="82"/>
      <c r="G229" s="26"/>
      <c r="H229" s="26"/>
      <c r="I229" s="27"/>
      <c r="J229" s="26"/>
      <c r="K229" s="26"/>
      <c r="L229" s="27"/>
      <c r="M229" s="26"/>
      <c r="N229" s="26"/>
      <c r="O229" s="27"/>
      <c r="P229" s="103"/>
    </row>
    <row r="230" spans="1:16" ht="21.75" customHeight="1">
      <c r="A230" s="18"/>
      <c r="B230" s="35" t="s">
        <v>54</v>
      </c>
      <c r="C230" s="5"/>
      <c r="D230" s="5"/>
      <c r="E230" s="27"/>
      <c r="F230" s="82"/>
      <c r="G230" s="26"/>
      <c r="H230" s="26"/>
      <c r="I230" s="27"/>
      <c r="J230" s="26"/>
      <c r="K230" s="26"/>
      <c r="L230" s="27"/>
      <c r="M230" s="26"/>
      <c r="N230" s="26"/>
      <c r="O230" s="27"/>
      <c r="P230" s="103"/>
    </row>
    <row r="231" spans="1:16" s="36" customFormat="1" ht="21.75" customHeight="1">
      <c r="A231" s="3"/>
      <c r="B231" s="4" t="s">
        <v>145</v>
      </c>
      <c r="C231" s="5"/>
      <c r="D231" s="5"/>
      <c r="E231" s="27"/>
      <c r="F231" s="98"/>
      <c r="G231" s="26"/>
      <c r="H231" s="26"/>
      <c r="I231" s="27"/>
      <c r="J231" s="26"/>
      <c r="K231" s="26"/>
      <c r="L231" s="27"/>
      <c r="M231" s="26"/>
      <c r="N231" s="26"/>
      <c r="O231" s="27"/>
      <c r="P231" s="74"/>
    </row>
    <row r="232" spans="1:16" ht="21.75" customHeight="1">
      <c r="A232" s="3"/>
      <c r="B232" s="30" t="s">
        <v>22</v>
      </c>
      <c r="C232" s="16">
        <v>34</v>
      </c>
      <c r="D232" s="16">
        <v>54</v>
      </c>
      <c r="E232" s="17">
        <f t="shared" ref="E232:E241" si="256">C232+D232</f>
        <v>88</v>
      </c>
      <c r="F232" s="87">
        <v>1</v>
      </c>
      <c r="G232" s="17">
        <f t="shared" ref="G232:G241" si="257">IF(F232=1,C232,"0")</f>
        <v>34</v>
      </c>
      <c r="H232" s="17">
        <f t="shared" ref="H232:H241" si="258">IF(F232=1,D232,"0")</f>
        <v>54</v>
      </c>
      <c r="I232" s="17">
        <f t="shared" ref="I232:I241" si="259">G232+H232</f>
        <v>88</v>
      </c>
      <c r="J232" s="17" t="str">
        <f t="shared" ref="J232:J241" si="260">IF(F232=2,C232,"0")</f>
        <v>0</v>
      </c>
      <c r="K232" s="17" t="str">
        <f t="shared" ref="K232:K241" si="261">IF(F232=2,D232,"0")</f>
        <v>0</v>
      </c>
      <c r="L232" s="17">
        <f t="shared" ref="L232:L241" si="262">J232+K232</f>
        <v>0</v>
      </c>
      <c r="M232" s="17" t="str">
        <f t="shared" ref="M232:M241" si="263">IF(F232=3,C232,"0")</f>
        <v>0</v>
      </c>
      <c r="N232" s="17" t="str">
        <f t="shared" ref="N232:N241" si="264">IF(F232=3,D232,"0")</f>
        <v>0</v>
      </c>
      <c r="O232" s="17" t="str">
        <f t="shared" ref="O232:O241" si="265">IF(F232=3,E232,"0")</f>
        <v>0</v>
      </c>
      <c r="P232" s="129" t="s">
        <v>197</v>
      </c>
    </row>
    <row r="233" spans="1:16" ht="21.75" customHeight="1">
      <c r="A233" s="14"/>
      <c r="B233" s="15" t="s">
        <v>29</v>
      </c>
      <c r="C233" s="16">
        <v>14</v>
      </c>
      <c r="D233" s="16">
        <v>0</v>
      </c>
      <c r="E233" s="17">
        <f t="shared" si="256"/>
        <v>14</v>
      </c>
      <c r="F233" s="87">
        <v>1</v>
      </c>
      <c r="G233" s="17">
        <f t="shared" si="257"/>
        <v>14</v>
      </c>
      <c r="H233" s="17">
        <f t="shared" si="258"/>
        <v>0</v>
      </c>
      <c r="I233" s="17">
        <f t="shared" si="259"/>
        <v>14</v>
      </c>
      <c r="J233" s="17" t="str">
        <f t="shared" si="260"/>
        <v>0</v>
      </c>
      <c r="K233" s="17" t="str">
        <f t="shared" si="261"/>
        <v>0</v>
      </c>
      <c r="L233" s="17">
        <f t="shared" si="262"/>
        <v>0</v>
      </c>
      <c r="M233" s="17" t="str">
        <f t="shared" si="263"/>
        <v>0</v>
      </c>
      <c r="N233" s="17" t="str">
        <f t="shared" si="264"/>
        <v>0</v>
      </c>
      <c r="O233" s="17" t="str">
        <f t="shared" si="265"/>
        <v>0</v>
      </c>
      <c r="P233" s="129" t="s">
        <v>197</v>
      </c>
    </row>
    <row r="234" spans="1:16" ht="21.75" customHeight="1">
      <c r="A234" s="14"/>
      <c r="B234" s="15" t="s">
        <v>160</v>
      </c>
      <c r="C234" s="16">
        <v>64</v>
      </c>
      <c r="D234" s="16">
        <v>79</v>
      </c>
      <c r="E234" s="17">
        <f t="shared" si="256"/>
        <v>143</v>
      </c>
      <c r="F234" s="87">
        <v>2</v>
      </c>
      <c r="G234" s="17" t="str">
        <f t="shared" si="257"/>
        <v>0</v>
      </c>
      <c r="H234" s="17" t="str">
        <f t="shared" si="258"/>
        <v>0</v>
      </c>
      <c r="I234" s="17">
        <f t="shared" ref="I234" si="266">G234+H234</f>
        <v>0</v>
      </c>
      <c r="J234" s="17">
        <f t="shared" si="260"/>
        <v>64</v>
      </c>
      <c r="K234" s="17">
        <f t="shared" si="261"/>
        <v>79</v>
      </c>
      <c r="L234" s="17">
        <f t="shared" ref="L234" si="267">J234+K234</f>
        <v>143</v>
      </c>
      <c r="M234" s="17" t="str">
        <f t="shared" si="263"/>
        <v>0</v>
      </c>
      <c r="N234" s="17" t="str">
        <f t="shared" si="264"/>
        <v>0</v>
      </c>
      <c r="O234" s="17" t="str">
        <f t="shared" si="265"/>
        <v>0</v>
      </c>
      <c r="P234" s="129" t="s">
        <v>197</v>
      </c>
    </row>
    <row r="235" spans="1:16" ht="21.75" customHeight="1">
      <c r="A235" s="14"/>
      <c r="B235" s="15" t="s">
        <v>100</v>
      </c>
      <c r="C235" s="16">
        <v>34</v>
      </c>
      <c r="D235" s="16">
        <v>65</v>
      </c>
      <c r="E235" s="17">
        <f t="shared" si="256"/>
        <v>99</v>
      </c>
      <c r="F235" s="87">
        <v>2</v>
      </c>
      <c r="G235" s="17" t="str">
        <f t="shared" si="257"/>
        <v>0</v>
      </c>
      <c r="H235" s="17" t="str">
        <f t="shared" si="258"/>
        <v>0</v>
      </c>
      <c r="I235" s="17">
        <f t="shared" si="259"/>
        <v>0</v>
      </c>
      <c r="J235" s="17">
        <f t="shared" si="260"/>
        <v>34</v>
      </c>
      <c r="K235" s="17">
        <f t="shared" si="261"/>
        <v>65</v>
      </c>
      <c r="L235" s="17">
        <f t="shared" si="262"/>
        <v>99</v>
      </c>
      <c r="M235" s="17" t="str">
        <f t="shared" si="263"/>
        <v>0</v>
      </c>
      <c r="N235" s="17" t="str">
        <f t="shared" si="264"/>
        <v>0</v>
      </c>
      <c r="O235" s="17" t="str">
        <f t="shared" si="265"/>
        <v>0</v>
      </c>
      <c r="P235" s="129" t="s">
        <v>197</v>
      </c>
    </row>
    <row r="236" spans="1:16" ht="21.75" customHeight="1">
      <c r="A236" s="8"/>
      <c r="B236" s="32" t="s">
        <v>24</v>
      </c>
      <c r="C236" s="16">
        <v>5</v>
      </c>
      <c r="D236" s="16">
        <v>0</v>
      </c>
      <c r="E236" s="17">
        <f t="shared" si="256"/>
        <v>5</v>
      </c>
      <c r="F236" s="87">
        <v>1</v>
      </c>
      <c r="G236" s="17">
        <f t="shared" si="257"/>
        <v>5</v>
      </c>
      <c r="H236" s="17">
        <f t="shared" si="258"/>
        <v>0</v>
      </c>
      <c r="I236" s="17">
        <f t="shared" si="259"/>
        <v>5</v>
      </c>
      <c r="J236" s="17" t="str">
        <f t="shared" si="260"/>
        <v>0</v>
      </c>
      <c r="K236" s="17" t="str">
        <f t="shared" si="261"/>
        <v>0</v>
      </c>
      <c r="L236" s="17">
        <f t="shared" si="262"/>
        <v>0</v>
      </c>
      <c r="M236" s="17" t="str">
        <f t="shared" si="263"/>
        <v>0</v>
      </c>
      <c r="N236" s="17" t="str">
        <f t="shared" si="264"/>
        <v>0</v>
      </c>
      <c r="O236" s="17" t="str">
        <f t="shared" si="265"/>
        <v>0</v>
      </c>
      <c r="P236" s="129" t="s">
        <v>197</v>
      </c>
    </row>
    <row r="237" spans="1:16" ht="21.75" customHeight="1">
      <c r="A237" s="14"/>
      <c r="B237" s="15" t="s">
        <v>25</v>
      </c>
      <c r="C237" s="16">
        <v>28</v>
      </c>
      <c r="D237" s="16">
        <v>14</v>
      </c>
      <c r="E237" s="17">
        <f t="shared" si="256"/>
        <v>42</v>
      </c>
      <c r="F237" s="87">
        <v>1</v>
      </c>
      <c r="G237" s="17">
        <f t="shared" si="257"/>
        <v>28</v>
      </c>
      <c r="H237" s="17">
        <f t="shared" si="258"/>
        <v>14</v>
      </c>
      <c r="I237" s="17">
        <f t="shared" si="259"/>
        <v>42</v>
      </c>
      <c r="J237" s="17" t="str">
        <f t="shared" si="260"/>
        <v>0</v>
      </c>
      <c r="K237" s="17" t="str">
        <f t="shared" si="261"/>
        <v>0</v>
      </c>
      <c r="L237" s="17">
        <f t="shared" si="262"/>
        <v>0</v>
      </c>
      <c r="M237" s="17" t="str">
        <f t="shared" si="263"/>
        <v>0</v>
      </c>
      <c r="N237" s="17" t="str">
        <f t="shared" si="264"/>
        <v>0</v>
      </c>
      <c r="O237" s="17" t="str">
        <f t="shared" si="265"/>
        <v>0</v>
      </c>
      <c r="P237" s="129" t="s">
        <v>197</v>
      </c>
    </row>
    <row r="238" spans="1:16" ht="21.75" customHeight="1">
      <c r="A238" s="14"/>
      <c r="B238" s="15" t="s">
        <v>23</v>
      </c>
      <c r="C238" s="16">
        <v>6</v>
      </c>
      <c r="D238" s="16">
        <v>0</v>
      </c>
      <c r="E238" s="17">
        <f t="shared" si="256"/>
        <v>6</v>
      </c>
      <c r="F238" s="87">
        <v>1</v>
      </c>
      <c r="G238" s="17">
        <f t="shared" si="257"/>
        <v>6</v>
      </c>
      <c r="H238" s="17">
        <f t="shared" si="258"/>
        <v>0</v>
      </c>
      <c r="I238" s="17">
        <f t="shared" si="259"/>
        <v>6</v>
      </c>
      <c r="J238" s="17" t="str">
        <f t="shared" si="260"/>
        <v>0</v>
      </c>
      <c r="K238" s="17" t="str">
        <f t="shared" si="261"/>
        <v>0</v>
      </c>
      <c r="L238" s="17">
        <f t="shared" si="262"/>
        <v>0</v>
      </c>
      <c r="M238" s="17" t="str">
        <f t="shared" si="263"/>
        <v>0</v>
      </c>
      <c r="N238" s="17" t="str">
        <f t="shared" si="264"/>
        <v>0</v>
      </c>
      <c r="O238" s="17" t="str">
        <f t="shared" si="265"/>
        <v>0</v>
      </c>
      <c r="P238" s="129" t="s">
        <v>197</v>
      </c>
    </row>
    <row r="239" spans="1:16" ht="21.75" customHeight="1">
      <c r="A239" s="14"/>
      <c r="B239" s="15" t="s">
        <v>28</v>
      </c>
      <c r="C239" s="16">
        <v>61</v>
      </c>
      <c r="D239" s="16">
        <v>149</v>
      </c>
      <c r="E239" s="17">
        <f t="shared" si="256"/>
        <v>210</v>
      </c>
      <c r="F239" s="87">
        <v>2</v>
      </c>
      <c r="G239" s="17" t="str">
        <f t="shared" si="257"/>
        <v>0</v>
      </c>
      <c r="H239" s="17" t="str">
        <f t="shared" si="258"/>
        <v>0</v>
      </c>
      <c r="I239" s="17">
        <f t="shared" si="259"/>
        <v>0</v>
      </c>
      <c r="J239" s="17">
        <f t="shared" si="260"/>
        <v>61</v>
      </c>
      <c r="K239" s="17">
        <f t="shared" si="261"/>
        <v>149</v>
      </c>
      <c r="L239" s="17">
        <f t="shared" si="262"/>
        <v>210</v>
      </c>
      <c r="M239" s="17" t="str">
        <f t="shared" si="263"/>
        <v>0</v>
      </c>
      <c r="N239" s="17" t="str">
        <f t="shared" si="264"/>
        <v>0</v>
      </c>
      <c r="O239" s="17" t="str">
        <f t="shared" si="265"/>
        <v>0</v>
      </c>
      <c r="P239" s="129" t="s">
        <v>197</v>
      </c>
    </row>
    <row r="240" spans="1:16" ht="21.75" customHeight="1">
      <c r="A240" s="14"/>
      <c r="B240" s="15" t="s">
        <v>27</v>
      </c>
      <c r="C240" s="16">
        <v>32</v>
      </c>
      <c r="D240" s="16">
        <v>50</v>
      </c>
      <c r="E240" s="17">
        <f t="shared" si="256"/>
        <v>82</v>
      </c>
      <c r="F240" s="87">
        <v>2</v>
      </c>
      <c r="G240" s="17" t="str">
        <f t="shared" si="257"/>
        <v>0</v>
      </c>
      <c r="H240" s="17" t="str">
        <f t="shared" si="258"/>
        <v>0</v>
      </c>
      <c r="I240" s="17">
        <f t="shared" si="259"/>
        <v>0</v>
      </c>
      <c r="J240" s="17">
        <f t="shared" si="260"/>
        <v>32</v>
      </c>
      <c r="K240" s="17">
        <f t="shared" si="261"/>
        <v>50</v>
      </c>
      <c r="L240" s="17">
        <f t="shared" si="262"/>
        <v>82</v>
      </c>
      <c r="M240" s="17" t="str">
        <f t="shared" si="263"/>
        <v>0</v>
      </c>
      <c r="N240" s="17" t="str">
        <f t="shared" si="264"/>
        <v>0</v>
      </c>
      <c r="O240" s="17" t="str">
        <f t="shared" si="265"/>
        <v>0</v>
      </c>
      <c r="P240" s="129" t="s">
        <v>197</v>
      </c>
    </row>
    <row r="241" spans="1:16" ht="21.75" customHeight="1">
      <c r="A241" s="14"/>
      <c r="B241" s="15" t="s">
        <v>26</v>
      </c>
      <c r="C241" s="16">
        <v>33</v>
      </c>
      <c r="D241" s="16">
        <v>75</v>
      </c>
      <c r="E241" s="17">
        <f t="shared" si="256"/>
        <v>108</v>
      </c>
      <c r="F241" s="87">
        <v>2</v>
      </c>
      <c r="G241" s="17" t="str">
        <f t="shared" si="257"/>
        <v>0</v>
      </c>
      <c r="H241" s="17" t="str">
        <f t="shared" si="258"/>
        <v>0</v>
      </c>
      <c r="I241" s="17">
        <f t="shared" si="259"/>
        <v>0</v>
      </c>
      <c r="J241" s="17">
        <f t="shared" si="260"/>
        <v>33</v>
      </c>
      <c r="K241" s="17">
        <f t="shared" si="261"/>
        <v>75</v>
      </c>
      <c r="L241" s="17">
        <f t="shared" si="262"/>
        <v>108</v>
      </c>
      <c r="M241" s="17" t="str">
        <f t="shared" si="263"/>
        <v>0</v>
      </c>
      <c r="N241" s="17" t="str">
        <f t="shared" si="264"/>
        <v>0</v>
      </c>
      <c r="O241" s="17" t="str">
        <f t="shared" si="265"/>
        <v>0</v>
      </c>
      <c r="P241" s="129" t="s">
        <v>197</v>
      </c>
    </row>
    <row r="242" spans="1:16" s="21" customFormat="1" ht="21.75" customHeight="1">
      <c r="A242" s="60"/>
      <c r="B242" s="67" t="s">
        <v>53</v>
      </c>
      <c r="C242" s="68">
        <f>SUM(C232:C241)</f>
        <v>311</v>
      </c>
      <c r="D242" s="68">
        <f>SUM(D232:D241)</f>
        <v>486</v>
      </c>
      <c r="E242" s="68">
        <f>SUM(E232:E241)</f>
        <v>797</v>
      </c>
      <c r="F242" s="93"/>
      <c r="G242" s="68">
        <f t="shared" ref="G242:O242" si="268">SUM(G232:G241)</f>
        <v>87</v>
      </c>
      <c r="H242" s="68">
        <f t="shared" si="268"/>
        <v>68</v>
      </c>
      <c r="I242" s="68">
        <f t="shared" si="268"/>
        <v>155</v>
      </c>
      <c r="J242" s="68">
        <f t="shared" si="268"/>
        <v>224</v>
      </c>
      <c r="K242" s="68">
        <f t="shared" si="268"/>
        <v>418</v>
      </c>
      <c r="L242" s="68">
        <f t="shared" si="268"/>
        <v>642</v>
      </c>
      <c r="M242" s="68">
        <f t="shared" si="268"/>
        <v>0</v>
      </c>
      <c r="N242" s="68">
        <f t="shared" si="268"/>
        <v>0</v>
      </c>
      <c r="O242" s="68">
        <f t="shared" si="268"/>
        <v>0</v>
      </c>
      <c r="P242" s="74"/>
    </row>
    <row r="243" spans="1:16" s="21" customFormat="1" ht="21.75" customHeight="1">
      <c r="A243" s="18"/>
      <c r="B243" s="28" t="s">
        <v>146</v>
      </c>
      <c r="C243" s="20"/>
      <c r="D243" s="20"/>
      <c r="E243" s="20"/>
      <c r="F243" s="85"/>
      <c r="G243" s="20"/>
      <c r="H243" s="20"/>
      <c r="I243" s="20"/>
      <c r="J243" s="20"/>
      <c r="K243" s="20"/>
      <c r="L243" s="20"/>
      <c r="M243" s="20"/>
      <c r="N243" s="20"/>
      <c r="O243" s="20"/>
      <c r="P243" s="74"/>
    </row>
    <row r="244" spans="1:16" s="21" customFormat="1" ht="21.75" customHeight="1">
      <c r="A244" s="69"/>
      <c r="B244" s="15" t="s">
        <v>73</v>
      </c>
      <c r="C244" s="16">
        <v>22</v>
      </c>
      <c r="D244" s="16">
        <v>18</v>
      </c>
      <c r="E244" s="16">
        <f>C244+D244</f>
        <v>40</v>
      </c>
      <c r="F244" s="84">
        <v>1</v>
      </c>
      <c r="G244" s="16">
        <f>IF(F244=1,C244,"0")</f>
        <v>22</v>
      </c>
      <c r="H244" s="12">
        <f>IF(F244=1,D244,"0")</f>
        <v>18</v>
      </c>
      <c r="I244" s="12">
        <f t="shared" ref="I244:I247" si="269">G244+H244</f>
        <v>40</v>
      </c>
      <c r="J244" s="12" t="str">
        <f>IF(F244=2,C244,"0")</f>
        <v>0</v>
      </c>
      <c r="K244" s="12" t="str">
        <f>IF(F244=2,D244,"0")</f>
        <v>0</v>
      </c>
      <c r="L244" s="12">
        <f t="shared" ref="L244:L247" si="270">J244+K244</f>
        <v>0</v>
      </c>
      <c r="M244" s="12" t="str">
        <f>IF(F244=3,C244,"0")</f>
        <v>0</v>
      </c>
      <c r="N244" s="12" t="str">
        <f>IF(F244=3,D244,"0")</f>
        <v>0</v>
      </c>
      <c r="O244" s="12" t="str">
        <f t="shared" ref="O244:O247" si="271">IF(F244=3,E244,"0")</f>
        <v>0</v>
      </c>
      <c r="P244" s="127" t="s">
        <v>188</v>
      </c>
    </row>
    <row r="245" spans="1:16" s="21" customFormat="1" ht="21.75" customHeight="1">
      <c r="A245" s="18"/>
      <c r="B245" s="15" t="s">
        <v>74</v>
      </c>
      <c r="C245" s="16">
        <v>141</v>
      </c>
      <c r="D245" s="16">
        <v>37</v>
      </c>
      <c r="E245" s="16">
        <f>C245+D245</f>
        <v>178</v>
      </c>
      <c r="F245" s="84">
        <v>1</v>
      </c>
      <c r="G245" s="16">
        <f>IF(F245=1,C245,"0")</f>
        <v>141</v>
      </c>
      <c r="H245" s="16">
        <f>IF(F245=1,D245,"0")</f>
        <v>37</v>
      </c>
      <c r="I245" s="16">
        <f t="shared" si="269"/>
        <v>178</v>
      </c>
      <c r="J245" s="16" t="str">
        <f>IF(F245=2,C245,"0")</f>
        <v>0</v>
      </c>
      <c r="K245" s="16" t="str">
        <f>IF(F245=2,D245,"0")</f>
        <v>0</v>
      </c>
      <c r="L245" s="16">
        <f t="shared" si="270"/>
        <v>0</v>
      </c>
      <c r="M245" s="16" t="str">
        <f>IF(F245=3,C245,"0")</f>
        <v>0</v>
      </c>
      <c r="N245" s="16" t="str">
        <f>IF(F245=3,D245,"0")</f>
        <v>0</v>
      </c>
      <c r="O245" s="16" t="str">
        <f t="shared" si="271"/>
        <v>0</v>
      </c>
      <c r="P245" s="127" t="s">
        <v>188</v>
      </c>
    </row>
    <row r="246" spans="1:16" s="21" customFormat="1" ht="21.75" customHeight="1">
      <c r="A246" s="18"/>
      <c r="B246" s="15" t="s">
        <v>88</v>
      </c>
      <c r="C246" s="16">
        <v>74</v>
      </c>
      <c r="D246" s="16">
        <v>238</v>
      </c>
      <c r="E246" s="16">
        <f>C246+D246</f>
        <v>312</v>
      </c>
      <c r="F246" s="84">
        <v>1</v>
      </c>
      <c r="G246" s="16">
        <f>IF(F246=1,C246,"0")</f>
        <v>74</v>
      </c>
      <c r="H246" s="16">
        <f>IF(F246=1,D246,"0")</f>
        <v>238</v>
      </c>
      <c r="I246" s="16">
        <f t="shared" ref="I246" si="272">G246+H246</f>
        <v>312</v>
      </c>
      <c r="J246" s="16" t="str">
        <f>IF(F246=2,C246,"0")</f>
        <v>0</v>
      </c>
      <c r="K246" s="16" t="str">
        <f>IF(F246=2,D246,"0")</f>
        <v>0</v>
      </c>
      <c r="L246" s="16">
        <f t="shared" ref="L246" si="273">J246+K246</f>
        <v>0</v>
      </c>
      <c r="M246" s="16" t="str">
        <f>IF(F246=3,C246,"0")</f>
        <v>0</v>
      </c>
      <c r="N246" s="16" t="str">
        <f>IF(F246=3,D246,"0")</f>
        <v>0</v>
      </c>
      <c r="O246" s="16" t="str">
        <f t="shared" si="271"/>
        <v>0</v>
      </c>
      <c r="P246" s="127" t="s">
        <v>188</v>
      </c>
    </row>
    <row r="247" spans="1:16" s="21" customFormat="1" ht="21.75" customHeight="1">
      <c r="A247" s="18"/>
      <c r="B247" s="15" t="s">
        <v>161</v>
      </c>
      <c r="C247" s="16">
        <v>26</v>
      </c>
      <c r="D247" s="16">
        <v>61</v>
      </c>
      <c r="E247" s="16">
        <f>C247+D247</f>
        <v>87</v>
      </c>
      <c r="F247" s="84">
        <v>1</v>
      </c>
      <c r="G247" s="16">
        <f>IF(F247=1,C247,"0")</f>
        <v>26</v>
      </c>
      <c r="H247" s="16">
        <f>IF(F247=1,D247,"0")</f>
        <v>61</v>
      </c>
      <c r="I247" s="16">
        <f t="shared" si="269"/>
        <v>87</v>
      </c>
      <c r="J247" s="16" t="str">
        <f>IF(F247=2,C247,"0")</f>
        <v>0</v>
      </c>
      <c r="K247" s="16" t="str">
        <f>IF(F247=2,D247,"0")</f>
        <v>0</v>
      </c>
      <c r="L247" s="16">
        <f t="shared" si="270"/>
        <v>0</v>
      </c>
      <c r="M247" s="16" t="str">
        <f>IF(F247=3,C247,"0")</f>
        <v>0</v>
      </c>
      <c r="N247" s="16" t="str">
        <f>IF(F247=3,D247,"0")</f>
        <v>0</v>
      </c>
      <c r="O247" s="16" t="str">
        <f t="shared" si="271"/>
        <v>0</v>
      </c>
      <c r="P247" s="127" t="s">
        <v>188</v>
      </c>
    </row>
    <row r="248" spans="1:16" s="21" customFormat="1" ht="21.75" customHeight="1">
      <c r="A248" s="18"/>
      <c r="B248" s="19" t="s">
        <v>53</v>
      </c>
      <c r="C248" s="20">
        <f>SUM(C244:C247)</f>
        <v>263</v>
      </c>
      <c r="D248" s="20">
        <f t="shared" ref="D248:L248" si="274">SUM(D244:D247)</f>
        <v>354</v>
      </c>
      <c r="E248" s="20">
        <f t="shared" si="274"/>
        <v>617</v>
      </c>
      <c r="F248" s="85">
        <f t="shared" si="274"/>
        <v>4</v>
      </c>
      <c r="G248" s="20">
        <f t="shared" si="274"/>
        <v>263</v>
      </c>
      <c r="H248" s="20">
        <f t="shared" si="274"/>
        <v>354</v>
      </c>
      <c r="I248" s="20">
        <f t="shared" si="274"/>
        <v>617</v>
      </c>
      <c r="J248" s="20">
        <f t="shared" si="274"/>
        <v>0</v>
      </c>
      <c r="K248" s="20">
        <f t="shared" si="274"/>
        <v>0</v>
      </c>
      <c r="L248" s="20">
        <f t="shared" si="274"/>
        <v>0</v>
      </c>
      <c r="M248" s="20">
        <f t="shared" ref="M248:O248" si="275">SUM(M244:M247)</f>
        <v>0</v>
      </c>
      <c r="N248" s="20">
        <f t="shared" si="275"/>
        <v>0</v>
      </c>
      <c r="O248" s="20">
        <f t="shared" si="275"/>
        <v>0</v>
      </c>
      <c r="P248" s="74"/>
    </row>
    <row r="249" spans="1:16" ht="21.75" customHeight="1">
      <c r="A249" s="14"/>
      <c r="B249" s="28" t="s">
        <v>139</v>
      </c>
      <c r="C249" s="29"/>
      <c r="D249" s="5"/>
      <c r="E249" s="27"/>
      <c r="F249" s="90"/>
      <c r="G249" s="26"/>
      <c r="H249" s="17"/>
      <c r="I249" s="17"/>
      <c r="J249" s="17"/>
      <c r="K249" s="17"/>
      <c r="L249" s="17"/>
      <c r="M249" s="17"/>
      <c r="N249" s="17"/>
      <c r="O249" s="17"/>
      <c r="P249" s="103"/>
    </row>
    <row r="250" spans="1:16" ht="21.75" hidden="1" customHeight="1">
      <c r="A250" s="14"/>
      <c r="B250" s="15" t="s">
        <v>73</v>
      </c>
      <c r="C250" s="16">
        <v>0</v>
      </c>
      <c r="D250" s="16">
        <v>0</v>
      </c>
      <c r="E250" s="17">
        <f>C250+D250</f>
        <v>0</v>
      </c>
      <c r="F250" s="87">
        <v>1</v>
      </c>
      <c r="G250" s="17">
        <f>IF(F250=1,C250,"0")</f>
        <v>0</v>
      </c>
      <c r="H250" s="17">
        <f>IF(F250=1,D250,"0")</f>
        <v>0</v>
      </c>
      <c r="I250" s="17">
        <f t="shared" ref="I250:I252" si="276">G250+H250</f>
        <v>0</v>
      </c>
      <c r="J250" s="17" t="str">
        <f>IF(F250=2,C250,"0")</f>
        <v>0</v>
      </c>
      <c r="K250" s="17" t="str">
        <f>IF(F250=2,D250,"0")</f>
        <v>0</v>
      </c>
      <c r="L250" s="17">
        <f t="shared" ref="L250:L252" si="277">J250+K250</f>
        <v>0</v>
      </c>
      <c r="M250" s="17" t="str">
        <f>IF(F250=3,C250,"0")</f>
        <v>0</v>
      </c>
      <c r="N250" s="17" t="str">
        <f>IF(F250=3,D250,"0")</f>
        <v>0</v>
      </c>
      <c r="O250" s="17" t="str">
        <f t="shared" ref="O250:O252" si="278">IF(F250=3,E250,"0")</f>
        <v>0</v>
      </c>
      <c r="P250" s="79" t="s">
        <v>177</v>
      </c>
    </row>
    <row r="251" spans="1:16" ht="21.75" customHeight="1">
      <c r="A251" s="14"/>
      <c r="B251" s="15" t="s">
        <v>74</v>
      </c>
      <c r="C251" s="16">
        <v>5</v>
      </c>
      <c r="D251" s="16">
        <v>2</v>
      </c>
      <c r="E251" s="17">
        <f>C251+D251</f>
        <v>7</v>
      </c>
      <c r="F251" s="87">
        <v>1</v>
      </c>
      <c r="G251" s="17">
        <f>IF(F251=1,C251,"0")</f>
        <v>5</v>
      </c>
      <c r="H251" s="17">
        <f>IF(F251=1,D251,"0")</f>
        <v>2</v>
      </c>
      <c r="I251" s="17">
        <f t="shared" si="276"/>
        <v>7</v>
      </c>
      <c r="J251" s="17" t="str">
        <f>IF(F251=2,C251,"0")</f>
        <v>0</v>
      </c>
      <c r="K251" s="17" t="str">
        <f>IF(F251=2,D251,"0")</f>
        <v>0</v>
      </c>
      <c r="L251" s="17">
        <f t="shared" si="277"/>
        <v>0</v>
      </c>
      <c r="M251" s="17" t="str">
        <f>IF(F251=3,C251,"0")</f>
        <v>0</v>
      </c>
      <c r="N251" s="17" t="str">
        <f>IF(F251=3,D251,"0")</f>
        <v>0</v>
      </c>
      <c r="O251" s="17" t="str">
        <f t="shared" si="278"/>
        <v>0</v>
      </c>
      <c r="P251" s="127" t="s">
        <v>188</v>
      </c>
    </row>
    <row r="252" spans="1:16" ht="21.75" customHeight="1">
      <c r="A252" s="14"/>
      <c r="B252" s="15" t="s">
        <v>88</v>
      </c>
      <c r="C252" s="16">
        <v>1</v>
      </c>
      <c r="D252" s="16">
        <v>2</v>
      </c>
      <c r="E252" s="17">
        <f>C252+D252</f>
        <v>3</v>
      </c>
      <c r="F252" s="87">
        <v>1</v>
      </c>
      <c r="G252" s="17">
        <f>IF(F252=1,C252,"0")</f>
        <v>1</v>
      </c>
      <c r="H252" s="17">
        <f>IF(F252=1,D252,"0")</f>
        <v>2</v>
      </c>
      <c r="I252" s="17">
        <f t="shared" si="276"/>
        <v>3</v>
      </c>
      <c r="J252" s="17" t="str">
        <f>IF(F252=2,C252,"0")</f>
        <v>0</v>
      </c>
      <c r="K252" s="17" t="str">
        <f>IF(F252=2,D252,"0")</f>
        <v>0</v>
      </c>
      <c r="L252" s="17">
        <f t="shared" si="277"/>
        <v>0</v>
      </c>
      <c r="M252" s="17" t="str">
        <f>IF(F252=3,C252,"0")</f>
        <v>0</v>
      </c>
      <c r="N252" s="17" t="str">
        <f>IF(F252=3,D252,"0")</f>
        <v>0</v>
      </c>
      <c r="O252" s="17" t="str">
        <f t="shared" si="278"/>
        <v>0</v>
      </c>
      <c r="P252" s="127" t="s">
        <v>188</v>
      </c>
    </row>
    <row r="253" spans="1:16" s="21" customFormat="1" ht="21.75" customHeight="1">
      <c r="A253" s="18"/>
      <c r="B253" s="19" t="s">
        <v>53</v>
      </c>
      <c r="C253" s="20">
        <f>SUM(C250:C252)</f>
        <v>6</v>
      </c>
      <c r="D253" s="20">
        <f>SUM(D250:D252)</f>
        <v>4</v>
      </c>
      <c r="E253" s="20">
        <f>SUM(E250:E252)</f>
        <v>10</v>
      </c>
      <c r="F253" s="88"/>
      <c r="G253" s="20">
        <f t="shared" ref="G253:L253" si="279">SUM(G250:G252)</f>
        <v>6</v>
      </c>
      <c r="H253" s="20">
        <f t="shared" si="279"/>
        <v>4</v>
      </c>
      <c r="I253" s="20">
        <f t="shared" si="279"/>
        <v>10</v>
      </c>
      <c r="J253" s="20">
        <f t="shared" si="279"/>
        <v>0</v>
      </c>
      <c r="K253" s="20">
        <f t="shared" si="279"/>
        <v>0</v>
      </c>
      <c r="L253" s="20">
        <f t="shared" si="279"/>
        <v>0</v>
      </c>
      <c r="M253" s="20">
        <f t="shared" ref="M253:O253" si="280">SUM(M250:M252)</f>
        <v>0</v>
      </c>
      <c r="N253" s="20">
        <f t="shared" si="280"/>
        <v>0</v>
      </c>
      <c r="O253" s="20">
        <f t="shared" si="280"/>
        <v>0</v>
      </c>
      <c r="P253" s="74"/>
    </row>
    <row r="254" spans="1:16" s="21" customFormat="1" ht="21.75" customHeight="1">
      <c r="A254" s="18"/>
      <c r="B254" s="19" t="s">
        <v>55</v>
      </c>
      <c r="C254" s="20">
        <f>C242+C253+C248</f>
        <v>580</v>
      </c>
      <c r="D254" s="20">
        <f>D242+D253+D248</f>
        <v>844</v>
      </c>
      <c r="E254" s="20">
        <f>E242+E253+E248</f>
        <v>1424</v>
      </c>
      <c r="F254" s="85"/>
      <c r="G254" s="20">
        <f t="shared" ref="G254:L254" si="281">G242+G253+G248</f>
        <v>356</v>
      </c>
      <c r="H254" s="20">
        <f t="shared" si="281"/>
        <v>426</v>
      </c>
      <c r="I254" s="20">
        <f t="shared" si="281"/>
        <v>782</v>
      </c>
      <c r="J254" s="20">
        <f t="shared" si="281"/>
        <v>224</v>
      </c>
      <c r="K254" s="20">
        <f t="shared" si="281"/>
        <v>418</v>
      </c>
      <c r="L254" s="20">
        <f t="shared" si="281"/>
        <v>642</v>
      </c>
      <c r="M254" s="20">
        <f t="shared" ref="M254:O254" si="282">M242+M253+M248</f>
        <v>0</v>
      </c>
      <c r="N254" s="20">
        <f t="shared" si="282"/>
        <v>0</v>
      </c>
      <c r="O254" s="20">
        <f t="shared" si="282"/>
        <v>0</v>
      </c>
      <c r="P254" s="74"/>
    </row>
    <row r="255" spans="1:16" s="21" customFormat="1" ht="21.75" customHeight="1">
      <c r="A255" s="112"/>
      <c r="B255" s="113" t="s">
        <v>38</v>
      </c>
      <c r="C255" s="114">
        <f>C254</f>
        <v>580</v>
      </c>
      <c r="D255" s="114">
        <f t="shared" ref="D255:L255" si="283">D254</f>
        <v>844</v>
      </c>
      <c r="E255" s="114">
        <f t="shared" si="283"/>
        <v>1424</v>
      </c>
      <c r="F255" s="115"/>
      <c r="G255" s="114">
        <f t="shared" si="283"/>
        <v>356</v>
      </c>
      <c r="H255" s="114">
        <f t="shared" si="283"/>
        <v>426</v>
      </c>
      <c r="I255" s="114">
        <f t="shared" si="283"/>
        <v>782</v>
      </c>
      <c r="J255" s="114">
        <f t="shared" si="283"/>
        <v>224</v>
      </c>
      <c r="K255" s="114">
        <f t="shared" si="283"/>
        <v>418</v>
      </c>
      <c r="L255" s="114">
        <f t="shared" si="283"/>
        <v>642</v>
      </c>
      <c r="M255" s="114">
        <f t="shared" ref="M255:O255" si="284">M254</f>
        <v>0</v>
      </c>
      <c r="N255" s="114">
        <f t="shared" si="284"/>
        <v>0</v>
      </c>
      <c r="O255" s="114">
        <f t="shared" si="284"/>
        <v>0</v>
      </c>
      <c r="P255" s="111"/>
    </row>
    <row r="256" spans="1:16" ht="21.75" customHeight="1">
      <c r="A256" s="3" t="s">
        <v>48</v>
      </c>
      <c r="B256" s="4"/>
      <c r="C256" s="5"/>
      <c r="D256" s="5"/>
      <c r="E256" s="27"/>
      <c r="F256" s="82"/>
      <c r="G256" s="26"/>
      <c r="H256" s="26"/>
      <c r="I256" s="27"/>
      <c r="J256" s="26"/>
      <c r="K256" s="26"/>
      <c r="L256" s="27"/>
      <c r="M256" s="26"/>
      <c r="N256" s="26"/>
      <c r="O256" s="27"/>
      <c r="P256" s="103"/>
    </row>
    <row r="257" spans="1:16" ht="21.75" customHeight="1">
      <c r="A257" s="3"/>
      <c r="B257" s="7" t="s">
        <v>54</v>
      </c>
      <c r="C257" s="5"/>
      <c r="D257" s="5"/>
      <c r="E257" s="27"/>
      <c r="F257" s="82"/>
      <c r="G257" s="26"/>
      <c r="H257" s="26"/>
      <c r="I257" s="27"/>
      <c r="J257" s="26"/>
      <c r="K257" s="26"/>
      <c r="L257" s="27"/>
      <c r="M257" s="26"/>
      <c r="N257" s="26"/>
      <c r="O257" s="27"/>
      <c r="P257" s="103"/>
    </row>
    <row r="258" spans="1:16" ht="21.75" customHeight="1">
      <c r="A258" s="8"/>
      <c r="B258" s="4" t="s">
        <v>60</v>
      </c>
      <c r="C258" s="5"/>
      <c r="D258" s="5"/>
      <c r="E258" s="27"/>
      <c r="F258" s="90"/>
      <c r="G258" s="26"/>
      <c r="H258" s="26"/>
      <c r="I258" s="27"/>
      <c r="J258" s="26"/>
      <c r="K258" s="26"/>
      <c r="L258" s="27"/>
      <c r="M258" s="26"/>
      <c r="N258" s="26"/>
      <c r="O258" s="27"/>
      <c r="P258" s="103"/>
    </row>
    <row r="259" spans="1:16" ht="21.75" customHeight="1">
      <c r="A259" s="45"/>
      <c r="B259" s="46" t="s">
        <v>89</v>
      </c>
      <c r="C259" s="12">
        <v>92</v>
      </c>
      <c r="D259" s="12">
        <v>222</v>
      </c>
      <c r="E259" s="13">
        <f t="shared" ref="E259:E264" si="285">C259+D259</f>
        <v>314</v>
      </c>
      <c r="F259" s="86">
        <v>2</v>
      </c>
      <c r="G259" s="13" t="str">
        <f t="shared" ref="G259:G264" si="286">IF(F259=1,C259,"0")</f>
        <v>0</v>
      </c>
      <c r="H259" s="13" t="str">
        <f t="shared" ref="H259:H264" si="287">IF(F259=1,D259,"0")</f>
        <v>0</v>
      </c>
      <c r="I259" s="13">
        <f t="shared" ref="I259:I264" si="288">G259+H259</f>
        <v>0</v>
      </c>
      <c r="J259" s="13">
        <f t="shared" ref="J259:J264" si="289">IF(F259=2,C259,"0")</f>
        <v>92</v>
      </c>
      <c r="K259" s="13">
        <f t="shared" ref="K259:K264" si="290">IF(F259=2,D259,"0")</f>
        <v>222</v>
      </c>
      <c r="L259" s="13">
        <f t="shared" ref="L259:L264" si="291">J259+K259</f>
        <v>314</v>
      </c>
      <c r="M259" s="13" t="str">
        <f t="shared" ref="M259:M264" si="292">IF(F259=3,C259,"0")</f>
        <v>0</v>
      </c>
      <c r="N259" s="13" t="str">
        <f t="shared" ref="N259:N264" si="293">IF(F259=3,D259,"0")</f>
        <v>0</v>
      </c>
      <c r="O259" s="13" t="str">
        <f t="shared" ref="O259:O264" si="294">IF(F259=3,E259,"0")</f>
        <v>0</v>
      </c>
      <c r="P259" s="127" t="s">
        <v>199</v>
      </c>
    </row>
    <row r="260" spans="1:16" ht="21.75" customHeight="1">
      <c r="A260" s="14"/>
      <c r="B260" s="15" t="s">
        <v>64</v>
      </c>
      <c r="C260" s="16">
        <v>207</v>
      </c>
      <c r="D260" s="16">
        <v>130</v>
      </c>
      <c r="E260" s="17">
        <f t="shared" si="285"/>
        <v>337</v>
      </c>
      <c r="F260" s="87">
        <v>2</v>
      </c>
      <c r="G260" s="17" t="str">
        <f t="shared" si="286"/>
        <v>0</v>
      </c>
      <c r="H260" s="17" t="str">
        <f t="shared" si="287"/>
        <v>0</v>
      </c>
      <c r="I260" s="17">
        <f t="shared" si="288"/>
        <v>0</v>
      </c>
      <c r="J260" s="17">
        <f t="shared" si="289"/>
        <v>207</v>
      </c>
      <c r="K260" s="17">
        <f t="shared" si="290"/>
        <v>130</v>
      </c>
      <c r="L260" s="17">
        <f t="shared" si="291"/>
        <v>337</v>
      </c>
      <c r="M260" s="17" t="str">
        <f t="shared" si="292"/>
        <v>0</v>
      </c>
      <c r="N260" s="17" t="str">
        <f t="shared" si="293"/>
        <v>0</v>
      </c>
      <c r="O260" s="17" t="str">
        <f t="shared" si="294"/>
        <v>0</v>
      </c>
      <c r="P260" s="127" t="s">
        <v>199</v>
      </c>
    </row>
    <row r="261" spans="1:16" ht="21.75" customHeight="1">
      <c r="A261" s="14"/>
      <c r="B261" s="15" t="s">
        <v>30</v>
      </c>
      <c r="C261" s="16">
        <v>129</v>
      </c>
      <c r="D261" s="16">
        <v>147</v>
      </c>
      <c r="E261" s="17">
        <f t="shared" si="285"/>
        <v>276</v>
      </c>
      <c r="F261" s="87">
        <v>2</v>
      </c>
      <c r="G261" s="17" t="str">
        <f t="shared" si="286"/>
        <v>0</v>
      </c>
      <c r="H261" s="17" t="str">
        <f t="shared" si="287"/>
        <v>0</v>
      </c>
      <c r="I261" s="17">
        <f t="shared" si="288"/>
        <v>0</v>
      </c>
      <c r="J261" s="17">
        <f t="shared" si="289"/>
        <v>129</v>
      </c>
      <c r="K261" s="17">
        <f t="shared" si="290"/>
        <v>147</v>
      </c>
      <c r="L261" s="17">
        <f t="shared" si="291"/>
        <v>276</v>
      </c>
      <c r="M261" s="17" t="str">
        <f t="shared" si="292"/>
        <v>0</v>
      </c>
      <c r="N261" s="17" t="str">
        <f t="shared" si="293"/>
        <v>0</v>
      </c>
      <c r="O261" s="17" t="str">
        <f t="shared" si="294"/>
        <v>0</v>
      </c>
      <c r="P261" s="127" t="s">
        <v>199</v>
      </c>
    </row>
    <row r="262" spans="1:16" s="36" customFormat="1" ht="21.75" customHeight="1">
      <c r="A262" s="14"/>
      <c r="B262" s="15" t="s">
        <v>102</v>
      </c>
      <c r="C262" s="16">
        <v>105</v>
      </c>
      <c r="D262" s="16">
        <v>88</v>
      </c>
      <c r="E262" s="17">
        <f t="shared" si="285"/>
        <v>193</v>
      </c>
      <c r="F262" s="87">
        <v>2</v>
      </c>
      <c r="G262" s="17" t="str">
        <f t="shared" si="286"/>
        <v>0</v>
      </c>
      <c r="H262" s="17" t="str">
        <f t="shared" si="287"/>
        <v>0</v>
      </c>
      <c r="I262" s="17">
        <f t="shared" si="288"/>
        <v>0</v>
      </c>
      <c r="J262" s="17">
        <f t="shared" si="289"/>
        <v>105</v>
      </c>
      <c r="K262" s="17">
        <f t="shared" si="290"/>
        <v>88</v>
      </c>
      <c r="L262" s="17">
        <f t="shared" si="291"/>
        <v>193</v>
      </c>
      <c r="M262" s="17" t="str">
        <f t="shared" si="292"/>
        <v>0</v>
      </c>
      <c r="N262" s="17" t="str">
        <f t="shared" si="293"/>
        <v>0</v>
      </c>
      <c r="O262" s="17" t="str">
        <f t="shared" si="294"/>
        <v>0</v>
      </c>
      <c r="P262" s="127" t="s">
        <v>199</v>
      </c>
    </row>
    <row r="263" spans="1:16" s="36" customFormat="1" ht="21.75" customHeight="1">
      <c r="A263" s="14"/>
      <c r="B263" s="15" t="s">
        <v>31</v>
      </c>
      <c r="C263" s="16">
        <v>109</v>
      </c>
      <c r="D263" s="16">
        <v>77</v>
      </c>
      <c r="E263" s="17">
        <f t="shared" si="285"/>
        <v>186</v>
      </c>
      <c r="F263" s="87">
        <v>2</v>
      </c>
      <c r="G263" s="17" t="str">
        <f t="shared" si="286"/>
        <v>0</v>
      </c>
      <c r="H263" s="17" t="str">
        <f t="shared" si="287"/>
        <v>0</v>
      </c>
      <c r="I263" s="17">
        <f t="shared" si="288"/>
        <v>0</v>
      </c>
      <c r="J263" s="17">
        <f t="shared" si="289"/>
        <v>109</v>
      </c>
      <c r="K263" s="17">
        <f t="shared" si="290"/>
        <v>77</v>
      </c>
      <c r="L263" s="17">
        <f t="shared" si="291"/>
        <v>186</v>
      </c>
      <c r="M263" s="17" t="str">
        <f t="shared" si="292"/>
        <v>0</v>
      </c>
      <c r="N263" s="17" t="str">
        <f t="shared" si="293"/>
        <v>0</v>
      </c>
      <c r="O263" s="17" t="str">
        <f t="shared" si="294"/>
        <v>0</v>
      </c>
      <c r="P263" s="127" t="s">
        <v>199</v>
      </c>
    </row>
    <row r="264" spans="1:16" ht="21.75" customHeight="1">
      <c r="A264" s="14"/>
      <c r="B264" s="15" t="s">
        <v>101</v>
      </c>
      <c r="C264" s="16">
        <v>133</v>
      </c>
      <c r="D264" s="16">
        <v>60</v>
      </c>
      <c r="E264" s="17">
        <f t="shared" si="285"/>
        <v>193</v>
      </c>
      <c r="F264" s="87">
        <v>2</v>
      </c>
      <c r="G264" s="17" t="str">
        <f t="shared" si="286"/>
        <v>0</v>
      </c>
      <c r="H264" s="17" t="str">
        <f t="shared" si="287"/>
        <v>0</v>
      </c>
      <c r="I264" s="17">
        <f t="shared" si="288"/>
        <v>0</v>
      </c>
      <c r="J264" s="17">
        <f t="shared" si="289"/>
        <v>133</v>
      </c>
      <c r="K264" s="17">
        <f t="shared" si="290"/>
        <v>60</v>
      </c>
      <c r="L264" s="17">
        <f t="shared" si="291"/>
        <v>193</v>
      </c>
      <c r="M264" s="17" t="str">
        <f t="shared" si="292"/>
        <v>0</v>
      </c>
      <c r="N264" s="17" t="str">
        <f t="shared" si="293"/>
        <v>0</v>
      </c>
      <c r="O264" s="17" t="str">
        <f t="shared" si="294"/>
        <v>0</v>
      </c>
      <c r="P264" s="127" t="s">
        <v>199</v>
      </c>
    </row>
    <row r="265" spans="1:16" s="21" customFormat="1" ht="21.75" customHeight="1">
      <c r="A265" s="18"/>
      <c r="B265" s="19" t="s">
        <v>53</v>
      </c>
      <c r="C265" s="20">
        <f t="shared" ref="C265:L265" si="295">SUM(C259:C264)</f>
        <v>775</v>
      </c>
      <c r="D265" s="20">
        <f t="shared" si="295"/>
        <v>724</v>
      </c>
      <c r="E265" s="20">
        <f t="shared" si="295"/>
        <v>1499</v>
      </c>
      <c r="F265" s="88">
        <f t="shared" si="295"/>
        <v>12</v>
      </c>
      <c r="G265" s="20">
        <f t="shared" si="295"/>
        <v>0</v>
      </c>
      <c r="H265" s="20">
        <f t="shared" si="295"/>
        <v>0</v>
      </c>
      <c r="I265" s="20">
        <f t="shared" si="295"/>
        <v>0</v>
      </c>
      <c r="J265" s="20">
        <f t="shared" si="295"/>
        <v>775</v>
      </c>
      <c r="K265" s="20">
        <f t="shared" si="295"/>
        <v>724</v>
      </c>
      <c r="L265" s="20">
        <f t="shared" si="295"/>
        <v>1499</v>
      </c>
      <c r="M265" s="20">
        <f t="shared" ref="M265:O265" si="296">SUM(M259:M264)</f>
        <v>0</v>
      </c>
      <c r="N265" s="20">
        <f t="shared" si="296"/>
        <v>0</v>
      </c>
      <c r="O265" s="20">
        <f t="shared" si="296"/>
        <v>0</v>
      </c>
      <c r="P265" s="74"/>
    </row>
    <row r="266" spans="1:16" ht="21.75" customHeight="1">
      <c r="A266" s="14"/>
      <c r="B266" s="28" t="s">
        <v>162</v>
      </c>
      <c r="C266" s="16"/>
      <c r="D266" s="16"/>
      <c r="E266" s="17"/>
      <c r="F266" s="94"/>
      <c r="G266" s="17"/>
      <c r="H266" s="17"/>
      <c r="I266" s="17"/>
      <c r="J266" s="17"/>
      <c r="K266" s="17"/>
      <c r="L266" s="17"/>
      <c r="M266" s="17"/>
      <c r="N266" s="17"/>
      <c r="O266" s="17"/>
      <c r="P266" s="103"/>
    </row>
    <row r="267" spans="1:16" ht="21.75" customHeight="1">
      <c r="A267" s="3"/>
      <c r="B267" s="15" t="s">
        <v>102</v>
      </c>
      <c r="C267" s="16">
        <v>80</v>
      </c>
      <c r="D267" s="16">
        <v>49</v>
      </c>
      <c r="E267" s="17">
        <f>C267+D267</f>
        <v>129</v>
      </c>
      <c r="F267" s="87">
        <v>2</v>
      </c>
      <c r="G267" s="17" t="str">
        <f>IF(F267=1,C267,"0")</f>
        <v>0</v>
      </c>
      <c r="H267" s="17" t="str">
        <f>IF(F267=1,D267,"0")</f>
        <v>0</v>
      </c>
      <c r="I267" s="17">
        <f t="shared" ref="I267:I268" si="297">G267+H267</f>
        <v>0</v>
      </c>
      <c r="J267" s="17">
        <f>IF(F267=2,C267,"0")</f>
        <v>80</v>
      </c>
      <c r="K267" s="17">
        <f>IF(F267=2,D267,"0")</f>
        <v>49</v>
      </c>
      <c r="L267" s="17">
        <f t="shared" ref="L267:L268" si="298">J267+K267</f>
        <v>129</v>
      </c>
      <c r="M267" s="17" t="str">
        <f>IF(F267=3,C267,"0")</f>
        <v>0</v>
      </c>
      <c r="N267" s="17" t="str">
        <f>IF(F267=3,D267,"0")</f>
        <v>0</v>
      </c>
      <c r="O267" s="73" t="str">
        <f t="shared" ref="O267:O268" si="299">IF(F267=3,E267,"0")</f>
        <v>0</v>
      </c>
      <c r="P267" s="127" t="s">
        <v>199</v>
      </c>
    </row>
    <row r="268" spans="1:16" ht="21.75" customHeight="1">
      <c r="A268" s="8"/>
      <c r="B268" s="15" t="s">
        <v>31</v>
      </c>
      <c r="C268" s="16">
        <v>84</v>
      </c>
      <c r="D268" s="16">
        <v>45</v>
      </c>
      <c r="E268" s="17">
        <f>C268+D268</f>
        <v>129</v>
      </c>
      <c r="F268" s="87">
        <v>2</v>
      </c>
      <c r="G268" s="17" t="str">
        <f>IF(F268=1,C268,"0")</f>
        <v>0</v>
      </c>
      <c r="H268" s="17" t="str">
        <f>IF(F268=1,D268,"0")</f>
        <v>0</v>
      </c>
      <c r="I268" s="17">
        <f t="shared" si="297"/>
        <v>0</v>
      </c>
      <c r="J268" s="17">
        <f>IF(F268=2,C268,"0")</f>
        <v>84</v>
      </c>
      <c r="K268" s="17">
        <f>IF(F268=2,D268,"0")</f>
        <v>45</v>
      </c>
      <c r="L268" s="17">
        <f t="shared" si="298"/>
        <v>129</v>
      </c>
      <c r="M268" s="17" t="str">
        <f>IF(F268=3,C268,"0")</f>
        <v>0</v>
      </c>
      <c r="N268" s="17" t="str">
        <f>IF(F268=3,D268,"0")</f>
        <v>0</v>
      </c>
      <c r="O268" s="73" t="str">
        <f t="shared" si="299"/>
        <v>0</v>
      </c>
      <c r="P268" s="127" t="s">
        <v>199</v>
      </c>
    </row>
    <row r="269" spans="1:16" s="21" customFormat="1" ht="21.75" customHeight="1">
      <c r="A269" s="47"/>
      <c r="B269" s="19" t="s">
        <v>53</v>
      </c>
      <c r="C269" s="20">
        <f t="shared" ref="C269:O269" si="300">SUM(C267:C268)</f>
        <v>164</v>
      </c>
      <c r="D269" s="20">
        <f t="shared" si="300"/>
        <v>94</v>
      </c>
      <c r="E269" s="20">
        <f t="shared" si="300"/>
        <v>258</v>
      </c>
      <c r="F269" s="88">
        <f t="shared" si="300"/>
        <v>4</v>
      </c>
      <c r="G269" s="20">
        <f t="shared" si="300"/>
        <v>0</v>
      </c>
      <c r="H269" s="20">
        <f t="shared" si="300"/>
        <v>0</v>
      </c>
      <c r="I269" s="20">
        <f t="shared" si="300"/>
        <v>0</v>
      </c>
      <c r="J269" s="20">
        <f t="shared" si="300"/>
        <v>164</v>
      </c>
      <c r="K269" s="20">
        <f t="shared" si="300"/>
        <v>94</v>
      </c>
      <c r="L269" s="20">
        <f t="shared" si="300"/>
        <v>258</v>
      </c>
      <c r="M269" s="20">
        <f t="shared" si="300"/>
        <v>0</v>
      </c>
      <c r="N269" s="20">
        <f t="shared" si="300"/>
        <v>0</v>
      </c>
      <c r="O269" s="59">
        <f t="shared" si="300"/>
        <v>0</v>
      </c>
      <c r="P269" s="74"/>
    </row>
    <row r="270" spans="1:16" s="21" customFormat="1" ht="21.75" customHeight="1">
      <c r="A270" s="47"/>
      <c r="B270" s="19" t="s">
        <v>55</v>
      </c>
      <c r="C270" s="20">
        <f t="shared" ref="C270:O270" si="301">C265+C269</f>
        <v>939</v>
      </c>
      <c r="D270" s="20">
        <f t="shared" si="301"/>
        <v>818</v>
      </c>
      <c r="E270" s="20">
        <f t="shared" si="301"/>
        <v>1757</v>
      </c>
      <c r="F270" s="85">
        <f t="shared" si="301"/>
        <v>16</v>
      </c>
      <c r="G270" s="20">
        <f t="shared" si="301"/>
        <v>0</v>
      </c>
      <c r="H270" s="20">
        <f t="shared" si="301"/>
        <v>0</v>
      </c>
      <c r="I270" s="20">
        <f t="shared" si="301"/>
        <v>0</v>
      </c>
      <c r="J270" s="20">
        <f t="shared" si="301"/>
        <v>939</v>
      </c>
      <c r="K270" s="20">
        <f t="shared" si="301"/>
        <v>818</v>
      </c>
      <c r="L270" s="20">
        <f t="shared" si="301"/>
        <v>1757</v>
      </c>
      <c r="M270" s="20">
        <f t="shared" si="301"/>
        <v>0</v>
      </c>
      <c r="N270" s="20">
        <f t="shared" si="301"/>
        <v>0</v>
      </c>
      <c r="O270" s="59">
        <f t="shared" si="301"/>
        <v>0</v>
      </c>
      <c r="P270" s="74"/>
    </row>
    <row r="271" spans="1:16" ht="21.75" customHeight="1">
      <c r="A271" s="14"/>
      <c r="B271" s="35" t="s">
        <v>69</v>
      </c>
      <c r="C271" s="16"/>
      <c r="D271" s="16"/>
      <c r="E271" s="17"/>
      <c r="F271" s="84"/>
      <c r="G271" s="17"/>
      <c r="H271" s="17"/>
      <c r="I271" s="17"/>
      <c r="J271" s="17"/>
      <c r="K271" s="17"/>
      <c r="L271" s="17"/>
      <c r="M271" s="17"/>
      <c r="N271" s="17"/>
      <c r="O271" s="73"/>
      <c r="P271" s="103"/>
    </row>
    <row r="272" spans="1:16" ht="21.75" customHeight="1">
      <c r="A272" s="8"/>
      <c r="B272" s="4" t="s">
        <v>60</v>
      </c>
      <c r="C272" s="16"/>
      <c r="D272" s="16"/>
      <c r="E272" s="17"/>
      <c r="F272" s="91"/>
      <c r="G272" s="17"/>
      <c r="H272" s="17"/>
      <c r="I272" s="17"/>
      <c r="J272" s="17"/>
      <c r="K272" s="17"/>
      <c r="L272" s="17"/>
      <c r="M272" s="17"/>
      <c r="N272" s="17"/>
      <c r="O272" s="73"/>
      <c r="P272" s="103"/>
    </row>
    <row r="273" spans="1:16" ht="21.75" customHeight="1">
      <c r="A273" s="14"/>
      <c r="B273" s="32" t="s">
        <v>89</v>
      </c>
      <c r="C273" s="16">
        <v>1</v>
      </c>
      <c r="D273" s="16">
        <v>0</v>
      </c>
      <c r="E273" s="17">
        <f>C273+D273</f>
        <v>1</v>
      </c>
      <c r="F273" s="87">
        <v>2</v>
      </c>
      <c r="G273" s="17" t="str">
        <f>IF(F273=1,C273,"0")</f>
        <v>0</v>
      </c>
      <c r="H273" s="17" t="str">
        <f>IF(F273=1,D273,"0")</f>
        <v>0</v>
      </c>
      <c r="I273" s="17">
        <f>G273+H273</f>
        <v>0</v>
      </c>
      <c r="J273" s="17">
        <f>IF(F273=2,C273,"0")</f>
        <v>1</v>
      </c>
      <c r="K273" s="17">
        <f>IF(F273=2,D273,"0")</f>
        <v>0</v>
      </c>
      <c r="L273" s="17">
        <f>J273+K273</f>
        <v>1</v>
      </c>
      <c r="M273" s="17" t="str">
        <f>IF(F273=3,C273,"0")</f>
        <v>0</v>
      </c>
      <c r="N273" s="17" t="str">
        <f>IF(F273=3,D273,"0")</f>
        <v>0</v>
      </c>
      <c r="O273" s="73" t="str">
        <f t="shared" ref="O273:O276" si="302">IF(F273=3,E273,"0")</f>
        <v>0</v>
      </c>
      <c r="P273" s="127" t="s">
        <v>199</v>
      </c>
    </row>
    <row r="274" spans="1:16" ht="21.75" customHeight="1">
      <c r="A274" s="14"/>
      <c r="B274" s="15" t="s">
        <v>64</v>
      </c>
      <c r="C274" s="16">
        <v>95</v>
      </c>
      <c r="D274" s="16">
        <v>58</v>
      </c>
      <c r="E274" s="17">
        <f>C274+D274</f>
        <v>153</v>
      </c>
      <c r="F274" s="87">
        <v>2</v>
      </c>
      <c r="G274" s="17" t="str">
        <f>IF(F274=1,C274,"0")</f>
        <v>0</v>
      </c>
      <c r="H274" s="17" t="str">
        <f>IF(F274=1,D274,"0")</f>
        <v>0</v>
      </c>
      <c r="I274" s="17">
        <f>G274+H274</f>
        <v>0</v>
      </c>
      <c r="J274" s="17">
        <f>IF(F274=2,C274,"0")</f>
        <v>95</v>
      </c>
      <c r="K274" s="17">
        <f>IF(F274=2,D274,"0")</f>
        <v>58</v>
      </c>
      <c r="L274" s="17">
        <f>J274+K274</f>
        <v>153</v>
      </c>
      <c r="M274" s="17" t="str">
        <f>IF(F274=3,C274,"0")</f>
        <v>0</v>
      </c>
      <c r="N274" s="17" t="str">
        <f>IF(F274=3,D274,"0")</f>
        <v>0</v>
      </c>
      <c r="O274" s="73" t="str">
        <f t="shared" si="302"/>
        <v>0</v>
      </c>
      <c r="P274" s="127" t="s">
        <v>199</v>
      </c>
    </row>
    <row r="275" spans="1:16" ht="21.75" hidden="1" customHeight="1">
      <c r="A275" s="14"/>
      <c r="B275" s="15" t="s">
        <v>30</v>
      </c>
      <c r="C275" s="16">
        <v>0</v>
      </c>
      <c r="D275" s="16">
        <v>0</v>
      </c>
      <c r="E275" s="17">
        <f>C275+D275</f>
        <v>0</v>
      </c>
      <c r="F275" s="87">
        <v>2</v>
      </c>
      <c r="G275" s="17" t="str">
        <f>IF(F275=1,C275,"0")</f>
        <v>0</v>
      </c>
      <c r="H275" s="17" t="str">
        <f>IF(F275=1,D275,"0")</f>
        <v>0</v>
      </c>
      <c r="I275" s="17">
        <f>G275+H275</f>
        <v>0</v>
      </c>
      <c r="J275" s="17">
        <f>IF(F275=2,C275,"0")</f>
        <v>0</v>
      </c>
      <c r="K275" s="17">
        <f>IF(F275=2,D275,"0")</f>
        <v>0</v>
      </c>
      <c r="L275" s="17">
        <f>J275+K275</f>
        <v>0</v>
      </c>
      <c r="M275" s="17" t="str">
        <f>IF(F275=3,C275,"0")</f>
        <v>0</v>
      </c>
      <c r="N275" s="17" t="str">
        <f>IF(F275=3,D275,"0")</f>
        <v>0</v>
      </c>
      <c r="O275" s="73" t="str">
        <f t="shared" si="302"/>
        <v>0</v>
      </c>
      <c r="P275" s="127" t="s">
        <v>199</v>
      </c>
    </row>
    <row r="276" spans="1:16" ht="21.75" customHeight="1">
      <c r="A276" s="14"/>
      <c r="B276" s="15" t="s">
        <v>31</v>
      </c>
      <c r="C276" s="16">
        <v>68</v>
      </c>
      <c r="D276" s="16">
        <v>36</v>
      </c>
      <c r="E276" s="17">
        <f>C276+D276</f>
        <v>104</v>
      </c>
      <c r="F276" s="87">
        <v>2</v>
      </c>
      <c r="G276" s="17" t="str">
        <f>IF(F276=1,C276,"0")</f>
        <v>0</v>
      </c>
      <c r="H276" s="17" t="str">
        <f>IF(F276=1,D276,"0")</f>
        <v>0</v>
      </c>
      <c r="I276" s="17">
        <f>G276+H276</f>
        <v>0</v>
      </c>
      <c r="J276" s="17">
        <f>IF(F276=2,C276,"0")</f>
        <v>68</v>
      </c>
      <c r="K276" s="17">
        <f>IF(F276=2,D276,"0")</f>
        <v>36</v>
      </c>
      <c r="L276" s="17">
        <f>J276+K276</f>
        <v>104</v>
      </c>
      <c r="M276" s="17" t="str">
        <f>IF(F276=3,C276,"0")</f>
        <v>0</v>
      </c>
      <c r="N276" s="17" t="str">
        <f>IF(F276=3,D276,"0")</f>
        <v>0</v>
      </c>
      <c r="O276" s="73" t="str">
        <f t="shared" si="302"/>
        <v>0</v>
      </c>
      <c r="P276" s="127" t="s">
        <v>199</v>
      </c>
    </row>
    <row r="277" spans="1:16" s="21" customFormat="1" ht="21.75" customHeight="1">
      <c r="A277" s="18"/>
      <c r="B277" s="19" t="s">
        <v>53</v>
      </c>
      <c r="C277" s="20">
        <f t="shared" ref="C277:L277" si="303">SUM(C273:C276)</f>
        <v>164</v>
      </c>
      <c r="D277" s="20">
        <f t="shared" si="303"/>
        <v>94</v>
      </c>
      <c r="E277" s="20">
        <f t="shared" si="303"/>
        <v>258</v>
      </c>
      <c r="F277" s="88">
        <f t="shared" si="303"/>
        <v>8</v>
      </c>
      <c r="G277" s="20">
        <f t="shared" si="303"/>
        <v>0</v>
      </c>
      <c r="H277" s="20">
        <f t="shared" si="303"/>
        <v>0</v>
      </c>
      <c r="I277" s="20">
        <f t="shared" si="303"/>
        <v>0</v>
      </c>
      <c r="J277" s="20">
        <f t="shared" si="303"/>
        <v>164</v>
      </c>
      <c r="K277" s="20">
        <f t="shared" si="303"/>
        <v>94</v>
      </c>
      <c r="L277" s="20">
        <f t="shared" si="303"/>
        <v>258</v>
      </c>
      <c r="M277" s="20">
        <f t="shared" ref="M277:O277" si="304">SUM(M273:M276)</f>
        <v>0</v>
      </c>
      <c r="N277" s="20">
        <f t="shared" si="304"/>
        <v>0</v>
      </c>
      <c r="O277" s="59">
        <f t="shared" si="304"/>
        <v>0</v>
      </c>
      <c r="P277" s="74"/>
    </row>
    <row r="278" spans="1:16" s="21" customFormat="1" ht="21.75" customHeight="1">
      <c r="A278" s="18"/>
      <c r="B278" s="19" t="s">
        <v>70</v>
      </c>
      <c r="C278" s="20">
        <f>C277</f>
        <v>164</v>
      </c>
      <c r="D278" s="20">
        <f t="shared" ref="D278:L278" si="305">D277</f>
        <v>94</v>
      </c>
      <c r="E278" s="20">
        <f t="shared" si="305"/>
        <v>258</v>
      </c>
      <c r="F278" s="88">
        <f t="shared" si="305"/>
        <v>8</v>
      </c>
      <c r="G278" s="20">
        <f t="shared" si="305"/>
        <v>0</v>
      </c>
      <c r="H278" s="20">
        <f t="shared" si="305"/>
        <v>0</v>
      </c>
      <c r="I278" s="20">
        <f t="shared" si="305"/>
        <v>0</v>
      </c>
      <c r="J278" s="20">
        <f t="shared" si="305"/>
        <v>164</v>
      </c>
      <c r="K278" s="20">
        <f t="shared" si="305"/>
        <v>94</v>
      </c>
      <c r="L278" s="20">
        <f t="shared" si="305"/>
        <v>258</v>
      </c>
      <c r="M278" s="20">
        <f t="shared" ref="M278:O278" si="306">M277</f>
        <v>0</v>
      </c>
      <c r="N278" s="20">
        <f t="shared" si="306"/>
        <v>0</v>
      </c>
      <c r="O278" s="59">
        <f t="shared" si="306"/>
        <v>0</v>
      </c>
      <c r="P278" s="74"/>
    </row>
    <row r="279" spans="1:16" s="21" customFormat="1" ht="21.75" customHeight="1">
      <c r="A279" s="112"/>
      <c r="B279" s="119" t="s">
        <v>38</v>
      </c>
      <c r="C279" s="109">
        <f t="shared" ref="C279:L279" si="307">C270+C278</f>
        <v>1103</v>
      </c>
      <c r="D279" s="109">
        <f t="shared" si="307"/>
        <v>912</v>
      </c>
      <c r="E279" s="109">
        <f t="shared" si="307"/>
        <v>2015</v>
      </c>
      <c r="F279" s="116">
        <f t="shared" si="307"/>
        <v>24</v>
      </c>
      <c r="G279" s="109">
        <f t="shared" si="307"/>
        <v>0</v>
      </c>
      <c r="H279" s="109">
        <f t="shared" si="307"/>
        <v>0</v>
      </c>
      <c r="I279" s="109">
        <f t="shared" si="307"/>
        <v>0</v>
      </c>
      <c r="J279" s="109">
        <f t="shared" si="307"/>
        <v>1103</v>
      </c>
      <c r="K279" s="109">
        <f t="shared" si="307"/>
        <v>912</v>
      </c>
      <c r="L279" s="109">
        <f t="shared" si="307"/>
        <v>2015</v>
      </c>
      <c r="M279" s="109">
        <f t="shared" ref="M279:O279" si="308">M270+M278</f>
        <v>0</v>
      </c>
      <c r="N279" s="109">
        <f t="shared" si="308"/>
        <v>0</v>
      </c>
      <c r="O279" s="109">
        <f t="shared" si="308"/>
        <v>0</v>
      </c>
      <c r="P279" s="111"/>
    </row>
    <row r="280" spans="1:16" ht="21.75" customHeight="1">
      <c r="A280" s="48" t="s">
        <v>49</v>
      </c>
      <c r="B280" s="49"/>
      <c r="C280" s="42"/>
      <c r="D280" s="42"/>
      <c r="E280" s="43"/>
      <c r="F280" s="99"/>
      <c r="G280" s="44"/>
      <c r="H280" s="44"/>
      <c r="I280" s="43"/>
      <c r="J280" s="44"/>
      <c r="K280" s="44"/>
      <c r="L280" s="78"/>
      <c r="M280" s="44"/>
      <c r="N280" s="44"/>
      <c r="O280" s="44"/>
      <c r="P280" s="103"/>
    </row>
    <row r="281" spans="1:16" ht="21.75" customHeight="1">
      <c r="A281" s="18"/>
      <c r="B281" s="38" t="s">
        <v>54</v>
      </c>
      <c r="C281" s="5"/>
      <c r="D281" s="5"/>
      <c r="E281" s="27"/>
      <c r="F281" s="82"/>
      <c r="G281" s="26"/>
      <c r="H281" s="26"/>
      <c r="I281" s="27"/>
      <c r="J281" s="26"/>
      <c r="K281" s="26"/>
      <c r="L281" s="27"/>
      <c r="M281" s="26"/>
      <c r="N281" s="26"/>
      <c r="O281" s="26"/>
      <c r="P281" s="103"/>
    </row>
    <row r="282" spans="1:16" ht="21.75" customHeight="1">
      <c r="A282" s="14"/>
      <c r="B282" s="4" t="s">
        <v>75</v>
      </c>
      <c r="C282" s="5"/>
      <c r="D282" s="5"/>
      <c r="E282" s="27"/>
      <c r="F282" s="90"/>
      <c r="G282" s="26"/>
      <c r="H282" s="26"/>
      <c r="I282" s="27"/>
      <c r="J282" s="26"/>
      <c r="K282" s="26"/>
      <c r="L282" s="27"/>
      <c r="M282" s="26"/>
      <c r="N282" s="26"/>
      <c r="O282" s="26"/>
      <c r="P282" s="103"/>
    </row>
    <row r="283" spans="1:16" ht="21.75" customHeight="1">
      <c r="A283" s="10"/>
      <c r="B283" s="46" t="s">
        <v>163</v>
      </c>
      <c r="C283" s="12">
        <v>59</v>
      </c>
      <c r="D283" s="12">
        <v>24</v>
      </c>
      <c r="E283" s="13">
        <f t="shared" ref="E283:E296" si="309">C283+D283</f>
        <v>83</v>
      </c>
      <c r="F283" s="86">
        <v>2</v>
      </c>
      <c r="G283" s="13" t="str">
        <f t="shared" ref="G283:G296" si="310">IF(F283=1,C283,"0")</f>
        <v>0</v>
      </c>
      <c r="H283" s="13" t="str">
        <f t="shared" ref="H283:H296" si="311">IF(F283=1,D283,"0")</f>
        <v>0</v>
      </c>
      <c r="I283" s="13">
        <f>G283+H283</f>
        <v>0</v>
      </c>
      <c r="J283" s="13">
        <f t="shared" ref="J283:J296" si="312">IF(F283=2,C283,"0")</f>
        <v>59</v>
      </c>
      <c r="K283" s="13">
        <f t="shared" ref="K283:K296" si="313">IF(F283=2,D283,"0")</f>
        <v>24</v>
      </c>
      <c r="L283" s="13">
        <f t="shared" ref="L283:L289" si="314">J283+K283</f>
        <v>83</v>
      </c>
      <c r="M283" s="13" t="str">
        <f t="shared" ref="M283:M296" si="315">IF(F283=3,C283,"0")</f>
        <v>0</v>
      </c>
      <c r="N283" s="13" t="str">
        <f t="shared" ref="N283:N296" si="316">IF(F283=3,D283,"0")</f>
        <v>0</v>
      </c>
      <c r="O283" s="13" t="str">
        <f t="shared" ref="O283:O296" si="317">IF(F283=3,E283,"0")</f>
        <v>0</v>
      </c>
      <c r="P283" s="127" t="s">
        <v>199</v>
      </c>
    </row>
    <row r="284" spans="1:16" ht="21.75" customHeight="1">
      <c r="A284" s="10"/>
      <c r="B284" s="46" t="s">
        <v>33</v>
      </c>
      <c r="C284" s="12">
        <v>1</v>
      </c>
      <c r="D284" s="12">
        <v>6</v>
      </c>
      <c r="E284" s="13">
        <f t="shared" si="309"/>
        <v>7</v>
      </c>
      <c r="F284" s="86">
        <v>2</v>
      </c>
      <c r="G284" s="13" t="str">
        <f t="shared" si="310"/>
        <v>0</v>
      </c>
      <c r="H284" s="13" t="str">
        <f t="shared" si="311"/>
        <v>0</v>
      </c>
      <c r="I284" s="13">
        <f>G284+H284</f>
        <v>0</v>
      </c>
      <c r="J284" s="13">
        <f t="shared" si="312"/>
        <v>1</v>
      </c>
      <c r="K284" s="13">
        <f t="shared" si="313"/>
        <v>6</v>
      </c>
      <c r="L284" s="13">
        <f t="shared" si="314"/>
        <v>7</v>
      </c>
      <c r="M284" s="13" t="str">
        <f t="shared" si="315"/>
        <v>0</v>
      </c>
      <c r="N284" s="13" t="str">
        <f t="shared" si="316"/>
        <v>0</v>
      </c>
      <c r="O284" s="13" t="str">
        <f t="shared" si="317"/>
        <v>0</v>
      </c>
      <c r="P284" s="127" t="s">
        <v>199</v>
      </c>
    </row>
    <row r="285" spans="1:16" ht="21.75" customHeight="1">
      <c r="A285" s="10"/>
      <c r="B285" s="46" t="s">
        <v>171</v>
      </c>
      <c r="C285" s="12">
        <v>30</v>
      </c>
      <c r="D285" s="12">
        <v>25</v>
      </c>
      <c r="E285" s="13">
        <f t="shared" si="309"/>
        <v>55</v>
      </c>
      <c r="F285" s="86">
        <v>2</v>
      </c>
      <c r="G285" s="13" t="str">
        <f t="shared" si="310"/>
        <v>0</v>
      </c>
      <c r="H285" s="13" t="str">
        <f t="shared" si="311"/>
        <v>0</v>
      </c>
      <c r="I285" s="13">
        <f>G285+H285</f>
        <v>0</v>
      </c>
      <c r="J285" s="13">
        <f t="shared" si="312"/>
        <v>30</v>
      </c>
      <c r="K285" s="13">
        <f t="shared" si="313"/>
        <v>25</v>
      </c>
      <c r="L285" s="13">
        <f t="shared" si="314"/>
        <v>55</v>
      </c>
      <c r="M285" s="13" t="str">
        <f t="shared" si="315"/>
        <v>0</v>
      </c>
      <c r="N285" s="13" t="str">
        <f t="shared" si="316"/>
        <v>0</v>
      </c>
      <c r="O285" s="13" t="str">
        <f t="shared" si="317"/>
        <v>0</v>
      </c>
      <c r="P285" s="127" t="s">
        <v>199</v>
      </c>
    </row>
    <row r="286" spans="1:16" ht="21.75" customHeight="1">
      <c r="A286" s="10"/>
      <c r="B286" s="46" t="s">
        <v>32</v>
      </c>
      <c r="C286" s="12">
        <v>2</v>
      </c>
      <c r="D286" s="12">
        <v>17</v>
      </c>
      <c r="E286" s="13">
        <f t="shared" si="309"/>
        <v>19</v>
      </c>
      <c r="F286" s="86">
        <v>2</v>
      </c>
      <c r="G286" s="13" t="str">
        <f t="shared" si="310"/>
        <v>0</v>
      </c>
      <c r="H286" s="13" t="str">
        <f t="shared" si="311"/>
        <v>0</v>
      </c>
      <c r="I286" s="13">
        <f>G286+H286</f>
        <v>0</v>
      </c>
      <c r="J286" s="13">
        <f t="shared" si="312"/>
        <v>2</v>
      </c>
      <c r="K286" s="13">
        <f t="shared" si="313"/>
        <v>17</v>
      </c>
      <c r="L286" s="13">
        <f t="shared" si="314"/>
        <v>19</v>
      </c>
      <c r="M286" s="13" t="str">
        <f t="shared" si="315"/>
        <v>0</v>
      </c>
      <c r="N286" s="13" t="str">
        <f t="shared" si="316"/>
        <v>0</v>
      </c>
      <c r="O286" s="13" t="str">
        <f t="shared" si="317"/>
        <v>0</v>
      </c>
      <c r="P286" s="129" t="s">
        <v>196</v>
      </c>
    </row>
    <row r="287" spans="1:16" ht="21.75" customHeight="1">
      <c r="A287" s="10"/>
      <c r="B287" s="46" t="s">
        <v>172</v>
      </c>
      <c r="C287" s="12">
        <v>13</v>
      </c>
      <c r="D287" s="12">
        <v>52</v>
      </c>
      <c r="E287" s="13">
        <f t="shared" si="309"/>
        <v>65</v>
      </c>
      <c r="F287" s="86">
        <v>2</v>
      </c>
      <c r="G287" s="13" t="str">
        <f t="shared" si="310"/>
        <v>0</v>
      </c>
      <c r="H287" s="13" t="str">
        <f t="shared" si="311"/>
        <v>0</v>
      </c>
      <c r="I287" s="13">
        <f>G287+H287</f>
        <v>0</v>
      </c>
      <c r="J287" s="13">
        <f t="shared" si="312"/>
        <v>13</v>
      </c>
      <c r="K287" s="13">
        <f t="shared" si="313"/>
        <v>52</v>
      </c>
      <c r="L287" s="13">
        <f t="shared" si="314"/>
        <v>65</v>
      </c>
      <c r="M287" s="13" t="str">
        <f t="shared" si="315"/>
        <v>0</v>
      </c>
      <c r="N287" s="13" t="str">
        <f t="shared" si="316"/>
        <v>0</v>
      </c>
      <c r="O287" s="13" t="str">
        <f t="shared" si="317"/>
        <v>0</v>
      </c>
      <c r="P287" s="129" t="s">
        <v>196</v>
      </c>
    </row>
    <row r="288" spans="1:16" ht="21.75" customHeight="1">
      <c r="A288" s="14"/>
      <c r="B288" s="37" t="s">
        <v>113</v>
      </c>
      <c r="C288" s="16">
        <v>23</v>
      </c>
      <c r="D288" s="16">
        <v>91</v>
      </c>
      <c r="E288" s="17">
        <f t="shared" si="309"/>
        <v>114</v>
      </c>
      <c r="F288" s="87">
        <v>2</v>
      </c>
      <c r="G288" s="17" t="str">
        <f t="shared" si="310"/>
        <v>0</v>
      </c>
      <c r="H288" s="17" t="str">
        <f t="shared" si="311"/>
        <v>0</v>
      </c>
      <c r="I288" s="17">
        <f t="shared" ref="I288:I296" si="318">G288+H288</f>
        <v>0</v>
      </c>
      <c r="J288" s="17">
        <f t="shared" si="312"/>
        <v>23</v>
      </c>
      <c r="K288" s="17">
        <f t="shared" si="313"/>
        <v>91</v>
      </c>
      <c r="L288" s="17">
        <f t="shared" si="314"/>
        <v>114</v>
      </c>
      <c r="M288" s="17" t="str">
        <f t="shared" si="315"/>
        <v>0</v>
      </c>
      <c r="N288" s="17" t="str">
        <f t="shared" si="316"/>
        <v>0</v>
      </c>
      <c r="O288" s="17" t="str">
        <f t="shared" si="317"/>
        <v>0</v>
      </c>
      <c r="P288" s="127" t="s">
        <v>194</v>
      </c>
    </row>
    <row r="289" spans="1:16" s="36" customFormat="1" ht="21.75" customHeight="1">
      <c r="A289" s="14"/>
      <c r="B289" s="32" t="s">
        <v>65</v>
      </c>
      <c r="C289" s="16">
        <v>80</v>
      </c>
      <c r="D289" s="16">
        <v>27</v>
      </c>
      <c r="E289" s="17">
        <f t="shared" si="309"/>
        <v>107</v>
      </c>
      <c r="F289" s="87">
        <v>2</v>
      </c>
      <c r="G289" s="17" t="str">
        <f t="shared" si="310"/>
        <v>0</v>
      </c>
      <c r="H289" s="17" t="str">
        <f t="shared" si="311"/>
        <v>0</v>
      </c>
      <c r="I289" s="17">
        <f t="shared" si="318"/>
        <v>0</v>
      </c>
      <c r="J289" s="17">
        <f t="shared" si="312"/>
        <v>80</v>
      </c>
      <c r="K289" s="17">
        <f t="shared" si="313"/>
        <v>27</v>
      </c>
      <c r="L289" s="17">
        <f t="shared" si="314"/>
        <v>107</v>
      </c>
      <c r="M289" s="17" t="str">
        <f t="shared" si="315"/>
        <v>0</v>
      </c>
      <c r="N289" s="17" t="str">
        <f t="shared" si="316"/>
        <v>0</v>
      </c>
      <c r="O289" s="17" t="str">
        <f t="shared" si="317"/>
        <v>0</v>
      </c>
      <c r="P289" s="127" t="s">
        <v>199</v>
      </c>
    </row>
    <row r="290" spans="1:16" s="36" customFormat="1" ht="21.75" customHeight="1">
      <c r="A290" s="14"/>
      <c r="B290" s="32" t="s">
        <v>173</v>
      </c>
      <c r="C290" s="16">
        <v>164</v>
      </c>
      <c r="D290" s="16">
        <v>71</v>
      </c>
      <c r="E290" s="17">
        <f t="shared" si="309"/>
        <v>235</v>
      </c>
      <c r="F290" s="87">
        <v>2</v>
      </c>
      <c r="G290" s="17" t="str">
        <f t="shared" si="310"/>
        <v>0</v>
      </c>
      <c r="H290" s="17" t="str">
        <f t="shared" si="311"/>
        <v>0</v>
      </c>
      <c r="I290" s="17">
        <f t="shared" ref="I290" si="319">G290+H290</f>
        <v>0</v>
      </c>
      <c r="J290" s="17">
        <f t="shared" si="312"/>
        <v>164</v>
      </c>
      <c r="K290" s="17">
        <f t="shared" si="313"/>
        <v>71</v>
      </c>
      <c r="L290" s="17">
        <f t="shared" ref="L290" si="320">J290+K290</f>
        <v>235</v>
      </c>
      <c r="M290" s="17" t="str">
        <f t="shared" si="315"/>
        <v>0</v>
      </c>
      <c r="N290" s="17" t="str">
        <f t="shared" si="316"/>
        <v>0</v>
      </c>
      <c r="O290" s="17" t="str">
        <f t="shared" si="317"/>
        <v>0</v>
      </c>
      <c r="P290" s="127" t="s">
        <v>199</v>
      </c>
    </row>
    <row r="291" spans="1:16" ht="21.75" customHeight="1">
      <c r="A291" s="14"/>
      <c r="B291" s="32" t="s">
        <v>34</v>
      </c>
      <c r="C291" s="16">
        <v>7</v>
      </c>
      <c r="D291" s="16">
        <v>8</v>
      </c>
      <c r="E291" s="17">
        <f t="shared" si="309"/>
        <v>15</v>
      </c>
      <c r="F291" s="87">
        <v>2</v>
      </c>
      <c r="G291" s="17" t="str">
        <f t="shared" si="310"/>
        <v>0</v>
      </c>
      <c r="H291" s="17" t="str">
        <f t="shared" si="311"/>
        <v>0</v>
      </c>
      <c r="I291" s="17">
        <f t="shared" si="318"/>
        <v>0</v>
      </c>
      <c r="J291" s="17">
        <f t="shared" si="312"/>
        <v>7</v>
      </c>
      <c r="K291" s="17">
        <f t="shared" si="313"/>
        <v>8</v>
      </c>
      <c r="L291" s="17">
        <f t="shared" ref="L291:L296" si="321">J291+K291</f>
        <v>15</v>
      </c>
      <c r="M291" s="17" t="str">
        <f t="shared" si="315"/>
        <v>0</v>
      </c>
      <c r="N291" s="17" t="str">
        <f t="shared" si="316"/>
        <v>0</v>
      </c>
      <c r="O291" s="17" t="str">
        <f t="shared" si="317"/>
        <v>0</v>
      </c>
      <c r="P291" s="130" t="s">
        <v>196</v>
      </c>
    </row>
    <row r="292" spans="1:16" ht="21.75" customHeight="1">
      <c r="A292" s="14"/>
      <c r="B292" s="32" t="s">
        <v>174</v>
      </c>
      <c r="C292" s="16">
        <v>16</v>
      </c>
      <c r="D292" s="16">
        <v>7</v>
      </c>
      <c r="E292" s="17">
        <f t="shared" si="309"/>
        <v>23</v>
      </c>
      <c r="F292" s="87">
        <v>2</v>
      </c>
      <c r="G292" s="17" t="str">
        <f t="shared" si="310"/>
        <v>0</v>
      </c>
      <c r="H292" s="17" t="str">
        <f t="shared" si="311"/>
        <v>0</v>
      </c>
      <c r="I292" s="17">
        <f t="shared" si="318"/>
        <v>0</v>
      </c>
      <c r="J292" s="17">
        <f t="shared" si="312"/>
        <v>16</v>
      </c>
      <c r="K292" s="17">
        <f t="shared" si="313"/>
        <v>7</v>
      </c>
      <c r="L292" s="17">
        <f t="shared" si="321"/>
        <v>23</v>
      </c>
      <c r="M292" s="17" t="str">
        <f t="shared" si="315"/>
        <v>0</v>
      </c>
      <c r="N292" s="17" t="str">
        <f t="shared" si="316"/>
        <v>0</v>
      </c>
      <c r="O292" s="17" t="str">
        <f t="shared" si="317"/>
        <v>0</v>
      </c>
      <c r="P292" s="127" t="s">
        <v>192</v>
      </c>
    </row>
    <row r="293" spans="1:16" ht="21.75" customHeight="1">
      <c r="A293" s="14"/>
      <c r="B293" s="32" t="s">
        <v>175</v>
      </c>
      <c r="C293" s="16">
        <v>25</v>
      </c>
      <c r="D293" s="16">
        <v>10</v>
      </c>
      <c r="E293" s="17">
        <f t="shared" si="309"/>
        <v>35</v>
      </c>
      <c r="F293" s="87">
        <v>2</v>
      </c>
      <c r="G293" s="17" t="str">
        <f t="shared" si="310"/>
        <v>0</v>
      </c>
      <c r="H293" s="17" t="str">
        <f t="shared" si="311"/>
        <v>0</v>
      </c>
      <c r="I293" s="17">
        <f t="shared" si="318"/>
        <v>0</v>
      </c>
      <c r="J293" s="17">
        <f t="shared" si="312"/>
        <v>25</v>
      </c>
      <c r="K293" s="17">
        <f t="shared" si="313"/>
        <v>10</v>
      </c>
      <c r="L293" s="17">
        <f t="shared" si="321"/>
        <v>35</v>
      </c>
      <c r="M293" s="17" t="str">
        <f t="shared" si="315"/>
        <v>0</v>
      </c>
      <c r="N293" s="17" t="str">
        <f t="shared" si="316"/>
        <v>0</v>
      </c>
      <c r="O293" s="17" t="str">
        <f t="shared" si="317"/>
        <v>0</v>
      </c>
      <c r="P293" s="127" t="s">
        <v>186</v>
      </c>
    </row>
    <row r="294" spans="1:16" ht="21.75" customHeight="1">
      <c r="A294" s="14"/>
      <c r="B294" s="37" t="s">
        <v>50</v>
      </c>
      <c r="C294" s="16">
        <v>299</v>
      </c>
      <c r="D294" s="16">
        <v>98</v>
      </c>
      <c r="E294" s="17">
        <f t="shared" si="309"/>
        <v>397</v>
      </c>
      <c r="F294" s="87">
        <v>2</v>
      </c>
      <c r="G294" s="17" t="str">
        <f t="shared" si="310"/>
        <v>0</v>
      </c>
      <c r="H294" s="17" t="str">
        <f t="shared" si="311"/>
        <v>0</v>
      </c>
      <c r="I294" s="17">
        <f t="shared" si="318"/>
        <v>0</v>
      </c>
      <c r="J294" s="17">
        <f t="shared" si="312"/>
        <v>299</v>
      </c>
      <c r="K294" s="17">
        <f t="shared" si="313"/>
        <v>98</v>
      </c>
      <c r="L294" s="17">
        <f t="shared" si="321"/>
        <v>397</v>
      </c>
      <c r="M294" s="17" t="str">
        <f t="shared" si="315"/>
        <v>0</v>
      </c>
      <c r="N294" s="17" t="str">
        <f t="shared" si="316"/>
        <v>0</v>
      </c>
      <c r="O294" s="17" t="str">
        <f t="shared" si="317"/>
        <v>0</v>
      </c>
      <c r="P294" s="127" t="s">
        <v>199</v>
      </c>
    </row>
    <row r="295" spans="1:16" ht="21.75" customHeight="1">
      <c r="A295" s="14"/>
      <c r="B295" s="37" t="s">
        <v>164</v>
      </c>
      <c r="C295" s="16">
        <v>23</v>
      </c>
      <c r="D295" s="16">
        <v>99</v>
      </c>
      <c r="E295" s="17">
        <f t="shared" si="309"/>
        <v>122</v>
      </c>
      <c r="F295" s="87">
        <v>2</v>
      </c>
      <c r="G295" s="17" t="str">
        <f t="shared" si="310"/>
        <v>0</v>
      </c>
      <c r="H295" s="17" t="str">
        <f t="shared" si="311"/>
        <v>0</v>
      </c>
      <c r="I295" s="17">
        <f t="shared" ref="I295" si="322">G295+H295</f>
        <v>0</v>
      </c>
      <c r="J295" s="17">
        <f t="shared" si="312"/>
        <v>23</v>
      </c>
      <c r="K295" s="17">
        <f t="shared" si="313"/>
        <v>99</v>
      </c>
      <c r="L295" s="17">
        <f t="shared" ref="L295" si="323">J295+K295</f>
        <v>122</v>
      </c>
      <c r="M295" s="17" t="str">
        <f t="shared" si="315"/>
        <v>0</v>
      </c>
      <c r="N295" s="17" t="str">
        <f t="shared" si="316"/>
        <v>0</v>
      </c>
      <c r="O295" s="17" t="str">
        <f t="shared" si="317"/>
        <v>0</v>
      </c>
      <c r="P295" s="127" t="s">
        <v>195</v>
      </c>
    </row>
    <row r="296" spans="1:16" ht="21.75" customHeight="1">
      <c r="A296" s="14"/>
      <c r="B296" s="32" t="s">
        <v>114</v>
      </c>
      <c r="C296" s="16">
        <v>62</v>
      </c>
      <c r="D296" s="16">
        <v>51</v>
      </c>
      <c r="E296" s="17">
        <f t="shared" si="309"/>
        <v>113</v>
      </c>
      <c r="F296" s="87">
        <v>2</v>
      </c>
      <c r="G296" s="17" t="str">
        <f t="shared" si="310"/>
        <v>0</v>
      </c>
      <c r="H296" s="17" t="str">
        <f t="shared" si="311"/>
        <v>0</v>
      </c>
      <c r="I296" s="17">
        <f t="shared" si="318"/>
        <v>0</v>
      </c>
      <c r="J296" s="17">
        <f t="shared" si="312"/>
        <v>62</v>
      </c>
      <c r="K296" s="17">
        <f t="shared" si="313"/>
        <v>51</v>
      </c>
      <c r="L296" s="17">
        <f t="shared" si="321"/>
        <v>113</v>
      </c>
      <c r="M296" s="17" t="str">
        <f t="shared" si="315"/>
        <v>0</v>
      </c>
      <c r="N296" s="17" t="str">
        <f t="shared" si="316"/>
        <v>0</v>
      </c>
      <c r="O296" s="17" t="str">
        <f t="shared" si="317"/>
        <v>0</v>
      </c>
      <c r="P296" s="127" t="s">
        <v>199</v>
      </c>
    </row>
    <row r="297" spans="1:16" s="21" customFormat="1" ht="21.75" customHeight="1">
      <c r="A297" s="18"/>
      <c r="B297" s="31" t="s">
        <v>53</v>
      </c>
      <c r="C297" s="20">
        <f>SUM(C283:C296)</f>
        <v>804</v>
      </c>
      <c r="D297" s="20">
        <f>SUM(D283:D296)</f>
        <v>586</v>
      </c>
      <c r="E297" s="20">
        <f>SUM(E283:E296)</f>
        <v>1390</v>
      </c>
      <c r="F297" s="88"/>
      <c r="G297" s="20">
        <f t="shared" ref="G297:O297" si="324">SUM(G283:G296)</f>
        <v>0</v>
      </c>
      <c r="H297" s="20">
        <f t="shared" si="324"/>
        <v>0</v>
      </c>
      <c r="I297" s="20">
        <f t="shared" si="324"/>
        <v>0</v>
      </c>
      <c r="J297" s="20">
        <f t="shared" si="324"/>
        <v>804</v>
      </c>
      <c r="K297" s="20">
        <f t="shared" si="324"/>
        <v>586</v>
      </c>
      <c r="L297" s="20">
        <f t="shared" si="324"/>
        <v>1390</v>
      </c>
      <c r="M297" s="20">
        <f t="shared" si="324"/>
        <v>0</v>
      </c>
      <c r="N297" s="20">
        <f t="shared" si="324"/>
        <v>0</v>
      </c>
      <c r="O297" s="20">
        <f t="shared" si="324"/>
        <v>0</v>
      </c>
      <c r="P297" s="74"/>
    </row>
    <row r="298" spans="1:16" s="21" customFormat="1" ht="21.75" customHeight="1">
      <c r="A298" s="18"/>
      <c r="B298" s="31" t="s">
        <v>55</v>
      </c>
      <c r="C298" s="20">
        <f>C297</f>
        <v>804</v>
      </c>
      <c r="D298" s="20">
        <f t="shared" ref="D298:L298" si="325">D297</f>
        <v>586</v>
      </c>
      <c r="E298" s="20">
        <f t="shared" si="325"/>
        <v>1390</v>
      </c>
      <c r="F298" s="88"/>
      <c r="G298" s="20">
        <f t="shared" si="325"/>
        <v>0</v>
      </c>
      <c r="H298" s="20">
        <f t="shared" si="325"/>
        <v>0</v>
      </c>
      <c r="I298" s="20">
        <f t="shared" si="325"/>
        <v>0</v>
      </c>
      <c r="J298" s="20">
        <f t="shared" si="325"/>
        <v>804</v>
      </c>
      <c r="K298" s="20">
        <f t="shared" si="325"/>
        <v>586</v>
      </c>
      <c r="L298" s="20">
        <f t="shared" si="325"/>
        <v>1390</v>
      </c>
      <c r="M298" s="20">
        <f t="shared" ref="M298:O298" si="326">M297</f>
        <v>0</v>
      </c>
      <c r="N298" s="20">
        <f t="shared" si="326"/>
        <v>0</v>
      </c>
      <c r="O298" s="20">
        <f t="shared" si="326"/>
        <v>0</v>
      </c>
      <c r="P298" s="74"/>
    </row>
    <row r="299" spans="1:16" s="51" customFormat="1" ht="21.75" customHeight="1">
      <c r="A299" s="120"/>
      <c r="B299" s="113" t="s">
        <v>38</v>
      </c>
      <c r="C299" s="114">
        <f>C298</f>
        <v>804</v>
      </c>
      <c r="D299" s="114">
        <f t="shared" ref="D299:O299" si="327">D298</f>
        <v>586</v>
      </c>
      <c r="E299" s="114">
        <f t="shared" si="327"/>
        <v>1390</v>
      </c>
      <c r="F299" s="126">
        <f t="shared" si="327"/>
        <v>0</v>
      </c>
      <c r="G299" s="114">
        <f t="shared" si="327"/>
        <v>0</v>
      </c>
      <c r="H299" s="114">
        <f t="shared" si="327"/>
        <v>0</v>
      </c>
      <c r="I299" s="114">
        <f t="shared" si="327"/>
        <v>0</v>
      </c>
      <c r="J299" s="114">
        <f t="shared" si="327"/>
        <v>804</v>
      </c>
      <c r="K299" s="114">
        <f t="shared" si="327"/>
        <v>586</v>
      </c>
      <c r="L299" s="114">
        <f t="shared" si="327"/>
        <v>1390</v>
      </c>
      <c r="M299" s="114">
        <f t="shared" si="327"/>
        <v>0</v>
      </c>
      <c r="N299" s="114">
        <f t="shared" si="327"/>
        <v>0</v>
      </c>
      <c r="O299" s="114">
        <f t="shared" si="327"/>
        <v>0</v>
      </c>
      <c r="P299" s="111"/>
    </row>
    <row r="300" spans="1:16" ht="21.75" customHeight="1">
      <c r="A300" s="18" t="s">
        <v>51</v>
      </c>
      <c r="B300" s="15"/>
      <c r="C300" s="5"/>
      <c r="D300" s="5"/>
      <c r="E300" s="27"/>
      <c r="F300" s="82"/>
      <c r="G300" s="26"/>
      <c r="H300" s="26"/>
      <c r="I300" s="27"/>
      <c r="J300" s="26"/>
      <c r="K300" s="26"/>
      <c r="L300" s="27"/>
      <c r="M300" s="26"/>
      <c r="N300" s="26"/>
      <c r="O300" s="27"/>
      <c r="P300" s="103"/>
    </row>
    <row r="301" spans="1:16" ht="21.75" customHeight="1">
      <c r="A301" s="18"/>
      <c r="B301" s="38" t="s">
        <v>54</v>
      </c>
      <c r="C301" s="5"/>
      <c r="D301" s="5"/>
      <c r="E301" s="27"/>
      <c r="F301" s="82"/>
      <c r="G301" s="26"/>
      <c r="H301" s="26"/>
      <c r="I301" s="27"/>
      <c r="J301" s="26"/>
      <c r="K301" s="26"/>
      <c r="L301" s="27"/>
      <c r="M301" s="26"/>
      <c r="N301" s="26"/>
      <c r="O301" s="27"/>
      <c r="P301" s="103"/>
    </row>
    <row r="302" spans="1:16" ht="21.75" customHeight="1">
      <c r="A302" s="18"/>
      <c r="B302" s="28" t="s">
        <v>90</v>
      </c>
      <c r="C302" s="5"/>
      <c r="D302" s="5"/>
      <c r="E302" s="27"/>
      <c r="F302" s="98"/>
      <c r="G302" s="26"/>
      <c r="H302" s="26"/>
      <c r="I302" s="27"/>
      <c r="J302" s="26"/>
      <c r="K302" s="26"/>
      <c r="L302" s="27"/>
      <c r="M302" s="26"/>
      <c r="N302" s="26"/>
      <c r="O302" s="27"/>
      <c r="P302" s="103"/>
    </row>
    <row r="303" spans="1:16" s="36" customFormat="1" ht="21.75" customHeight="1">
      <c r="A303" s="3"/>
      <c r="B303" s="32" t="s">
        <v>76</v>
      </c>
      <c r="C303" s="16">
        <v>198</v>
      </c>
      <c r="D303" s="16">
        <v>245</v>
      </c>
      <c r="E303" s="17">
        <f>C303+D303</f>
        <v>443</v>
      </c>
      <c r="F303" s="87">
        <v>2</v>
      </c>
      <c r="G303" s="17" t="str">
        <f>IF(F303=1,C303,"0")</f>
        <v>0</v>
      </c>
      <c r="H303" s="17" t="str">
        <f>IF(F303=1,D303,"0")</f>
        <v>0</v>
      </c>
      <c r="I303" s="17">
        <f>G303+H303</f>
        <v>0</v>
      </c>
      <c r="J303" s="17">
        <f>IF(F303=2,C303,"0")</f>
        <v>198</v>
      </c>
      <c r="K303" s="17">
        <f>IF(F303=2,D303,"0")</f>
        <v>245</v>
      </c>
      <c r="L303" s="17">
        <f>J303+K303</f>
        <v>443</v>
      </c>
      <c r="M303" s="17" t="str">
        <f>IF(F303=3,C303,"0")</f>
        <v>0</v>
      </c>
      <c r="N303" s="17" t="str">
        <f>IF(F303=3,D303,"0")</f>
        <v>0</v>
      </c>
      <c r="O303" s="17" t="str">
        <f t="shared" ref="O303:O304" si="328">IF(F303=3,E303,"0")</f>
        <v>0</v>
      </c>
      <c r="P303" s="129" t="s">
        <v>197</v>
      </c>
    </row>
    <row r="304" spans="1:16" ht="21.75" customHeight="1">
      <c r="A304" s="14"/>
      <c r="B304" s="32" t="s">
        <v>35</v>
      </c>
      <c r="C304" s="16">
        <v>127</v>
      </c>
      <c r="D304" s="16">
        <v>242</v>
      </c>
      <c r="E304" s="17">
        <f>C304+D304</f>
        <v>369</v>
      </c>
      <c r="F304" s="87">
        <v>2</v>
      </c>
      <c r="G304" s="17" t="str">
        <f>IF(F304=1,C304,"0")</f>
        <v>0</v>
      </c>
      <c r="H304" s="17" t="str">
        <f>IF(F304=1,D304,"0")</f>
        <v>0</v>
      </c>
      <c r="I304" s="17">
        <f>G304+H304</f>
        <v>0</v>
      </c>
      <c r="J304" s="17">
        <f>IF(F304=2,C304,"0")</f>
        <v>127</v>
      </c>
      <c r="K304" s="17">
        <f>IF(F304=2,D304,"0")</f>
        <v>242</v>
      </c>
      <c r="L304" s="17">
        <f>J304+K304</f>
        <v>369</v>
      </c>
      <c r="M304" s="17" t="str">
        <f>IF(F304=3,C304,"0")</f>
        <v>0</v>
      </c>
      <c r="N304" s="17" t="str">
        <f>IF(F304=3,D304,"0")</f>
        <v>0</v>
      </c>
      <c r="O304" s="17" t="str">
        <f t="shared" si="328"/>
        <v>0</v>
      </c>
      <c r="P304" s="129" t="s">
        <v>197</v>
      </c>
    </row>
    <row r="305" spans="1:16" s="21" customFormat="1" ht="21.75" customHeight="1">
      <c r="A305" s="18"/>
      <c r="B305" s="31" t="s">
        <v>53</v>
      </c>
      <c r="C305" s="20">
        <f t="shared" ref="C305:L305" si="329">SUM(C303:C304)</f>
        <v>325</v>
      </c>
      <c r="D305" s="20">
        <f t="shared" si="329"/>
        <v>487</v>
      </c>
      <c r="E305" s="20">
        <f t="shared" si="329"/>
        <v>812</v>
      </c>
      <c r="F305" s="88"/>
      <c r="G305" s="20">
        <f t="shared" si="329"/>
        <v>0</v>
      </c>
      <c r="H305" s="20">
        <f t="shared" si="329"/>
        <v>0</v>
      </c>
      <c r="I305" s="20">
        <f t="shared" si="329"/>
        <v>0</v>
      </c>
      <c r="J305" s="20">
        <f t="shared" si="329"/>
        <v>325</v>
      </c>
      <c r="K305" s="20">
        <f t="shared" si="329"/>
        <v>487</v>
      </c>
      <c r="L305" s="20">
        <f t="shared" si="329"/>
        <v>812</v>
      </c>
      <c r="M305" s="20">
        <f t="shared" ref="M305:O305" si="330">SUM(M303:M304)</f>
        <v>0</v>
      </c>
      <c r="N305" s="20">
        <f t="shared" si="330"/>
        <v>0</v>
      </c>
      <c r="O305" s="20">
        <f t="shared" si="330"/>
        <v>0</v>
      </c>
      <c r="P305" s="74"/>
    </row>
    <row r="306" spans="1:16" s="21" customFormat="1" ht="21.75" customHeight="1">
      <c r="A306" s="18"/>
      <c r="B306" s="31" t="s">
        <v>55</v>
      </c>
      <c r="C306" s="20">
        <f>C305</f>
        <v>325</v>
      </c>
      <c r="D306" s="20">
        <f t="shared" ref="D306:L307" si="331">D305</f>
        <v>487</v>
      </c>
      <c r="E306" s="20">
        <f t="shared" si="331"/>
        <v>812</v>
      </c>
      <c r="F306" s="88"/>
      <c r="G306" s="20">
        <f t="shared" si="331"/>
        <v>0</v>
      </c>
      <c r="H306" s="20">
        <f t="shared" si="331"/>
        <v>0</v>
      </c>
      <c r="I306" s="20">
        <f t="shared" si="331"/>
        <v>0</v>
      </c>
      <c r="J306" s="20">
        <f t="shared" si="331"/>
        <v>325</v>
      </c>
      <c r="K306" s="20">
        <f t="shared" si="331"/>
        <v>487</v>
      </c>
      <c r="L306" s="20">
        <f t="shared" si="331"/>
        <v>812</v>
      </c>
      <c r="M306" s="20">
        <f t="shared" ref="M306:O306" si="332">M305</f>
        <v>0</v>
      </c>
      <c r="N306" s="20">
        <f t="shared" si="332"/>
        <v>0</v>
      </c>
      <c r="O306" s="20">
        <f t="shared" si="332"/>
        <v>0</v>
      </c>
      <c r="P306" s="74"/>
    </row>
    <row r="307" spans="1:16" s="21" customFormat="1" ht="21.75" customHeight="1">
      <c r="A307" s="112"/>
      <c r="B307" s="118" t="s">
        <v>38</v>
      </c>
      <c r="C307" s="114">
        <f>C306</f>
        <v>325</v>
      </c>
      <c r="D307" s="114">
        <f t="shared" si="331"/>
        <v>487</v>
      </c>
      <c r="E307" s="114">
        <f t="shared" si="331"/>
        <v>812</v>
      </c>
      <c r="F307" s="115"/>
      <c r="G307" s="114">
        <f t="shared" si="331"/>
        <v>0</v>
      </c>
      <c r="H307" s="114">
        <f t="shared" si="331"/>
        <v>0</v>
      </c>
      <c r="I307" s="114">
        <f t="shared" si="331"/>
        <v>0</v>
      </c>
      <c r="J307" s="114">
        <f t="shared" si="331"/>
        <v>325</v>
      </c>
      <c r="K307" s="114">
        <f t="shared" si="331"/>
        <v>487</v>
      </c>
      <c r="L307" s="114">
        <f t="shared" si="331"/>
        <v>812</v>
      </c>
      <c r="M307" s="114">
        <f t="shared" ref="M307:O307" si="333">M306</f>
        <v>0</v>
      </c>
      <c r="N307" s="114">
        <f t="shared" si="333"/>
        <v>0</v>
      </c>
      <c r="O307" s="114">
        <f t="shared" si="333"/>
        <v>0</v>
      </c>
      <c r="P307" s="111"/>
    </row>
    <row r="308" spans="1:16" s="21" customFormat="1" ht="21.75" customHeight="1">
      <c r="A308" s="3" t="s">
        <v>165</v>
      </c>
      <c r="B308" s="31"/>
      <c r="C308" s="5"/>
      <c r="D308" s="5"/>
      <c r="E308" s="27"/>
      <c r="F308" s="82"/>
      <c r="G308" s="26"/>
      <c r="H308" s="26"/>
      <c r="I308" s="27"/>
      <c r="J308" s="26"/>
      <c r="K308" s="26"/>
      <c r="L308" s="27"/>
      <c r="M308" s="26"/>
      <c r="N308" s="26"/>
      <c r="O308" s="27"/>
      <c r="P308" s="74"/>
    </row>
    <row r="309" spans="1:16" s="21" customFormat="1" ht="21.75" customHeight="1">
      <c r="A309" s="3"/>
      <c r="B309" s="50" t="s">
        <v>54</v>
      </c>
      <c r="C309" s="5"/>
      <c r="D309" s="5"/>
      <c r="E309" s="27"/>
      <c r="F309" s="82"/>
      <c r="G309" s="26"/>
      <c r="H309" s="26"/>
      <c r="I309" s="27"/>
      <c r="J309" s="26"/>
      <c r="K309" s="26"/>
      <c r="L309" s="27"/>
      <c r="M309" s="26"/>
      <c r="N309" s="26"/>
      <c r="O309" s="27"/>
      <c r="P309" s="74"/>
    </row>
    <row r="310" spans="1:16" s="21" customFormat="1" ht="21.75" customHeight="1">
      <c r="A310" s="47"/>
      <c r="B310" s="52" t="s">
        <v>61</v>
      </c>
      <c r="C310" s="53"/>
      <c r="D310" s="53"/>
      <c r="E310" s="27"/>
      <c r="F310" s="82"/>
      <c r="G310" s="54"/>
      <c r="H310" s="54"/>
      <c r="I310" s="55"/>
      <c r="J310" s="54"/>
      <c r="K310" s="54"/>
      <c r="L310" s="55"/>
      <c r="M310" s="54"/>
      <c r="N310" s="54"/>
      <c r="O310" s="55"/>
      <c r="P310" s="74"/>
    </row>
    <row r="311" spans="1:16" s="21" customFormat="1" ht="21.75" customHeight="1">
      <c r="A311" s="8"/>
      <c r="B311" s="32" t="s">
        <v>131</v>
      </c>
      <c r="C311" s="16">
        <v>18</v>
      </c>
      <c r="D311" s="16">
        <v>172</v>
      </c>
      <c r="E311" s="17">
        <f>C311+D311</f>
        <v>190</v>
      </c>
      <c r="F311" s="87">
        <v>3</v>
      </c>
      <c r="G311" s="17" t="str">
        <f>IF(F311=1,C311,"0")</f>
        <v>0</v>
      </c>
      <c r="H311" s="17" t="str">
        <f>IF(F311=1,D311,"0")</f>
        <v>0</v>
      </c>
      <c r="I311" s="17">
        <f t="shared" ref="I311" si="334">G311+H311</f>
        <v>0</v>
      </c>
      <c r="J311" s="17" t="str">
        <f>IF(F311=2,C311,"0")</f>
        <v>0</v>
      </c>
      <c r="K311" s="17" t="str">
        <f>IF(F311=2,D311,"0")</f>
        <v>0</v>
      </c>
      <c r="L311" s="17">
        <f t="shared" ref="L311" si="335">J311+K311</f>
        <v>0</v>
      </c>
      <c r="M311" s="17">
        <f>IF(F311=3,C311,"0")</f>
        <v>18</v>
      </c>
      <c r="N311" s="17">
        <f>IF(F311=3,D311,"0")</f>
        <v>172</v>
      </c>
      <c r="O311" s="17">
        <f t="shared" ref="O311" si="336">IF(F311=3,E311,"0")</f>
        <v>190</v>
      </c>
      <c r="P311" s="127" t="s">
        <v>186</v>
      </c>
    </row>
    <row r="312" spans="1:16" s="21" customFormat="1" ht="21.75" customHeight="1">
      <c r="A312" s="47"/>
      <c r="B312" s="31" t="s">
        <v>53</v>
      </c>
      <c r="C312" s="20">
        <f>SUM(C311:C311)</f>
        <v>18</v>
      </c>
      <c r="D312" s="20">
        <f>SUM(D311:D311)</f>
        <v>172</v>
      </c>
      <c r="E312" s="20">
        <f>SUM(E311:E311)</f>
        <v>190</v>
      </c>
      <c r="F312" s="88">
        <f>SUM(F311:F311)</f>
        <v>3</v>
      </c>
      <c r="G312" s="20" t="str">
        <f>G311</f>
        <v>0</v>
      </c>
      <c r="H312" s="20" t="str">
        <f t="shared" ref="H312:I312" si="337">H311</f>
        <v>0</v>
      </c>
      <c r="I312" s="20">
        <f t="shared" si="337"/>
        <v>0</v>
      </c>
      <c r="J312" s="20">
        <f t="shared" ref="J312:O312" si="338">SUM(J311:J311)</f>
        <v>0</v>
      </c>
      <c r="K312" s="20">
        <f t="shared" si="338"/>
        <v>0</v>
      </c>
      <c r="L312" s="20">
        <f t="shared" si="338"/>
        <v>0</v>
      </c>
      <c r="M312" s="20">
        <f t="shared" si="338"/>
        <v>18</v>
      </c>
      <c r="N312" s="20">
        <f t="shared" si="338"/>
        <v>172</v>
      </c>
      <c r="O312" s="20">
        <f t="shared" si="338"/>
        <v>190</v>
      </c>
      <c r="P312" s="74"/>
    </row>
    <row r="313" spans="1:16" s="21" customFormat="1" ht="21.75" customHeight="1">
      <c r="A313" s="14"/>
      <c r="B313" s="28" t="s">
        <v>62</v>
      </c>
      <c r="C313" s="16"/>
      <c r="D313" s="16"/>
      <c r="E313" s="17"/>
      <c r="F313" s="94"/>
      <c r="G313" s="17"/>
      <c r="H313" s="17"/>
      <c r="I313" s="17"/>
      <c r="J313" s="17"/>
      <c r="K313" s="17"/>
      <c r="L313" s="17"/>
      <c r="M313" s="17"/>
      <c r="N313" s="17"/>
      <c r="O313" s="17"/>
      <c r="P313" s="74"/>
    </row>
    <row r="314" spans="1:16" s="21" customFormat="1" ht="21.75" customHeight="1">
      <c r="A314" s="14"/>
      <c r="B314" s="15" t="s">
        <v>137</v>
      </c>
      <c r="C314" s="16">
        <v>7</v>
      </c>
      <c r="D314" s="16">
        <v>93</v>
      </c>
      <c r="E314" s="17">
        <f>C314+D314</f>
        <v>100</v>
      </c>
      <c r="F314" s="96">
        <v>2</v>
      </c>
      <c r="G314" s="17" t="str">
        <f>IF(F314=1,C314,"0")</f>
        <v>0</v>
      </c>
      <c r="H314" s="17" t="str">
        <f>IF(F314=1,D314,"0")</f>
        <v>0</v>
      </c>
      <c r="I314" s="17">
        <f t="shared" ref="I314" si="339">G314+H314</f>
        <v>0</v>
      </c>
      <c r="J314" s="17">
        <f>IF(F314=2,C314,"0")</f>
        <v>7</v>
      </c>
      <c r="K314" s="17">
        <f>IF(F314=2,D314,"0")</f>
        <v>93</v>
      </c>
      <c r="L314" s="17">
        <f t="shared" ref="L314" si="340">J314+K314</f>
        <v>100</v>
      </c>
      <c r="M314" s="17" t="str">
        <f>IF(F314=3,C314,"0")</f>
        <v>0</v>
      </c>
      <c r="N314" s="17" t="str">
        <f>IF(F314=3,D314,"0")</f>
        <v>0</v>
      </c>
      <c r="O314" s="17" t="str">
        <f t="shared" ref="O314:O315" si="341">IF(F314=3,E314,"0")</f>
        <v>0</v>
      </c>
      <c r="P314" s="127" t="s">
        <v>186</v>
      </c>
    </row>
    <row r="315" spans="1:16" s="21" customFormat="1" ht="21.75" customHeight="1">
      <c r="A315" s="14"/>
      <c r="B315" s="15" t="s">
        <v>115</v>
      </c>
      <c r="C315" s="16">
        <v>8</v>
      </c>
      <c r="D315" s="16">
        <v>107</v>
      </c>
      <c r="E315" s="17">
        <f>C315+D315</f>
        <v>115</v>
      </c>
      <c r="F315" s="87">
        <v>2</v>
      </c>
      <c r="G315" s="17" t="str">
        <f>IF(F315=1,C315,"0")</f>
        <v>0</v>
      </c>
      <c r="H315" s="17" t="str">
        <f>IF(F315=1,D315,"0")</f>
        <v>0</v>
      </c>
      <c r="I315" s="17">
        <f t="shared" ref="I315" si="342">G315+H315</f>
        <v>0</v>
      </c>
      <c r="J315" s="17">
        <f>IF(F315=2,C315,"0")</f>
        <v>8</v>
      </c>
      <c r="K315" s="17">
        <f>IF(F315=2,D315,"0")</f>
        <v>107</v>
      </c>
      <c r="L315" s="17">
        <f t="shared" ref="L315" si="343">J315+K315</f>
        <v>115</v>
      </c>
      <c r="M315" s="17" t="str">
        <f>IF(F315=3,C315,"0")</f>
        <v>0</v>
      </c>
      <c r="N315" s="17" t="str">
        <f>IF(F315=3,D315,"0")</f>
        <v>0</v>
      </c>
      <c r="O315" s="17" t="str">
        <f t="shared" si="341"/>
        <v>0</v>
      </c>
      <c r="P315" s="127" t="s">
        <v>186</v>
      </c>
    </row>
    <row r="316" spans="1:16" s="21" customFormat="1" ht="21.75" customHeight="1">
      <c r="A316" s="18"/>
      <c r="B316" s="19" t="s">
        <v>53</v>
      </c>
      <c r="C316" s="20">
        <f>SUM(C314:C315)</f>
        <v>15</v>
      </c>
      <c r="D316" s="20">
        <f>SUM(D314:D315)</f>
        <v>200</v>
      </c>
      <c r="E316" s="20">
        <f>SUM(E314:E315)</f>
        <v>215</v>
      </c>
      <c r="F316" s="85"/>
      <c r="G316" s="20">
        <f t="shared" ref="G316:L316" si="344">SUM(G314:G315)</f>
        <v>0</v>
      </c>
      <c r="H316" s="20">
        <f t="shared" si="344"/>
        <v>0</v>
      </c>
      <c r="I316" s="20">
        <f t="shared" si="344"/>
        <v>0</v>
      </c>
      <c r="J316" s="20">
        <f t="shared" si="344"/>
        <v>15</v>
      </c>
      <c r="K316" s="20">
        <f t="shared" si="344"/>
        <v>200</v>
      </c>
      <c r="L316" s="20">
        <f t="shared" si="344"/>
        <v>215</v>
      </c>
      <c r="M316" s="20">
        <f t="shared" ref="M316:O316" si="345">SUM(M314:M315)</f>
        <v>0</v>
      </c>
      <c r="N316" s="20">
        <f t="shared" si="345"/>
        <v>0</v>
      </c>
      <c r="O316" s="20">
        <f t="shared" si="345"/>
        <v>0</v>
      </c>
      <c r="P316" s="74"/>
    </row>
    <row r="317" spans="1:16" s="21" customFormat="1" ht="21.75" customHeight="1">
      <c r="A317" s="18"/>
      <c r="B317" s="19" t="s">
        <v>55</v>
      </c>
      <c r="C317" s="20">
        <f>C316+C312</f>
        <v>33</v>
      </c>
      <c r="D317" s="20">
        <f>D316+D312</f>
        <v>372</v>
      </c>
      <c r="E317" s="20">
        <f>E316+E312</f>
        <v>405</v>
      </c>
      <c r="F317" s="88"/>
      <c r="G317" s="20">
        <f t="shared" ref="G317:L317" si="346">G316+G312</f>
        <v>0</v>
      </c>
      <c r="H317" s="20">
        <f t="shared" si="346"/>
        <v>0</v>
      </c>
      <c r="I317" s="20">
        <f t="shared" si="346"/>
        <v>0</v>
      </c>
      <c r="J317" s="20">
        <f t="shared" si="346"/>
        <v>15</v>
      </c>
      <c r="K317" s="20">
        <f t="shared" si="346"/>
        <v>200</v>
      </c>
      <c r="L317" s="20">
        <f t="shared" si="346"/>
        <v>215</v>
      </c>
      <c r="M317" s="20">
        <f t="shared" ref="M317:O317" si="347">M316+M312</f>
        <v>18</v>
      </c>
      <c r="N317" s="20">
        <f t="shared" si="347"/>
        <v>172</v>
      </c>
      <c r="O317" s="20">
        <f t="shared" si="347"/>
        <v>190</v>
      </c>
      <c r="P317" s="74"/>
    </row>
    <row r="318" spans="1:16" s="21" customFormat="1" ht="21.75" customHeight="1">
      <c r="A318" s="108"/>
      <c r="B318" s="119" t="s">
        <v>38</v>
      </c>
      <c r="C318" s="109">
        <f>C317</f>
        <v>33</v>
      </c>
      <c r="D318" s="109">
        <f t="shared" ref="D318:L318" si="348">D317</f>
        <v>372</v>
      </c>
      <c r="E318" s="109">
        <f t="shared" si="348"/>
        <v>405</v>
      </c>
      <c r="F318" s="116"/>
      <c r="G318" s="109">
        <f t="shared" si="348"/>
        <v>0</v>
      </c>
      <c r="H318" s="109">
        <f t="shared" si="348"/>
        <v>0</v>
      </c>
      <c r="I318" s="109">
        <f t="shared" si="348"/>
        <v>0</v>
      </c>
      <c r="J318" s="109">
        <f t="shared" si="348"/>
        <v>15</v>
      </c>
      <c r="K318" s="109">
        <f t="shared" si="348"/>
        <v>200</v>
      </c>
      <c r="L318" s="109">
        <f t="shared" si="348"/>
        <v>215</v>
      </c>
      <c r="M318" s="109">
        <f t="shared" ref="M318:O318" si="349">M317</f>
        <v>18</v>
      </c>
      <c r="N318" s="109">
        <f t="shared" si="349"/>
        <v>172</v>
      </c>
      <c r="O318" s="109">
        <f t="shared" si="349"/>
        <v>190</v>
      </c>
      <c r="P318" s="111"/>
    </row>
    <row r="319" spans="1:16" s="21" customFormat="1" ht="21.75" customHeight="1">
      <c r="A319" s="60" t="s">
        <v>128</v>
      </c>
      <c r="B319" s="61"/>
      <c r="C319" s="62"/>
      <c r="D319" s="62"/>
      <c r="E319" s="63"/>
      <c r="F319" s="100"/>
      <c r="G319" s="62"/>
      <c r="H319" s="62"/>
      <c r="I319" s="63"/>
      <c r="J319" s="62"/>
      <c r="K319" s="62"/>
      <c r="L319" s="63"/>
      <c r="M319" s="62"/>
      <c r="N319" s="62"/>
      <c r="O319" s="63"/>
      <c r="P319" s="74"/>
    </row>
    <row r="320" spans="1:16" s="21" customFormat="1" ht="21.75" customHeight="1">
      <c r="A320" s="60"/>
      <c r="B320" s="38" t="s">
        <v>54</v>
      </c>
      <c r="C320" s="62"/>
      <c r="D320" s="62"/>
      <c r="E320" s="63"/>
      <c r="F320" s="100"/>
      <c r="G320" s="62"/>
      <c r="H320" s="62"/>
      <c r="I320" s="63"/>
      <c r="J320" s="62"/>
      <c r="K320" s="62"/>
      <c r="L320" s="63"/>
      <c r="M320" s="62"/>
      <c r="N320" s="62"/>
      <c r="O320" s="63"/>
      <c r="P320" s="74"/>
    </row>
    <row r="321" spans="1:16" s="21" customFormat="1" ht="21.75" customHeight="1">
      <c r="A321" s="60"/>
      <c r="B321" s="28" t="s">
        <v>129</v>
      </c>
      <c r="C321" s="62"/>
      <c r="D321" s="62"/>
      <c r="E321" s="70"/>
      <c r="F321" s="100"/>
      <c r="G321" s="62"/>
      <c r="H321" s="62"/>
      <c r="I321" s="70"/>
      <c r="J321" s="62"/>
      <c r="K321" s="62"/>
      <c r="L321" s="63"/>
      <c r="M321" s="62"/>
      <c r="N321" s="62"/>
      <c r="O321" s="63"/>
      <c r="P321" s="74"/>
    </row>
    <row r="322" spans="1:16" s="21" customFormat="1" ht="21.75" customHeight="1">
      <c r="A322" s="60"/>
      <c r="B322" s="64" t="s">
        <v>130</v>
      </c>
      <c r="C322" s="16">
        <v>19</v>
      </c>
      <c r="D322" s="16">
        <v>346</v>
      </c>
      <c r="E322" s="17">
        <f>C322+D322</f>
        <v>365</v>
      </c>
      <c r="F322" s="84">
        <v>3</v>
      </c>
      <c r="G322" s="17" t="str">
        <f>IF(F322=1,C322,"0")</f>
        <v>0</v>
      </c>
      <c r="H322" s="17" t="str">
        <f>IF(F322=1,D322,"0")</f>
        <v>0</v>
      </c>
      <c r="I322" s="17">
        <f>G322+H322</f>
        <v>0</v>
      </c>
      <c r="J322" s="17" t="str">
        <f>IF(F322=2,C322,"0")</f>
        <v>0</v>
      </c>
      <c r="K322" s="17" t="str">
        <f>IF(F322=2,D322,"0")</f>
        <v>0</v>
      </c>
      <c r="L322" s="17">
        <f>J322+K322</f>
        <v>0</v>
      </c>
      <c r="M322" s="17">
        <f>IF(F322=3,C322,"0")</f>
        <v>19</v>
      </c>
      <c r="N322" s="17">
        <f>IF(F322=3,D322,"0")</f>
        <v>346</v>
      </c>
      <c r="O322" s="17">
        <f t="shared" ref="O322" si="350">IF(F322=3,E322,"0")</f>
        <v>365</v>
      </c>
      <c r="P322" s="127" t="s">
        <v>186</v>
      </c>
    </row>
    <row r="323" spans="1:16" s="21" customFormat="1" ht="21.75" customHeight="1">
      <c r="A323" s="60"/>
      <c r="B323" s="31" t="s">
        <v>53</v>
      </c>
      <c r="C323" s="20">
        <f>C322</f>
        <v>19</v>
      </c>
      <c r="D323" s="20">
        <f t="shared" ref="D323:L325" si="351">D322</f>
        <v>346</v>
      </c>
      <c r="E323" s="20">
        <f t="shared" si="351"/>
        <v>365</v>
      </c>
      <c r="F323" s="85"/>
      <c r="G323" s="20" t="str">
        <f t="shared" si="351"/>
        <v>0</v>
      </c>
      <c r="H323" s="20" t="str">
        <f t="shared" si="351"/>
        <v>0</v>
      </c>
      <c r="I323" s="20">
        <f t="shared" si="351"/>
        <v>0</v>
      </c>
      <c r="J323" s="20" t="str">
        <f t="shared" si="351"/>
        <v>0</v>
      </c>
      <c r="K323" s="20" t="str">
        <f t="shared" si="351"/>
        <v>0</v>
      </c>
      <c r="L323" s="20">
        <f t="shared" si="351"/>
        <v>0</v>
      </c>
      <c r="M323" s="20">
        <f t="shared" ref="M323:O323" si="352">M322</f>
        <v>19</v>
      </c>
      <c r="N323" s="20">
        <f t="shared" si="352"/>
        <v>346</v>
      </c>
      <c r="O323" s="20">
        <f t="shared" si="352"/>
        <v>365</v>
      </c>
      <c r="P323" s="74"/>
    </row>
    <row r="324" spans="1:16" s="21" customFormat="1" ht="21.75" customHeight="1">
      <c r="A324" s="60"/>
      <c r="B324" s="31" t="s">
        <v>55</v>
      </c>
      <c r="C324" s="20">
        <f>C323</f>
        <v>19</v>
      </c>
      <c r="D324" s="20">
        <f t="shared" si="351"/>
        <v>346</v>
      </c>
      <c r="E324" s="20">
        <f t="shared" si="351"/>
        <v>365</v>
      </c>
      <c r="F324" s="85"/>
      <c r="G324" s="20" t="str">
        <f t="shared" si="351"/>
        <v>0</v>
      </c>
      <c r="H324" s="20" t="str">
        <f t="shared" si="351"/>
        <v>0</v>
      </c>
      <c r="I324" s="20">
        <f t="shared" si="351"/>
        <v>0</v>
      </c>
      <c r="J324" s="20" t="str">
        <f t="shared" si="351"/>
        <v>0</v>
      </c>
      <c r="K324" s="20" t="str">
        <f t="shared" si="351"/>
        <v>0</v>
      </c>
      <c r="L324" s="20">
        <f t="shared" si="351"/>
        <v>0</v>
      </c>
      <c r="M324" s="20">
        <f t="shared" ref="M324:O324" si="353">M323</f>
        <v>19</v>
      </c>
      <c r="N324" s="20">
        <f t="shared" si="353"/>
        <v>346</v>
      </c>
      <c r="O324" s="20">
        <f t="shared" si="353"/>
        <v>365</v>
      </c>
      <c r="P324" s="74"/>
    </row>
    <row r="325" spans="1:16" s="21" customFormat="1" ht="21.75" customHeight="1">
      <c r="A325" s="112"/>
      <c r="B325" s="118" t="s">
        <v>38</v>
      </c>
      <c r="C325" s="109">
        <f>C324</f>
        <v>19</v>
      </c>
      <c r="D325" s="109">
        <f t="shared" si="351"/>
        <v>346</v>
      </c>
      <c r="E325" s="109">
        <f t="shared" si="351"/>
        <v>365</v>
      </c>
      <c r="F325" s="110"/>
      <c r="G325" s="109" t="str">
        <f t="shared" si="351"/>
        <v>0</v>
      </c>
      <c r="H325" s="109" t="str">
        <f t="shared" si="351"/>
        <v>0</v>
      </c>
      <c r="I325" s="109">
        <f t="shared" si="351"/>
        <v>0</v>
      </c>
      <c r="J325" s="109" t="str">
        <f t="shared" si="351"/>
        <v>0</v>
      </c>
      <c r="K325" s="109" t="str">
        <f t="shared" si="351"/>
        <v>0</v>
      </c>
      <c r="L325" s="109">
        <f t="shared" si="351"/>
        <v>0</v>
      </c>
      <c r="M325" s="109">
        <f t="shared" ref="M325:O325" si="354">M324</f>
        <v>19</v>
      </c>
      <c r="N325" s="109">
        <f t="shared" si="354"/>
        <v>346</v>
      </c>
      <c r="O325" s="109">
        <f t="shared" si="354"/>
        <v>365</v>
      </c>
      <c r="P325" s="111"/>
    </row>
    <row r="326" spans="1:16" s="56" customFormat="1" ht="21.75" customHeight="1">
      <c r="A326" s="121"/>
      <c r="B326" s="122" t="s">
        <v>0</v>
      </c>
      <c r="C326" s="123">
        <f>C32+C86+C97+C162+C205+C228+C255+C279+C299+C307+C318+C325</f>
        <v>11393</v>
      </c>
      <c r="D326" s="123">
        <f>D32+D86+D97+D162+D205+D228+D255+D279+D299+D307+D318+D325</f>
        <v>12789</v>
      </c>
      <c r="E326" s="123">
        <f>E32+E86+E97+E162+E205+E228+E255+E279+E299+E307+E318+E325</f>
        <v>24182</v>
      </c>
      <c r="F326" s="124"/>
      <c r="G326" s="123">
        <f t="shared" ref="G326:O326" si="355">G32+G86+G97+G162+G205+G228+G255+G279+G299+G307+G318+G325</f>
        <v>1658</v>
      </c>
      <c r="H326" s="123">
        <f t="shared" si="355"/>
        <v>3926</v>
      </c>
      <c r="I326" s="123">
        <f t="shared" si="355"/>
        <v>5584</v>
      </c>
      <c r="J326" s="123">
        <f t="shared" si="355"/>
        <v>9579</v>
      </c>
      <c r="K326" s="123">
        <f t="shared" si="355"/>
        <v>8328</v>
      </c>
      <c r="L326" s="123">
        <f t="shared" si="355"/>
        <v>17907</v>
      </c>
      <c r="M326" s="123">
        <f t="shared" si="355"/>
        <v>156</v>
      </c>
      <c r="N326" s="123">
        <f t="shared" si="355"/>
        <v>535</v>
      </c>
      <c r="O326" s="123">
        <f t="shared" si="355"/>
        <v>691</v>
      </c>
      <c r="P326" s="125"/>
    </row>
    <row r="327" spans="1:16" ht="21.75" customHeight="1">
      <c r="B327" s="57" t="s">
        <v>202</v>
      </c>
    </row>
  </sheetData>
  <mergeCells count="11">
    <mergeCell ref="A1:P1"/>
    <mergeCell ref="A2:P2"/>
    <mergeCell ref="M5:O5"/>
    <mergeCell ref="G4:O4"/>
    <mergeCell ref="A3:B6"/>
    <mergeCell ref="C4:E5"/>
    <mergeCell ref="F4:F5"/>
    <mergeCell ref="G5:I5"/>
    <mergeCell ref="J5:L5"/>
    <mergeCell ref="C3:P3"/>
    <mergeCell ref="P4:P6"/>
  </mergeCells>
  <pageMargins left="0.39370078740157483" right="0.19685039370078741" top="0.39370078740157483" bottom="0.39370078740157483" header="0.31496062992125984" footer="0.31496062992125984"/>
  <pageSetup paperSize="9" scale="75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="90" zoomScaleNormal="90" workbookViewId="0">
      <selection activeCell="H22" sqref="H22"/>
    </sheetView>
  </sheetViews>
  <sheetFormatPr defaultColWidth="9" defaultRowHeight="26.25" customHeight="1"/>
  <cols>
    <col min="1" max="1" width="26.42578125" style="65" customWidth="1"/>
    <col min="2" max="16384" width="9" style="65"/>
  </cols>
  <sheetData>
    <row r="1" spans="1:2" ht="26.25" customHeight="1">
      <c r="A1" s="65" t="s">
        <v>81</v>
      </c>
      <c r="B1" s="66">
        <f>นักศึกษาทั้งหมด!E32</f>
        <v>2225</v>
      </c>
    </row>
    <row r="2" spans="1:2" ht="26.25" customHeight="1">
      <c r="A2" s="65" t="s">
        <v>132</v>
      </c>
      <c r="B2" s="66">
        <f>นักศึกษาทั้งหมด!E86</f>
        <v>2221</v>
      </c>
    </row>
    <row r="3" spans="1:2" ht="26.25" customHeight="1">
      <c r="A3" s="65" t="s">
        <v>37</v>
      </c>
      <c r="B3" s="66">
        <f>นักศึกษาทั้งหมด!E97</f>
        <v>864</v>
      </c>
    </row>
    <row r="4" spans="1:2" ht="26.25" customHeight="1">
      <c r="A4" s="65" t="s">
        <v>39</v>
      </c>
      <c r="B4" s="66">
        <f>นักศึกษาทั้งหมด!E162</f>
        <v>5238</v>
      </c>
    </row>
    <row r="5" spans="1:2" ht="26.25" customHeight="1">
      <c r="A5" s="65" t="s">
        <v>41</v>
      </c>
      <c r="B5" s="66">
        <f>นักศึกษาทั้งหมด!E205</f>
        <v>5724</v>
      </c>
    </row>
    <row r="6" spans="1:2" ht="26.25" customHeight="1">
      <c r="A6" s="65" t="s">
        <v>45</v>
      </c>
      <c r="B6" s="66">
        <f>นักศึกษาทั้งหมด!E228</f>
        <v>1499</v>
      </c>
    </row>
    <row r="7" spans="1:2" ht="26.25" customHeight="1">
      <c r="A7" s="65" t="s">
        <v>47</v>
      </c>
      <c r="B7" s="66">
        <f>นักศึกษาทั้งหมด!E255</f>
        <v>1424</v>
      </c>
    </row>
    <row r="8" spans="1:2" ht="26.25" customHeight="1">
      <c r="A8" s="65" t="s">
        <v>48</v>
      </c>
      <c r="B8" s="66">
        <f>นักศึกษาทั้งหมด!E279</f>
        <v>2015</v>
      </c>
    </row>
    <row r="9" spans="1:2" ht="26.25" customHeight="1">
      <c r="A9" s="65" t="s">
        <v>49</v>
      </c>
      <c r="B9" s="66">
        <f>นักศึกษาทั้งหมด!E299</f>
        <v>1390</v>
      </c>
    </row>
    <row r="10" spans="1:2" ht="26.25" customHeight="1">
      <c r="A10" s="65" t="s">
        <v>51</v>
      </c>
      <c r="B10" s="66">
        <f>นักศึกษาทั้งหมด!E307</f>
        <v>812</v>
      </c>
    </row>
    <row r="11" spans="1:2" ht="26.25" customHeight="1">
      <c r="A11" s="65" t="s">
        <v>165</v>
      </c>
      <c r="B11" s="66">
        <f>นักศึกษาทั้งหมด!E318</f>
        <v>405</v>
      </c>
    </row>
    <row r="12" spans="1:2" ht="26.25" customHeight="1">
      <c r="A12" s="65" t="s">
        <v>128</v>
      </c>
      <c r="B12" s="66">
        <f>นักศึกษาทั้งหมด!E325</f>
        <v>365</v>
      </c>
    </row>
    <row r="13" spans="1:2" ht="26.25" customHeight="1">
      <c r="B13" s="66">
        <f>SUM(B1:B12)</f>
        <v>24182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นักศึกษาทั้งหมด</vt:lpstr>
      <vt:lpstr>Sheet1</vt:lpstr>
      <vt:lpstr>นักศึกษาทั้งหมด!Print_Titles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Helpdesk</cp:lastModifiedBy>
  <cp:lastPrinted>2021-10-29T07:26:07Z</cp:lastPrinted>
  <dcterms:created xsi:type="dcterms:W3CDTF">2010-08-08T07:13:07Z</dcterms:created>
  <dcterms:modified xsi:type="dcterms:W3CDTF">2023-10-31T02:32:49Z</dcterms:modified>
</cp:coreProperties>
</file>