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60" yWindow="3840" windowWidth="13620" windowHeight="9045" tabRatio="561"/>
  </bookViews>
  <sheets>
    <sheet name="นักศึกษาทั้งหมด" sheetId="9" r:id="rId1"/>
    <sheet name="Sheet1" sheetId="10" r:id="rId2"/>
  </sheets>
  <definedNames>
    <definedName name="_xlnm.Print_Titles" localSheetId="0">นักศึกษาทั้งหมด!$3:$6</definedName>
  </definedNames>
  <calcPr calcId="145621"/>
</workbook>
</file>

<file path=xl/calcChain.xml><?xml version="1.0" encoding="utf-8"?>
<calcChain xmlns="http://schemas.openxmlformats.org/spreadsheetml/2006/main">
  <c r="H22" i="9" l="1"/>
  <c r="I22" i="9"/>
  <c r="J22" i="9"/>
  <c r="K22" i="9"/>
  <c r="L22" i="9"/>
  <c r="M22" i="9"/>
  <c r="N22" i="9"/>
  <c r="O22" i="9"/>
  <c r="G22" i="9"/>
  <c r="D22" i="9"/>
  <c r="E22" i="9"/>
  <c r="C22" i="9"/>
  <c r="H18" i="9"/>
  <c r="I18" i="9"/>
  <c r="J18" i="9"/>
  <c r="K18" i="9"/>
  <c r="L18" i="9"/>
  <c r="M18" i="9"/>
  <c r="N18" i="9"/>
  <c r="O18" i="9"/>
  <c r="G18" i="9"/>
  <c r="D18" i="9" l="1"/>
  <c r="C18" i="9"/>
  <c r="F298" i="9" l="1"/>
  <c r="E172" i="9"/>
  <c r="G172" i="9"/>
  <c r="H172" i="9"/>
  <c r="J172" i="9"/>
  <c r="K172" i="9"/>
  <c r="M172" i="9"/>
  <c r="N172" i="9"/>
  <c r="O172" i="9"/>
  <c r="L172" i="9" l="1"/>
  <c r="I172" i="9"/>
  <c r="E17" i="9" l="1"/>
  <c r="E18" i="9" s="1"/>
  <c r="G17" i="9"/>
  <c r="H17" i="9"/>
  <c r="J17" i="9"/>
  <c r="K17" i="9"/>
  <c r="M17" i="9"/>
  <c r="N17" i="9"/>
  <c r="O17" i="9"/>
  <c r="I17" i="9" l="1"/>
  <c r="L17" i="9"/>
  <c r="E135" i="9"/>
  <c r="N321" i="9" l="1"/>
  <c r="M321" i="9"/>
  <c r="O314" i="9"/>
  <c r="N314" i="9"/>
  <c r="M314" i="9"/>
  <c r="O313" i="9"/>
  <c r="N313" i="9"/>
  <c r="M313" i="9"/>
  <c r="N310" i="9"/>
  <c r="M310" i="9"/>
  <c r="O303" i="9"/>
  <c r="N303" i="9"/>
  <c r="M303" i="9"/>
  <c r="O302" i="9"/>
  <c r="N302" i="9"/>
  <c r="M302" i="9"/>
  <c r="O295" i="9"/>
  <c r="N295" i="9"/>
  <c r="M295" i="9"/>
  <c r="O294" i="9"/>
  <c r="N294" i="9"/>
  <c r="M294" i="9"/>
  <c r="O293" i="9"/>
  <c r="N293" i="9"/>
  <c r="M293" i="9"/>
  <c r="O292" i="9"/>
  <c r="N292" i="9"/>
  <c r="M292" i="9"/>
  <c r="O291" i="9"/>
  <c r="N291" i="9"/>
  <c r="M291" i="9"/>
  <c r="O290" i="9"/>
  <c r="N290" i="9"/>
  <c r="M290" i="9"/>
  <c r="O289" i="9"/>
  <c r="N289" i="9"/>
  <c r="M289" i="9"/>
  <c r="O288" i="9"/>
  <c r="N288" i="9"/>
  <c r="M288" i="9"/>
  <c r="O287" i="9"/>
  <c r="N287" i="9"/>
  <c r="M287" i="9"/>
  <c r="O286" i="9"/>
  <c r="N286" i="9"/>
  <c r="M286" i="9"/>
  <c r="O285" i="9"/>
  <c r="N285" i="9"/>
  <c r="M285" i="9"/>
  <c r="O284" i="9"/>
  <c r="N284" i="9"/>
  <c r="M284" i="9"/>
  <c r="O283" i="9"/>
  <c r="N283" i="9"/>
  <c r="M283" i="9"/>
  <c r="O282" i="9"/>
  <c r="N282" i="9"/>
  <c r="M282" i="9"/>
  <c r="O275" i="9"/>
  <c r="N275" i="9"/>
  <c r="M275" i="9"/>
  <c r="O274" i="9"/>
  <c r="N274" i="9"/>
  <c r="M274" i="9"/>
  <c r="O273" i="9"/>
  <c r="N273" i="9"/>
  <c r="M273" i="9"/>
  <c r="O272" i="9"/>
  <c r="N272" i="9"/>
  <c r="M272" i="9"/>
  <c r="O267" i="9"/>
  <c r="N267" i="9"/>
  <c r="M267" i="9"/>
  <c r="O266" i="9"/>
  <c r="N266" i="9"/>
  <c r="M266" i="9"/>
  <c r="O263" i="9"/>
  <c r="N263" i="9"/>
  <c r="M263" i="9"/>
  <c r="O262" i="9"/>
  <c r="N262" i="9"/>
  <c r="M262" i="9"/>
  <c r="O261" i="9"/>
  <c r="N261" i="9"/>
  <c r="M261" i="9"/>
  <c r="O260" i="9"/>
  <c r="N260" i="9"/>
  <c r="M260" i="9"/>
  <c r="O259" i="9"/>
  <c r="N259" i="9"/>
  <c r="M259" i="9"/>
  <c r="O258" i="9"/>
  <c r="N258" i="9"/>
  <c r="M258" i="9"/>
  <c r="O251" i="9"/>
  <c r="N251" i="9"/>
  <c r="M251" i="9"/>
  <c r="O250" i="9"/>
  <c r="N250" i="9"/>
  <c r="M250" i="9"/>
  <c r="O249" i="9"/>
  <c r="N249" i="9"/>
  <c r="M249" i="9"/>
  <c r="O246" i="9"/>
  <c r="N246" i="9"/>
  <c r="M246" i="9"/>
  <c r="O245" i="9"/>
  <c r="N245" i="9"/>
  <c r="M245" i="9"/>
  <c r="O244" i="9"/>
  <c r="N244" i="9"/>
  <c r="M244" i="9"/>
  <c r="O243" i="9"/>
  <c r="N243" i="9"/>
  <c r="M243" i="9"/>
  <c r="O240" i="9"/>
  <c r="N240" i="9"/>
  <c r="M240" i="9"/>
  <c r="O239" i="9"/>
  <c r="N239" i="9"/>
  <c r="M239" i="9"/>
  <c r="O238" i="9"/>
  <c r="N238" i="9"/>
  <c r="M238" i="9"/>
  <c r="O237" i="9"/>
  <c r="N237" i="9"/>
  <c r="M237" i="9"/>
  <c r="O236" i="9"/>
  <c r="N236" i="9"/>
  <c r="M236" i="9"/>
  <c r="O235" i="9"/>
  <c r="N235" i="9"/>
  <c r="M235" i="9"/>
  <c r="O234" i="9"/>
  <c r="N234" i="9"/>
  <c r="M234" i="9"/>
  <c r="O233" i="9"/>
  <c r="N233" i="9"/>
  <c r="M233" i="9"/>
  <c r="O232" i="9"/>
  <c r="N232" i="9"/>
  <c r="M232" i="9"/>
  <c r="O231" i="9"/>
  <c r="N231" i="9"/>
  <c r="M231" i="9"/>
  <c r="O224" i="9"/>
  <c r="N224" i="9"/>
  <c r="M224" i="9"/>
  <c r="O221" i="9"/>
  <c r="N221" i="9"/>
  <c r="M221" i="9"/>
  <c r="O218" i="9"/>
  <c r="N218" i="9"/>
  <c r="M218" i="9"/>
  <c r="O217" i="9"/>
  <c r="N217" i="9"/>
  <c r="M217" i="9"/>
  <c r="O216" i="9"/>
  <c r="N216" i="9"/>
  <c r="M216" i="9"/>
  <c r="O213" i="9"/>
  <c r="N213" i="9"/>
  <c r="M213" i="9"/>
  <c r="O212" i="9"/>
  <c r="N212" i="9"/>
  <c r="M212" i="9"/>
  <c r="O211" i="9"/>
  <c r="N211" i="9"/>
  <c r="M211" i="9"/>
  <c r="O210" i="9"/>
  <c r="N210" i="9"/>
  <c r="M210" i="9"/>
  <c r="O203" i="9"/>
  <c r="N203" i="9"/>
  <c r="M203" i="9"/>
  <c r="O202" i="9"/>
  <c r="N202" i="9"/>
  <c r="M202" i="9"/>
  <c r="O201" i="9"/>
  <c r="N201" i="9"/>
  <c r="M201" i="9"/>
  <c r="O196" i="9"/>
  <c r="N196" i="9"/>
  <c r="M196" i="9"/>
  <c r="O193" i="9"/>
  <c r="N193" i="9"/>
  <c r="M193" i="9"/>
  <c r="O192" i="9"/>
  <c r="N192" i="9"/>
  <c r="M192" i="9"/>
  <c r="O191" i="9"/>
  <c r="N191" i="9"/>
  <c r="M191" i="9"/>
  <c r="O190" i="9"/>
  <c r="N190" i="9"/>
  <c r="M190" i="9"/>
  <c r="O187" i="9"/>
  <c r="N187" i="9"/>
  <c r="M187" i="9"/>
  <c r="O186" i="9"/>
  <c r="N186" i="9"/>
  <c r="M186" i="9"/>
  <c r="O185" i="9"/>
  <c r="N185" i="9"/>
  <c r="M185" i="9"/>
  <c r="O184" i="9"/>
  <c r="N184" i="9"/>
  <c r="M184" i="9"/>
  <c r="O181" i="9"/>
  <c r="N181" i="9"/>
  <c r="M181" i="9"/>
  <c r="O180" i="9"/>
  <c r="N180" i="9"/>
  <c r="M180" i="9"/>
  <c r="O177" i="9"/>
  <c r="N177" i="9"/>
  <c r="M177" i="9"/>
  <c r="O174" i="9"/>
  <c r="N174" i="9"/>
  <c r="M174" i="9"/>
  <c r="O173" i="9"/>
  <c r="N173" i="9"/>
  <c r="M173" i="9"/>
  <c r="O171" i="9"/>
  <c r="N171" i="9"/>
  <c r="M171" i="9"/>
  <c r="O170" i="9"/>
  <c r="N170" i="9"/>
  <c r="M170" i="9"/>
  <c r="O169" i="9"/>
  <c r="N169" i="9"/>
  <c r="M169" i="9"/>
  <c r="O168" i="9"/>
  <c r="N168" i="9"/>
  <c r="M168" i="9"/>
  <c r="O167" i="9"/>
  <c r="N167" i="9"/>
  <c r="M167" i="9"/>
  <c r="O166" i="9"/>
  <c r="N166" i="9"/>
  <c r="M166" i="9"/>
  <c r="O165" i="9"/>
  <c r="N165" i="9"/>
  <c r="M165" i="9"/>
  <c r="O164" i="9"/>
  <c r="N164" i="9"/>
  <c r="M164" i="9"/>
  <c r="O157" i="9"/>
  <c r="N157" i="9"/>
  <c r="M157" i="9"/>
  <c r="O156" i="9"/>
  <c r="N156" i="9"/>
  <c r="M156" i="9"/>
  <c r="O155" i="9"/>
  <c r="N155" i="9"/>
  <c r="M155" i="9"/>
  <c r="O154" i="9"/>
  <c r="N154" i="9"/>
  <c r="M154" i="9"/>
  <c r="O153" i="9"/>
  <c r="N153" i="9"/>
  <c r="M153" i="9"/>
  <c r="O152" i="9"/>
  <c r="N152" i="9"/>
  <c r="M152" i="9"/>
  <c r="O151" i="9"/>
  <c r="N151" i="9"/>
  <c r="M151" i="9"/>
  <c r="O150" i="9"/>
  <c r="N150" i="9"/>
  <c r="M150" i="9"/>
  <c r="O149" i="9"/>
  <c r="N149" i="9"/>
  <c r="M149" i="9"/>
  <c r="O144" i="9"/>
  <c r="N144" i="9"/>
  <c r="M144" i="9"/>
  <c r="O143" i="9"/>
  <c r="N143" i="9"/>
  <c r="M143" i="9"/>
  <c r="O142" i="9"/>
  <c r="N142" i="9"/>
  <c r="M142" i="9"/>
  <c r="O141" i="9"/>
  <c r="N141" i="9"/>
  <c r="M141" i="9"/>
  <c r="O140" i="9"/>
  <c r="N140" i="9"/>
  <c r="M140" i="9"/>
  <c r="O139" i="9"/>
  <c r="N139" i="9"/>
  <c r="M139" i="9"/>
  <c r="O138" i="9"/>
  <c r="N138" i="9"/>
  <c r="M138" i="9"/>
  <c r="O137" i="9"/>
  <c r="N137" i="9"/>
  <c r="M137" i="9"/>
  <c r="O136" i="9"/>
  <c r="N136" i="9"/>
  <c r="M136" i="9"/>
  <c r="O135" i="9"/>
  <c r="N135" i="9"/>
  <c r="M135" i="9"/>
  <c r="O134" i="9"/>
  <c r="N134" i="9"/>
  <c r="M134" i="9"/>
  <c r="O133" i="9"/>
  <c r="N133" i="9"/>
  <c r="M133" i="9"/>
  <c r="O132" i="9"/>
  <c r="N132" i="9"/>
  <c r="M132" i="9"/>
  <c r="O131" i="9"/>
  <c r="N131" i="9"/>
  <c r="M131" i="9"/>
  <c r="O130" i="9"/>
  <c r="N130" i="9"/>
  <c r="M130" i="9"/>
  <c r="O127" i="9"/>
  <c r="N127" i="9"/>
  <c r="M127" i="9"/>
  <c r="O124" i="9"/>
  <c r="N124" i="9"/>
  <c r="M124" i="9"/>
  <c r="O123" i="9"/>
  <c r="N123" i="9"/>
  <c r="M123" i="9"/>
  <c r="O122" i="9"/>
  <c r="N122" i="9"/>
  <c r="M122" i="9"/>
  <c r="O121" i="9"/>
  <c r="N121" i="9"/>
  <c r="M121" i="9"/>
  <c r="O120" i="9"/>
  <c r="N120" i="9"/>
  <c r="M120" i="9"/>
  <c r="O119" i="9"/>
  <c r="N119" i="9"/>
  <c r="M119" i="9"/>
  <c r="O118" i="9"/>
  <c r="N118" i="9"/>
  <c r="M118" i="9"/>
  <c r="O117" i="9"/>
  <c r="N117" i="9"/>
  <c r="M117" i="9"/>
  <c r="O116" i="9"/>
  <c r="N116" i="9"/>
  <c r="M116" i="9"/>
  <c r="O115" i="9"/>
  <c r="N115" i="9"/>
  <c r="M115" i="9"/>
  <c r="O114" i="9"/>
  <c r="N114" i="9"/>
  <c r="M114" i="9"/>
  <c r="O113" i="9"/>
  <c r="N113" i="9"/>
  <c r="M113" i="9"/>
  <c r="O112" i="9"/>
  <c r="N112" i="9"/>
  <c r="M112" i="9"/>
  <c r="O111" i="9"/>
  <c r="N111" i="9"/>
  <c r="M111" i="9"/>
  <c r="O110" i="9"/>
  <c r="N110" i="9"/>
  <c r="M110" i="9"/>
  <c r="O109" i="9"/>
  <c r="N109" i="9"/>
  <c r="M109" i="9"/>
  <c r="O108" i="9"/>
  <c r="N108" i="9"/>
  <c r="M108" i="9"/>
  <c r="O107" i="9"/>
  <c r="N107" i="9"/>
  <c r="M107" i="9"/>
  <c r="O106" i="9"/>
  <c r="N106" i="9"/>
  <c r="M106" i="9"/>
  <c r="O105" i="9"/>
  <c r="N105" i="9"/>
  <c r="M105" i="9"/>
  <c r="O104" i="9"/>
  <c r="N104" i="9"/>
  <c r="M104" i="9"/>
  <c r="O103" i="9"/>
  <c r="N103" i="9"/>
  <c r="M103" i="9"/>
  <c r="O102" i="9"/>
  <c r="N102" i="9"/>
  <c r="M102" i="9"/>
  <c r="O101" i="9"/>
  <c r="N101" i="9"/>
  <c r="M101" i="9"/>
  <c r="O100" i="9"/>
  <c r="N100" i="9"/>
  <c r="M100" i="9"/>
  <c r="O99" i="9"/>
  <c r="N99" i="9"/>
  <c r="M99" i="9"/>
  <c r="O98" i="9"/>
  <c r="N98" i="9"/>
  <c r="M98" i="9"/>
  <c r="O97" i="9"/>
  <c r="N97" i="9"/>
  <c r="M97" i="9"/>
  <c r="O90" i="9"/>
  <c r="N90" i="9"/>
  <c r="M90" i="9"/>
  <c r="O89" i="9"/>
  <c r="N89" i="9"/>
  <c r="M89" i="9"/>
  <c r="O88" i="9"/>
  <c r="N88" i="9"/>
  <c r="M88" i="9"/>
  <c r="O87" i="9"/>
  <c r="N87" i="9"/>
  <c r="M87" i="9"/>
  <c r="O86" i="9"/>
  <c r="N86" i="9"/>
  <c r="M86" i="9"/>
  <c r="O75" i="9"/>
  <c r="N75" i="9"/>
  <c r="M75" i="9"/>
  <c r="O70" i="9"/>
  <c r="N70" i="9"/>
  <c r="M70" i="9"/>
  <c r="O67" i="9"/>
  <c r="N67" i="9"/>
  <c r="M67" i="9"/>
  <c r="O66" i="9"/>
  <c r="N66" i="9"/>
  <c r="M66" i="9"/>
  <c r="O63" i="9"/>
  <c r="N63" i="9"/>
  <c r="M63" i="9"/>
  <c r="O56" i="9"/>
  <c r="N56" i="9"/>
  <c r="M56" i="9"/>
  <c r="O53" i="9"/>
  <c r="N53" i="9"/>
  <c r="M53" i="9"/>
  <c r="O52" i="9"/>
  <c r="N52" i="9"/>
  <c r="M52" i="9"/>
  <c r="O51" i="9"/>
  <c r="N51" i="9"/>
  <c r="M51" i="9"/>
  <c r="O60" i="9"/>
  <c r="N60" i="9"/>
  <c r="M60" i="9"/>
  <c r="O59" i="9"/>
  <c r="N59" i="9"/>
  <c r="M59" i="9"/>
  <c r="O45" i="9"/>
  <c r="N45" i="9"/>
  <c r="M45" i="9"/>
  <c r="O44" i="9"/>
  <c r="N44" i="9"/>
  <c r="M44" i="9"/>
  <c r="O43" i="9"/>
  <c r="N43" i="9"/>
  <c r="M43" i="9"/>
  <c r="O42" i="9"/>
  <c r="N42" i="9"/>
  <c r="M42" i="9"/>
  <c r="O41" i="9"/>
  <c r="N41" i="9"/>
  <c r="M41" i="9"/>
  <c r="O40" i="9"/>
  <c r="N40" i="9"/>
  <c r="M40" i="9"/>
  <c r="O37" i="9"/>
  <c r="N37" i="9"/>
  <c r="M37" i="9"/>
  <c r="O36" i="9"/>
  <c r="N36" i="9"/>
  <c r="M36" i="9"/>
  <c r="O35" i="9"/>
  <c r="N35" i="9"/>
  <c r="M35" i="9"/>
  <c r="O34" i="9"/>
  <c r="N34" i="9"/>
  <c r="M34" i="9"/>
  <c r="O33" i="9"/>
  <c r="N33" i="9"/>
  <c r="M33" i="9"/>
  <c r="O26" i="9"/>
  <c r="N26" i="9"/>
  <c r="N27" i="9" s="1"/>
  <c r="N28" i="9" s="1"/>
  <c r="M26" i="9"/>
  <c r="M27" i="9" s="1"/>
  <c r="M28" i="9" s="1"/>
  <c r="O25" i="9"/>
  <c r="N25" i="9"/>
  <c r="M25" i="9"/>
  <c r="O20" i="9"/>
  <c r="N20" i="9"/>
  <c r="N21" i="9" s="1"/>
  <c r="M20" i="9"/>
  <c r="M21" i="9" s="1"/>
  <c r="O14" i="9"/>
  <c r="N14" i="9"/>
  <c r="M14" i="9"/>
  <c r="O13" i="9"/>
  <c r="N13" i="9"/>
  <c r="M13" i="9"/>
  <c r="O12" i="9"/>
  <c r="N12" i="9"/>
  <c r="M12" i="9"/>
  <c r="O11" i="9"/>
  <c r="N11" i="9"/>
  <c r="M11" i="9"/>
  <c r="N10" i="9"/>
  <c r="M10" i="9"/>
  <c r="O21" i="9" l="1"/>
  <c r="O27" i="9"/>
  <c r="O28" i="9" s="1"/>
  <c r="E292" i="9"/>
  <c r="H292" i="9"/>
  <c r="K292" i="9"/>
  <c r="G292" i="9"/>
  <c r="J292" i="9"/>
  <c r="E291" i="9"/>
  <c r="H291" i="9"/>
  <c r="K291" i="9"/>
  <c r="G291" i="9"/>
  <c r="J291" i="9"/>
  <c r="E289" i="9"/>
  <c r="G289" i="9"/>
  <c r="H289" i="9"/>
  <c r="J289" i="9"/>
  <c r="K289" i="9"/>
  <c r="G286" i="9"/>
  <c r="H286" i="9"/>
  <c r="J286" i="9"/>
  <c r="K286" i="9"/>
  <c r="E286" i="9"/>
  <c r="E284" i="9"/>
  <c r="G284" i="9"/>
  <c r="H284" i="9"/>
  <c r="J284" i="9"/>
  <c r="K284" i="9"/>
  <c r="E156" i="9"/>
  <c r="G156" i="9"/>
  <c r="H156" i="9"/>
  <c r="J156" i="9"/>
  <c r="K156" i="9"/>
  <c r="E140" i="9"/>
  <c r="G140" i="9"/>
  <c r="H140" i="9"/>
  <c r="J140" i="9"/>
  <c r="K140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97" i="9"/>
  <c r="E12" i="9"/>
  <c r="G12" i="9"/>
  <c r="H12" i="9"/>
  <c r="J12" i="9"/>
  <c r="K12" i="9"/>
  <c r="I292" i="9" l="1"/>
  <c r="L289" i="9"/>
  <c r="L291" i="9"/>
  <c r="I291" i="9"/>
  <c r="L292" i="9"/>
  <c r="L286" i="9"/>
  <c r="I289" i="9"/>
  <c r="L284" i="9"/>
  <c r="I286" i="9"/>
  <c r="I284" i="9"/>
  <c r="L156" i="9"/>
  <c r="L12" i="9"/>
  <c r="L140" i="9"/>
  <c r="I156" i="9"/>
  <c r="I140" i="9"/>
  <c r="I12" i="9"/>
  <c r="C158" i="9"/>
  <c r="D158" i="9"/>
  <c r="K185" i="9" l="1"/>
  <c r="J185" i="9"/>
  <c r="H185" i="9"/>
  <c r="G185" i="9"/>
  <c r="E185" i="9"/>
  <c r="I185" i="9" l="1"/>
  <c r="L185" i="9"/>
  <c r="E285" i="9" l="1"/>
  <c r="G285" i="9"/>
  <c r="H285" i="9"/>
  <c r="J285" i="9"/>
  <c r="K285" i="9"/>
  <c r="C296" i="9"/>
  <c r="K294" i="9"/>
  <c r="J294" i="9"/>
  <c r="H294" i="9"/>
  <c r="G294" i="9"/>
  <c r="E294" i="9"/>
  <c r="K283" i="9"/>
  <c r="J283" i="9"/>
  <c r="H283" i="9"/>
  <c r="G283" i="9"/>
  <c r="E283" i="9"/>
  <c r="K245" i="9"/>
  <c r="J245" i="9"/>
  <c r="H245" i="9"/>
  <c r="G245" i="9"/>
  <c r="E245" i="9"/>
  <c r="K233" i="9"/>
  <c r="J233" i="9"/>
  <c r="H233" i="9"/>
  <c r="G233" i="9"/>
  <c r="E233" i="9"/>
  <c r="K216" i="9"/>
  <c r="J216" i="9"/>
  <c r="H216" i="9"/>
  <c r="G216" i="9"/>
  <c r="E216" i="9"/>
  <c r="E211" i="9"/>
  <c r="G211" i="9"/>
  <c r="H211" i="9"/>
  <c r="J211" i="9"/>
  <c r="K211" i="9"/>
  <c r="F222" i="9"/>
  <c r="D222" i="9"/>
  <c r="C222" i="9"/>
  <c r="K221" i="9"/>
  <c r="K222" i="9" s="1"/>
  <c r="J221" i="9"/>
  <c r="J222" i="9" s="1"/>
  <c r="H221" i="9"/>
  <c r="H222" i="9" s="1"/>
  <c r="G221" i="9"/>
  <c r="G222" i="9" s="1"/>
  <c r="E221" i="9"/>
  <c r="E222" i="9" s="1"/>
  <c r="D175" i="9"/>
  <c r="K170" i="9"/>
  <c r="J170" i="9"/>
  <c r="H170" i="9"/>
  <c r="G170" i="9"/>
  <c r="E170" i="9"/>
  <c r="I285" i="9" l="1"/>
  <c r="L285" i="9"/>
  <c r="L294" i="9"/>
  <c r="L283" i="9"/>
  <c r="L216" i="9"/>
  <c r="L245" i="9"/>
  <c r="I294" i="9"/>
  <c r="I283" i="9"/>
  <c r="I245" i="9"/>
  <c r="I233" i="9"/>
  <c r="L233" i="9"/>
  <c r="I216" i="9"/>
  <c r="L211" i="9"/>
  <c r="I211" i="9"/>
  <c r="L221" i="9"/>
  <c r="L222" i="9" s="1"/>
  <c r="I221" i="9"/>
  <c r="I170" i="9"/>
  <c r="L170" i="9"/>
  <c r="E153" i="9"/>
  <c r="G153" i="9"/>
  <c r="H153" i="9"/>
  <c r="J153" i="9"/>
  <c r="K153" i="9"/>
  <c r="K155" i="9"/>
  <c r="J155" i="9"/>
  <c r="H155" i="9"/>
  <c r="G155" i="9"/>
  <c r="E155" i="9"/>
  <c r="K136" i="9"/>
  <c r="J136" i="9"/>
  <c r="H136" i="9"/>
  <c r="G136" i="9"/>
  <c r="E136" i="9"/>
  <c r="K142" i="9"/>
  <c r="J142" i="9"/>
  <c r="H142" i="9"/>
  <c r="G142" i="9"/>
  <c r="E142" i="9"/>
  <c r="K141" i="9"/>
  <c r="J141" i="9"/>
  <c r="H141" i="9"/>
  <c r="G141" i="9"/>
  <c r="E141" i="9"/>
  <c r="K116" i="9"/>
  <c r="J116" i="9"/>
  <c r="H116" i="9"/>
  <c r="G116" i="9"/>
  <c r="K107" i="9"/>
  <c r="J107" i="9"/>
  <c r="H107" i="9"/>
  <c r="G107" i="9"/>
  <c r="G99" i="9"/>
  <c r="H99" i="9"/>
  <c r="J99" i="9"/>
  <c r="K99" i="9"/>
  <c r="K122" i="9"/>
  <c r="J122" i="9"/>
  <c r="H122" i="9"/>
  <c r="G122" i="9"/>
  <c r="K121" i="9"/>
  <c r="J121" i="9"/>
  <c r="H121" i="9"/>
  <c r="G121" i="9"/>
  <c r="F57" i="9"/>
  <c r="D57" i="9"/>
  <c r="C57" i="9"/>
  <c r="K56" i="9"/>
  <c r="J56" i="9"/>
  <c r="J57" i="9" s="1"/>
  <c r="H56" i="9"/>
  <c r="H57" i="9" s="1"/>
  <c r="G56" i="9"/>
  <c r="E56" i="9"/>
  <c r="E57" i="9" s="1"/>
  <c r="D46" i="9"/>
  <c r="C46" i="9"/>
  <c r="K45" i="9"/>
  <c r="J45" i="9"/>
  <c r="H45" i="9"/>
  <c r="G45" i="9"/>
  <c r="E45" i="9"/>
  <c r="K44" i="9"/>
  <c r="J44" i="9"/>
  <c r="H44" i="9"/>
  <c r="G44" i="9"/>
  <c r="E44" i="9"/>
  <c r="K43" i="9"/>
  <c r="J43" i="9"/>
  <c r="H43" i="9"/>
  <c r="G43" i="9"/>
  <c r="E43" i="9"/>
  <c r="K42" i="9"/>
  <c r="J42" i="9"/>
  <c r="H42" i="9"/>
  <c r="G42" i="9"/>
  <c r="E42" i="9"/>
  <c r="K41" i="9"/>
  <c r="J41" i="9"/>
  <c r="H41" i="9"/>
  <c r="G41" i="9"/>
  <c r="E41" i="9"/>
  <c r="K40" i="9"/>
  <c r="J40" i="9"/>
  <c r="H40" i="9"/>
  <c r="G40" i="9"/>
  <c r="E40" i="9"/>
  <c r="I222" i="9" l="1"/>
  <c r="N222" i="9"/>
  <c r="L155" i="9"/>
  <c r="I153" i="9"/>
  <c r="L153" i="9"/>
  <c r="L122" i="9"/>
  <c r="L116" i="9"/>
  <c r="I142" i="9"/>
  <c r="I155" i="9"/>
  <c r="L121" i="9"/>
  <c r="L107" i="9"/>
  <c r="I99" i="9"/>
  <c r="L142" i="9"/>
  <c r="L141" i="9"/>
  <c r="I141" i="9"/>
  <c r="I136" i="9"/>
  <c r="L136" i="9"/>
  <c r="I42" i="9"/>
  <c r="I121" i="9"/>
  <c r="I122" i="9"/>
  <c r="I116" i="9"/>
  <c r="I107" i="9"/>
  <c r="L43" i="9"/>
  <c r="L45" i="9"/>
  <c r="L99" i="9"/>
  <c r="I40" i="9"/>
  <c r="L42" i="9"/>
  <c r="I56" i="9"/>
  <c r="L56" i="9"/>
  <c r="L57" i="9" s="1"/>
  <c r="G57" i="9"/>
  <c r="K57" i="9"/>
  <c r="I44" i="9"/>
  <c r="I45" i="9"/>
  <c r="L41" i="9"/>
  <c r="I41" i="9"/>
  <c r="E46" i="9"/>
  <c r="K46" i="9"/>
  <c r="H46" i="9"/>
  <c r="I43" i="9"/>
  <c r="L44" i="9"/>
  <c r="J46" i="9"/>
  <c r="L40" i="9"/>
  <c r="G46" i="9"/>
  <c r="E10" i="9"/>
  <c r="O10" i="9" s="1"/>
  <c r="E11" i="9"/>
  <c r="E13" i="9"/>
  <c r="E14" i="9"/>
  <c r="E20" i="9"/>
  <c r="M222" i="9" l="1"/>
  <c r="O222" i="9"/>
  <c r="I57" i="9"/>
  <c r="N57" i="9"/>
  <c r="I46" i="9"/>
  <c r="L46" i="9"/>
  <c r="J164" i="9"/>
  <c r="K164" i="9"/>
  <c r="H164" i="9"/>
  <c r="G164" i="9"/>
  <c r="E164" i="9"/>
  <c r="O57" i="9" l="1"/>
  <c r="M57" i="9"/>
  <c r="M46" i="9"/>
  <c r="N46" i="9"/>
  <c r="I164" i="9"/>
  <c r="L164" i="9"/>
  <c r="D204" i="9"/>
  <c r="D205" i="9" s="1"/>
  <c r="C204" i="9"/>
  <c r="C205" i="9" s="1"/>
  <c r="D197" i="9"/>
  <c r="C197" i="9"/>
  <c r="D194" i="9"/>
  <c r="C194" i="9"/>
  <c r="D188" i="9"/>
  <c r="C188" i="9"/>
  <c r="D182" i="9"/>
  <c r="F182" i="9"/>
  <c r="C182" i="9"/>
  <c r="C175" i="9"/>
  <c r="O46" i="9" l="1"/>
  <c r="D315" i="9"/>
  <c r="C315" i="9"/>
  <c r="K313" i="9"/>
  <c r="H313" i="9"/>
  <c r="G313" i="9"/>
  <c r="C241" i="9"/>
  <c r="D247" i="9"/>
  <c r="F247" i="9"/>
  <c r="C247" i="9"/>
  <c r="C252" i="9"/>
  <c r="D252" i="9"/>
  <c r="K246" i="9"/>
  <c r="J246" i="9"/>
  <c r="H246" i="9"/>
  <c r="G246" i="9"/>
  <c r="E246" i="9"/>
  <c r="K244" i="9"/>
  <c r="J244" i="9"/>
  <c r="H244" i="9"/>
  <c r="G244" i="9"/>
  <c r="E244" i="9"/>
  <c r="K243" i="9"/>
  <c r="J243" i="9"/>
  <c r="H243" i="9"/>
  <c r="G243" i="9"/>
  <c r="E243" i="9"/>
  <c r="D214" i="9"/>
  <c r="C214" i="9"/>
  <c r="K202" i="9"/>
  <c r="J202" i="9"/>
  <c r="H202" i="9"/>
  <c r="G202" i="9"/>
  <c r="E202" i="9"/>
  <c r="K201" i="9"/>
  <c r="J201" i="9"/>
  <c r="H201" i="9"/>
  <c r="G201" i="9"/>
  <c r="E201" i="9"/>
  <c r="K192" i="9"/>
  <c r="J192" i="9"/>
  <c r="H192" i="9"/>
  <c r="G192" i="9"/>
  <c r="E192" i="9"/>
  <c r="K191" i="9"/>
  <c r="J191" i="9"/>
  <c r="H191" i="9"/>
  <c r="G191" i="9"/>
  <c r="E191" i="9"/>
  <c r="K171" i="9"/>
  <c r="J171" i="9"/>
  <c r="H171" i="9"/>
  <c r="G171" i="9"/>
  <c r="E171" i="9"/>
  <c r="D54" i="9"/>
  <c r="C54" i="9"/>
  <c r="C80" i="9"/>
  <c r="I313" i="9" l="1"/>
  <c r="J247" i="9"/>
  <c r="K247" i="9"/>
  <c r="I243" i="9"/>
  <c r="E247" i="9"/>
  <c r="H247" i="9"/>
  <c r="I244" i="9"/>
  <c r="G247" i="9"/>
  <c r="L243" i="9"/>
  <c r="I246" i="9"/>
  <c r="L244" i="9"/>
  <c r="L246" i="9"/>
  <c r="L202" i="9"/>
  <c r="I201" i="9"/>
  <c r="I191" i="9"/>
  <c r="L171" i="9"/>
  <c r="L201" i="9"/>
  <c r="I202" i="9"/>
  <c r="L192" i="9"/>
  <c r="L191" i="9"/>
  <c r="I192" i="9"/>
  <c r="I171" i="9"/>
  <c r="N247" i="9" l="1"/>
  <c r="I247" i="9"/>
  <c r="L247" i="9"/>
  <c r="O247" i="9" l="1"/>
  <c r="M247" i="9"/>
  <c r="K51" i="9"/>
  <c r="J51" i="9"/>
  <c r="H51" i="9"/>
  <c r="G51" i="9"/>
  <c r="E51" i="9"/>
  <c r="C38" i="9"/>
  <c r="L51" i="9" l="1"/>
  <c r="I51" i="9"/>
  <c r="D311" i="9" l="1"/>
  <c r="C311" i="9"/>
  <c r="D322" i="9"/>
  <c r="D323" i="9" s="1"/>
  <c r="D324" i="9" s="1"/>
  <c r="C322" i="9"/>
  <c r="C323" i="9" s="1"/>
  <c r="C324" i="9" s="1"/>
  <c r="K321" i="9"/>
  <c r="K322" i="9" s="1"/>
  <c r="K323" i="9" s="1"/>
  <c r="K324" i="9" s="1"/>
  <c r="J321" i="9"/>
  <c r="H321" i="9"/>
  <c r="H322" i="9" s="1"/>
  <c r="H323" i="9" s="1"/>
  <c r="H324" i="9" s="1"/>
  <c r="G321" i="9"/>
  <c r="E321" i="9"/>
  <c r="E217" i="9"/>
  <c r="G217" i="9"/>
  <c r="H217" i="9"/>
  <c r="J217" i="9"/>
  <c r="K217" i="9"/>
  <c r="E212" i="9"/>
  <c r="G212" i="9"/>
  <c r="H212" i="9"/>
  <c r="J212" i="9"/>
  <c r="K212" i="9"/>
  <c r="D128" i="9"/>
  <c r="C128" i="9"/>
  <c r="K127" i="9"/>
  <c r="K128" i="9" s="1"/>
  <c r="J127" i="9"/>
  <c r="H127" i="9"/>
  <c r="H128" i="9" s="1"/>
  <c r="G127" i="9"/>
  <c r="G128" i="9" s="1"/>
  <c r="E127" i="9"/>
  <c r="E128" i="9" s="1"/>
  <c r="K120" i="9"/>
  <c r="J120" i="9"/>
  <c r="H120" i="9"/>
  <c r="G120" i="9"/>
  <c r="D80" i="9"/>
  <c r="E322" i="9" l="1"/>
  <c r="E323" i="9" s="1"/>
  <c r="E324" i="9" s="1"/>
  <c r="B12" i="10" s="1"/>
  <c r="O321" i="9"/>
  <c r="E313" i="9"/>
  <c r="J313" i="9"/>
  <c r="L321" i="9"/>
  <c r="L322" i="9" s="1"/>
  <c r="L323" i="9" s="1"/>
  <c r="L324" i="9" s="1"/>
  <c r="J322" i="9"/>
  <c r="J323" i="9" s="1"/>
  <c r="J324" i="9" s="1"/>
  <c r="I321" i="9"/>
  <c r="G322" i="9"/>
  <c r="G323" i="9" s="1"/>
  <c r="G324" i="9" s="1"/>
  <c r="L212" i="9"/>
  <c r="I217" i="9"/>
  <c r="L217" i="9"/>
  <c r="I212" i="9"/>
  <c r="I127" i="9"/>
  <c r="L127" i="9"/>
  <c r="L128" i="9" s="1"/>
  <c r="L120" i="9"/>
  <c r="J128" i="9"/>
  <c r="I120" i="9"/>
  <c r="I322" i="9" l="1"/>
  <c r="I323" i="9" s="1"/>
  <c r="I324" i="9" s="1"/>
  <c r="N322" i="9"/>
  <c r="N323" i="9" s="1"/>
  <c r="N324" i="9" s="1"/>
  <c r="I128" i="9"/>
  <c r="N128" i="9"/>
  <c r="L313" i="9"/>
  <c r="D68" i="9"/>
  <c r="C68" i="9"/>
  <c r="K66" i="9"/>
  <c r="J66" i="9"/>
  <c r="H66" i="9"/>
  <c r="G66" i="9"/>
  <c r="E66" i="9"/>
  <c r="O322" i="9" l="1"/>
  <c r="O323" i="9" s="1"/>
  <c r="O324" i="9" s="1"/>
  <c r="M322" i="9"/>
  <c r="M323" i="9" s="1"/>
  <c r="M324" i="9" s="1"/>
  <c r="M128" i="9"/>
  <c r="O128" i="9"/>
  <c r="L66" i="9"/>
  <c r="I66" i="9"/>
  <c r="E86" i="9"/>
  <c r="E87" i="9"/>
  <c r="E88" i="9"/>
  <c r="E89" i="9"/>
  <c r="E90" i="9"/>
  <c r="K168" i="9" l="1"/>
  <c r="J168" i="9"/>
  <c r="H168" i="9"/>
  <c r="G168" i="9"/>
  <c r="E168" i="9"/>
  <c r="K154" i="9"/>
  <c r="J154" i="9"/>
  <c r="H154" i="9"/>
  <c r="G154" i="9"/>
  <c r="E154" i="9"/>
  <c r="K143" i="9"/>
  <c r="J143" i="9"/>
  <c r="H143" i="9"/>
  <c r="G143" i="9"/>
  <c r="E143" i="9"/>
  <c r="K138" i="9"/>
  <c r="J138" i="9"/>
  <c r="H138" i="9"/>
  <c r="G138" i="9"/>
  <c r="E138" i="9"/>
  <c r="L143" i="9" l="1"/>
  <c r="L154" i="9"/>
  <c r="I168" i="9"/>
  <c r="L168" i="9"/>
  <c r="L138" i="9"/>
  <c r="I154" i="9"/>
  <c r="I143" i="9"/>
  <c r="I138" i="9"/>
  <c r="K119" i="9"/>
  <c r="J119" i="9"/>
  <c r="H119" i="9"/>
  <c r="G119" i="9"/>
  <c r="K117" i="9"/>
  <c r="J117" i="9"/>
  <c r="H117" i="9"/>
  <c r="G117" i="9"/>
  <c r="F68" i="9"/>
  <c r="K67" i="9"/>
  <c r="K68" i="9" s="1"/>
  <c r="J67" i="9"/>
  <c r="J68" i="9" s="1"/>
  <c r="H67" i="9"/>
  <c r="G67" i="9"/>
  <c r="G68" i="9" s="1"/>
  <c r="E67" i="9"/>
  <c r="E68" i="9" s="1"/>
  <c r="D71" i="9"/>
  <c r="F71" i="9"/>
  <c r="C71" i="9"/>
  <c r="K70" i="9"/>
  <c r="K71" i="9" s="1"/>
  <c r="J70" i="9"/>
  <c r="H70" i="9"/>
  <c r="H71" i="9" s="1"/>
  <c r="G70" i="9"/>
  <c r="E70" i="9"/>
  <c r="E71" i="9" s="1"/>
  <c r="I70" i="9" l="1"/>
  <c r="I117" i="9"/>
  <c r="L117" i="9"/>
  <c r="I119" i="9"/>
  <c r="L119" i="9"/>
  <c r="I67" i="9"/>
  <c r="L70" i="9"/>
  <c r="L71" i="9" s="1"/>
  <c r="L67" i="9"/>
  <c r="L68" i="9" s="1"/>
  <c r="H68" i="9"/>
  <c r="G71" i="9"/>
  <c r="J71" i="9"/>
  <c r="I68" i="9" l="1"/>
  <c r="N68" i="9"/>
  <c r="I71" i="9"/>
  <c r="N71" i="9"/>
  <c r="D27" i="9"/>
  <c r="C27" i="9"/>
  <c r="E25" i="9"/>
  <c r="G25" i="9"/>
  <c r="H25" i="9"/>
  <c r="J25" i="9"/>
  <c r="M71" i="9" l="1"/>
  <c r="O71" i="9"/>
  <c r="M68" i="9"/>
  <c r="O68" i="9"/>
  <c r="I25" i="9"/>
  <c r="C225" i="9"/>
  <c r="K314" i="9" l="1"/>
  <c r="J314" i="9"/>
  <c r="H314" i="9"/>
  <c r="G314" i="9"/>
  <c r="E314" i="9"/>
  <c r="F311" i="9"/>
  <c r="K310" i="9"/>
  <c r="K311" i="9" s="1"/>
  <c r="J310" i="9"/>
  <c r="J311" i="9" s="1"/>
  <c r="H310" i="9"/>
  <c r="H311" i="9" s="1"/>
  <c r="G310" i="9"/>
  <c r="G311" i="9" s="1"/>
  <c r="E310" i="9"/>
  <c r="D304" i="9"/>
  <c r="D305" i="9" s="1"/>
  <c r="D306" i="9" s="1"/>
  <c r="J303" i="9"/>
  <c r="H303" i="9"/>
  <c r="G303" i="9"/>
  <c r="E303" i="9"/>
  <c r="K303" i="9"/>
  <c r="C304" i="9"/>
  <c r="C305" i="9" s="1"/>
  <c r="C306" i="9" s="1"/>
  <c r="K302" i="9"/>
  <c r="J302" i="9"/>
  <c r="H302" i="9"/>
  <c r="G302" i="9"/>
  <c r="E302" i="9"/>
  <c r="D296" i="9"/>
  <c r="D297" i="9" s="1"/>
  <c r="D298" i="9" s="1"/>
  <c r="C297" i="9"/>
  <c r="C298" i="9" s="1"/>
  <c r="K295" i="9"/>
  <c r="J295" i="9"/>
  <c r="H295" i="9"/>
  <c r="G295" i="9"/>
  <c r="E295" i="9"/>
  <c r="K293" i="9"/>
  <c r="J293" i="9"/>
  <c r="H293" i="9"/>
  <c r="G293" i="9"/>
  <c r="E293" i="9"/>
  <c r="K290" i="9"/>
  <c r="J290" i="9"/>
  <c r="H290" i="9"/>
  <c r="G290" i="9"/>
  <c r="E290" i="9"/>
  <c r="K288" i="9"/>
  <c r="J288" i="9"/>
  <c r="H288" i="9"/>
  <c r="G288" i="9"/>
  <c r="E288" i="9"/>
  <c r="K287" i="9"/>
  <c r="J287" i="9"/>
  <c r="H287" i="9"/>
  <c r="G287" i="9"/>
  <c r="E287" i="9"/>
  <c r="K282" i="9"/>
  <c r="J282" i="9"/>
  <c r="H282" i="9"/>
  <c r="G282" i="9"/>
  <c r="E282" i="9"/>
  <c r="F276" i="9"/>
  <c r="F277" i="9" s="1"/>
  <c r="D276" i="9"/>
  <c r="D277" i="9" s="1"/>
  <c r="C276" i="9"/>
  <c r="C277" i="9" s="1"/>
  <c r="K275" i="9"/>
  <c r="J275" i="9"/>
  <c r="H275" i="9"/>
  <c r="G275" i="9"/>
  <c r="E275" i="9"/>
  <c r="K274" i="9"/>
  <c r="J274" i="9"/>
  <c r="H274" i="9"/>
  <c r="G274" i="9"/>
  <c r="E274" i="9"/>
  <c r="K273" i="9"/>
  <c r="J273" i="9"/>
  <c r="H273" i="9"/>
  <c r="G273" i="9"/>
  <c r="E273" i="9"/>
  <c r="K272" i="9"/>
  <c r="J272" i="9"/>
  <c r="H272" i="9"/>
  <c r="G272" i="9"/>
  <c r="E272" i="9"/>
  <c r="F268" i="9"/>
  <c r="D268" i="9"/>
  <c r="C268" i="9"/>
  <c r="K267" i="9"/>
  <c r="J267" i="9"/>
  <c r="H267" i="9"/>
  <c r="G267" i="9"/>
  <c r="E267" i="9"/>
  <c r="K266" i="9"/>
  <c r="J266" i="9"/>
  <c r="H266" i="9"/>
  <c r="G266" i="9"/>
  <c r="E266" i="9"/>
  <c r="F264" i="9"/>
  <c r="D264" i="9"/>
  <c r="C264" i="9"/>
  <c r="K263" i="9"/>
  <c r="J263" i="9"/>
  <c r="H263" i="9"/>
  <c r="G263" i="9"/>
  <c r="E263" i="9"/>
  <c r="K262" i="9"/>
  <c r="J262" i="9"/>
  <c r="H262" i="9"/>
  <c r="G262" i="9"/>
  <c r="E262" i="9"/>
  <c r="K261" i="9"/>
  <c r="J261" i="9"/>
  <c r="H261" i="9"/>
  <c r="G261" i="9"/>
  <c r="E261" i="9"/>
  <c r="K260" i="9"/>
  <c r="J260" i="9"/>
  <c r="H260" i="9"/>
  <c r="G260" i="9"/>
  <c r="E260" i="9"/>
  <c r="K259" i="9"/>
  <c r="J259" i="9"/>
  <c r="H259" i="9"/>
  <c r="G259" i="9"/>
  <c r="E259" i="9"/>
  <c r="K258" i="9"/>
  <c r="J258" i="9"/>
  <c r="H258" i="9"/>
  <c r="G258" i="9"/>
  <c r="E258" i="9"/>
  <c r="K251" i="9"/>
  <c r="J251" i="9"/>
  <c r="H251" i="9"/>
  <c r="G251" i="9"/>
  <c r="E251" i="9"/>
  <c r="K250" i="9"/>
  <c r="J250" i="9"/>
  <c r="H250" i="9"/>
  <c r="G250" i="9"/>
  <c r="E250" i="9"/>
  <c r="K249" i="9"/>
  <c r="J249" i="9"/>
  <c r="H249" i="9"/>
  <c r="G249" i="9"/>
  <c r="E249" i="9"/>
  <c r="D241" i="9"/>
  <c r="K240" i="9"/>
  <c r="J240" i="9"/>
  <c r="H240" i="9"/>
  <c r="G240" i="9"/>
  <c r="E240" i="9"/>
  <c r="K239" i="9"/>
  <c r="J239" i="9"/>
  <c r="H239" i="9"/>
  <c r="G239" i="9"/>
  <c r="E239" i="9"/>
  <c r="K238" i="9"/>
  <c r="J238" i="9"/>
  <c r="H238" i="9"/>
  <c r="G238" i="9"/>
  <c r="E238" i="9"/>
  <c r="K237" i="9"/>
  <c r="J237" i="9"/>
  <c r="H237" i="9"/>
  <c r="G237" i="9"/>
  <c r="E237" i="9"/>
  <c r="K236" i="9"/>
  <c r="J236" i="9"/>
  <c r="H236" i="9"/>
  <c r="G236" i="9"/>
  <c r="E236" i="9"/>
  <c r="K235" i="9"/>
  <c r="J235" i="9"/>
  <c r="H235" i="9"/>
  <c r="G235" i="9"/>
  <c r="E235" i="9"/>
  <c r="K234" i="9"/>
  <c r="J234" i="9"/>
  <c r="H234" i="9"/>
  <c r="G234" i="9"/>
  <c r="E234" i="9"/>
  <c r="K232" i="9"/>
  <c r="J232" i="9"/>
  <c r="H232" i="9"/>
  <c r="G232" i="9"/>
  <c r="E232" i="9"/>
  <c r="K231" i="9"/>
  <c r="J231" i="9"/>
  <c r="H231" i="9"/>
  <c r="G231" i="9"/>
  <c r="E231" i="9"/>
  <c r="F225" i="9"/>
  <c r="D225" i="9"/>
  <c r="K224" i="9"/>
  <c r="K225" i="9" s="1"/>
  <c r="J224" i="9"/>
  <c r="H224" i="9"/>
  <c r="H225" i="9" s="1"/>
  <c r="G224" i="9"/>
  <c r="G225" i="9" s="1"/>
  <c r="E224" i="9"/>
  <c r="E225" i="9" s="1"/>
  <c r="F219" i="9"/>
  <c r="D219" i="9"/>
  <c r="C219" i="9"/>
  <c r="C226" i="9" s="1"/>
  <c r="K218" i="9"/>
  <c r="J218" i="9"/>
  <c r="H218" i="9"/>
  <c r="G218" i="9"/>
  <c r="E218" i="9"/>
  <c r="F214" i="9"/>
  <c r="K213" i="9"/>
  <c r="J213" i="9"/>
  <c r="H213" i="9"/>
  <c r="G213" i="9"/>
  <c r="E213" i="9"/>
  <c r="K210" i="9"/>
  <c r="J210" i="9"/>
  <c r="H210" i="9"/>
  <c r="G210" i="9"/>
  <c r="E210" i="9"/>
  <c r="K203" i="9"/>
  <c r="J203" i="9"/>
  <c r="H203" i="9"/>
  <c r="G203" i="9"/>
  <c r="E203" i="9"/>
  <c r="K187" i="9"/>
  <c r="J187" i="9"/>
  <c r="H187" i="9"/>
  <c r="G187" i="9"/>
  <c r="E187" i="9"/>
  <c r="K186" i="9"/>
  <c r="J186" i="9"/>
  <c r="H186" i="9"/>
  <c r="G186" i="9"/>
  <c r="E186" i="9"/>
  <c r="K184" i="9"/>
  <c r="J184" i="9"/>
  <c r="H184" i="9"/>
  <c r="G184" i="9"/>
  <c r="E184" i="9"/>
  <c r="K181" i="9"/>
  <c r="J181" i="9"/>
  <c r="H181" i="9"/>
  <c r="G181" i="9"/>
  <c r="E181" i="9"/>
  <c r="K180" i="9"/>
  <c r="J180" i="9"/>
  <c r="H180" i="9"/>
  <c r="G180" i="9"/>
  <c r="E180" i="9"/>
  <c r="K196" i="9"/>
  <c r="K197" i="9" s="1"/>
  <c r="J196" i="9"/>
  <c r="J197" i="9" s="1"/>
  <c r="H196" i="9"/>
  <c r="H197" i="9" s="1"/>
  <c r="G196" i="9"/>
  <c r="G197" i="9" s="1"/>
  <c r="E196" i="9"/>
  <c r="E197" i="9" s="1"/>
  <c r="F178" i="9"/>
  <c r="D178" i="9"/>
  <c r="D198" i="9" s="1"/>
  <c r="C178" i="9"/>
  <c r="C198" i="9" s="1"/>
  <c r="K177" i="9"/>
  <c r="K178" i="9" s="1"/>
  <c r="J177" i="9"/>
  <c r="J178" i="9" s="1"/>
  <c r="H177" i="9"/>
  <c r="H178" i="9" s="1"/>
  <c r="G177" i="9"/>
  <c r="E177" i="9"/>
  <c r="E178" i="9" s="1"/>
  <c r="K193" i="9"/>
  <c r="J193" i="9"/>
  <c r="H193" i="9"/>
  <c r="G193" i="9"/>
  <c r="E193" i="9"/>
  <c r="K190" i="9"/>
  <c r="J190" i="9"/>
  <c r="H190" i="9"/>
  <c r="G190" i="9"/>
  <c r="E190" i="9"/>
  <c r="F175" i="9"/>
  <c r="K174" i="9"/>
  <c r="J174" i="9"/>
  <c r="H174" i="9"/>
  <c r="G174" i="9"/>
  <c r="E174" i="9"/>
  <c r="K173" i="9"/>
  <c r="J173" i="9"/>
  <c r="H173" i="9"/>
  <c r="G173" i="9"/>
  <c r="E173" i="9"/>
  <c r="K169" i="9"/>
  <c r="J169" i="9"/>
  <c r="H169" i="9"/>
  <c r="G169" i="9"/>
  <c r="E169" i="9"/>
  <c r="K167" i="9"/>
  <c r="J167" i="9"/>
  <c r="H167" i="9"/>
  <c r="G167" i="9"/>
  <c r="E167" i="9"/>
  <c r="K166" i="9"/>
  <c r="J166" i="9"/>
  <c r="H166" i="9"/>
  <c r="G166" i="9"/>
  <c r="E166" i="9"/>
  <c r="K165" i="9"/>
  <c r="J165" i="9"/>
  <c r="H165" i="9"/>
  <c r="G165" i="9"/>
  <c r="E165" i="9"/>
  <c r="F158" i="9"/>
  <c r="F159" i="9" s="1"/>
  <c r="D159" i="9"/>
  <c r="C159" i="9"/>
  <c r="K157" i="9"/>
  <c r="J157" i="9"/>
  <c r="H157" i="9"/>
  <c r="G157" i="9"/>
  <c r="E157" i="9"/>
  <c r="K152" i="9"/>
  <c r="J152" i="9"/>
  <c r="H152" i="9"/>
  <c r="G152" i="9"/>
  <c r="E152" i="9"/>
  <c r="K151" i="9"/>
  <c r="J151" i="9"/>
  <c r="H151" i="9"/>
  <c r="G151" i="9"/>
  <c r="E151" i="9"/>
  <c r="K150" i="9"/>
  <c r="J150" i="9"/>
  <c r="H150" i="9"/>
  <c r="G150" i="9"/>
  <c r="E150" i="9"/>
  <c r="K149" i="9"/>
  <c r="J149" i="9"/>
  <c r="H149" i="9"/>
  <c r="G149" i="9"/>
  <c r="E149" i="9"/>
  <c r="F145" i="9"/>
  <c r="D145" i="9"/>
  <c r="C145" i="9"/>
  <c r="K144" i="9"/>
  <c r="J144" i="9"/>
  <c r="H144" i="9"/>
  <c r="G144" i="9"/>
  <c r="E144" i="9"/>
  <c r="K139" i="9"/>
  <c r="J139" i="9"/>
  <c r="H139" i="9"/>
  <c r="G139" i="9"/>
  <c r="E139" i="9"/>
  <c r="K137" i="9"/>
  <c r="J137" i="9"/>
  <c r="H137" i="9"/>
  <c r="G137" i="9"/>
  <c r="E137" i="9"/>
  <c r="K135" i="9"/>
  <c r="J135" i="9"/>
  <c r="H135" i="9"/>
  <c r="G135" i="9"/>
  <c r="K134" i="9"/>
  <c r="J134" i="9"/>
  <c r="H134" i="9"/>
  <c r="G134" i="9"/>
  <c r="E134" i="9"/>
  <c r="K133" i="9"/>
  <c r="J133" i="9"/>
  <c r="H133" i="9"/>
  <c r="G133" i="9"/>
  <c r="E133" i="9"/>
  <c r="K132" i="9"/>
  <c r="J132" i="9"/>
  <c r="H132" i="9"/>
  <c r="G132" i="9"/>
  <c r="E132" i="9"/>
  <c r="K131" i="9"/>
  <c r="J131" i="9"/>
  <c r="H131" i="9"/>
  <c r="G131" i="9"/>
  <c r="E131" i="9"/>
  <c r="K130" i="9"/>
  <c r="J130" i="9"/>
  <c r="H130" i="9"/>
  <c r="G130" i="9"/>
  <c r="E130" i="9"/>
  <c r="F125" i="9"/>
  <c r="D125" i="9"/>
  <c r="C125" i="9"/>
  <c r="K124" i="9"/>
  <c r="J124" i="9"/>
  <c r="H124" i="9"/>
  <c r="G124" i="9"/>
  <c r="K123" i="9"/>
  <c r="J123" i="9"/>
  <c r="H123" i="9"/>
  <c r="G123" i="9"/>
  <c r="K118" i="9"/>
  <c r="J118" i="9"/>
  <c r="H118" i="9"/>
  <c r="G118" i="9"/>
  <c r="K115" i="9"/>
  <c r="J115" i="9"/>
  <c r="H115" i="9"/>
  <c r="G115" i="9"/>
  <c r="K114" i="9"/>
  <c r="J114" i="9"/>
  <c r="H114" i="9"/>
  <c r="G114" i="9"/>
  <c r="K113" i="9"/>
  <c r="J113" i="9"/>
  <c r="H113" i="9"/>
  <c r="G113" i="9"/>
  <c r="K112" i="9"/>
  <c r="J112" i="9"/>
  <c r="H112" i="9"/>
  <c r="G112" i="9"/>
  <c r="K111" i="9"/>
  <c r="J111" i="9"/>
  <c r="H111" i="9"/>
  <c r="G111" i="9"/>
  <c r="K110" i="9"/>
  <c r="J110" i="9"/>
  <c r="H110" i="9"/>
  <c r="G110" i="9"/>
  <c r="K109" i="9"/>
  <c r="J109" i="9"/>
  <c r="H109" i="9"/>
  <c r="G109" i="9"/>
  <c r="K108" i="9"/>
  <c r="J108" i="9"/>
  <c r="H108" i="9"/>
  <c r="G108" i="9"/>
  <c r="K106" i="9"/>
  <c r="J106" i="9"/>
  <c r="H106" i="9"/>
  <c r="G106" i="9"/>
  <c r="K105" i="9"/>
  <c r="J105" i="9"/>
  <c r="H105" i="9"/>
  <c r="G105" i="9"/>
  <c r="K104" i="9"/>
  <c r="J104" i="9"/>
  <c r="H104" i="9"/>
  <c r="G104" i="9"/>
  <c r="K103" i="9"/>
  <c r="J103" i="9"/>
  <c r="H103" i="9"/>
  <c r="G103" i="9"/>
  <c r="K102" i="9"/>
  <c r="J102" i="9"/>
  <c r="H102" i="9"/>
  <c r="G102" i="9"/>
  <c r="K101" i="9"/>
  <c r="J101" i="9"/>
  <c r="H101" i="9"/>
  <c r="G101" i="9"/>
  <c r="K100" i="9"/>
  <c r="J100" i="9"/>
  <c r="H100" i="9"/>
  <c r="G100" i="9"/>
  <c r="K98" i="9"/>
  <c r="J98" i="9"/>
  <c r="H98" i="9"/>
  <c r="G98" i="9"/>
  <c r="K97" i="9"/>
  <c r="J97" i="9"/>
  <c r="H97" i="9"/>
  <c r="G97" i="9"/>
  <c r="D91" i="9"/>
  <c r="D92" i="9" s="1"/>
  <c r="D93" i="9" s="1"/>
  <c r="C91" i="9"/>
  <c r="C92" i="9" s="1"/>
  <c r="C93" i="9" s="1"/>
  <c r="K90" i="9"/>
  <c r="J90" i="9"/>
  <c r="H90" i="9"/>
  <c r="G90" i="9"/>
  <c r="K89" i="9"/>
  <c r="J89" i="9"/>
  <c r="H89" i="9"/>
  <c r="G89" i="9"/>
  <c r="K88" i="9"/>
  <c r="J88" i="9"/>
  <c r="H88" i="9"/>
  <c r="G88" i="9"/>
  <c r="K87" i="9"/>
  <c r="J87" i="9"/>
  <c r="H87" i="9"/>
  <c r="G87" i="9"/>
  <c r="K86" i="9"/>
  <c r="J86" i="9"/>
  <c r="H86" i="9"/>
  <c r="G86" i="9"/>
  <c r="F80" i="9"/>
  <c r="K79" i="9"/>
  <c r="K80" i="9" s="1"/>
  <c r="J79" i="9"/>
  <c r="J80" i="9" s="1"/>
  <c r="H79" i="9"/>
  <c r="G79" i="9"/>
  <c r="G80" i="9" s="1"/>
  <c r="E79" i="9"/>
  <c r="E80" i="9" s="1"/>
  <c r="F77" i="9"/>
  <c r="D77" i="9"/>
  <c r="C77" i="9"/>
  <c r="C81" i="9" s="1"/>
  <c r="K76" i="9"/>
  <c r="J76" i="9"/>
  <c r="H76" i="9"/>
  <c r="G76" i="9"/>
  <c r="E76" i="9"/>
  <c r="K75" i="9"/>
  <c r="J75" i="9"/>
  <c r="H75" i="9"/>
  <c r="G75" i="9"/>
  <c r="E75" i="9"/>
  <c r="F49" i="9"/>
  <c r="D49" i="9"/>
  <c r="C49" i="9"/>
  <c r="K48" i="9"/>
  <c r="K49" i="9" s="1"/>
  <c r="J48" i="9"/>
  <c r="H48" i="9"/>
  <c r="H49" i="9" s="1"/>
  <c r="G48" i="9"/>
  <c r="G49" i="9" s="1"/>
  <c r="E48" i="9"/>
  <c r="E49" i="9" s="1"/>
  <c r="F54" i="9"/>
  <c r="K53" i="9"/>
  <c r="J53" i="9"/>
  <c r="H53" i="9"/>
  <c r="G53" i="9"/>
  <c r="E53" i="9"/>
  <c r="K52" i="9"/>
  <c r="J52" i="9"/>
  <c r="H52" i="9"/>
  <c r="G52" i="9"/>
  <c r="E52" i="9"/>
  <c r="F64" i="9"/>
  <c r="D64" i="9"/>
  <c r="C64" i="9"/>
  <c r="K63" i="9"/>
  <c r="K64" i="9" s="1"/>
  <c r="J63" i="9"/>
  <c r="J64" i="9" s="1"/>
  <c r="H63" i="9"/>
  <c r="H64" i="9" s="1"/>
  <c r="G63" i="9"/>
  <c r="E63" i="9"/>
  <c r="E64" i="9" s="1"/>
  <c r="F61" i="9"/>
  <c r="D61" i="9"/>
  <c r="C61" i="9"/>
  <c r="C72" i="9" s="1"/>
  <c r="K60" i="9"/>
  <c r="J60" i="9"/>
  <c r="H60" i="9"/>
  <c r="G60" i="9"/>
  <c r="E60" i="9"/>
  <c r="K59" i="9"/>
  <c r="J59" i="9"/>
  <c r="H59" i="9"/>
  <c r="H61" i="9" s="1"/>
  <c r="G59" i="9"/>
  <c r="G61" i="9" s="1"/>
  <c r="E59" i="9"/>
  <c r="D38" i="9"/>
  <c r="K37" i="9"/>
  <c r="J37" i="9"/>
  <c r="H37" i="9"/>
  <c r="G37" i="9"/>
  <c r="E37" i="9"/>
  <c r="K36" i="9"/>
  <c r="J36" i="9"/>
  <c r="H36" i="9"/>
  <c r="G36" i="9"/>
  <c r="E36" i="9"/>
  <c r="K35" i="9"/>
  <c r="J35" i="9"/>
  <c r="H35" i="9"/>
  <c r="G35" i="9"/>
  <c r="E35" i="9"/>
  <c r="K34" i="9"/>
  <c r="J34" i="9"/>
  <c r="H34" i="9"/>
  <c r="G34" i="9"/>
  <c r="E34" i="9"/>
  <c r="K33" i="9"/>
  <c r="J33" i="9"/>
  <c r="H33" i="9"/>
  <c r="G33" i="9"/>
  <c r="E33" i="9"/>
  <c r="D28" i="9"/>
  <c r="C28" i="9"/>
  <c r="K26" i="9"/>
  <c r="J26" i="9"/>
  <c r="H26" i="9"/>
  <c r="H27" i="9" s="1"/>
  <c r="G26" i="9"/>
  <c r="G27" i="9" s="1"/>
  <c r="E26" i="9"/>
  <c r="D21" i="9"/>
  <c r="C21" i="9"/>
  <c r="K20" i="9"/>
  <c r="J20" i="9"/>
  <c r="J21" i="9" s="1"/>
  <c r="H20" i="9"/>
  <c r="H21" i="9" s="1"/>
  <c r="G20" i="9"/>
  <c r="E21" i="9"/>
  <c r="D15" i="9"/>
  <c r="C15" i="9"/>
  <c r="K14" i="9"/>
  <c r="J14" i="9"/>
  <c r="H14" i="9"/>
  <c r="G14" i="9"/>
  <c r="K13" i="9"/>
  <c r="J13" i="9"/>
  <c r="H13" i="9"/>
  <c r="G13" i="9"/>
  <c r="K11" i="9"/>
  <c r="J11" i="9"/>
  <c r="H11" i="9"/>
  <c r="G11" i="9"/>
  <c r="K10" i="9"/>
  <c r="J10" i="9"/>
  <c r="H10" i="9"/>
  <c r="G10" i="9"/>
  <c r="E311" i="9" l="1"/>
  <c r="O310" i="9"/>
  <c r="H80" i="9"/>
  <c r="O79" i="9"/>
  <c r="F226" i="9"/>
  <c r="F227" i="9" s="1"/>
  <c r="D226" i="9"/>
  <c r="D227" i="9" s="1"/>
  <c r="E175" i="9"/>
  <c r="C82" i="9"/>
  <c r="D72" i="9"/>
  <c r="K175" i="9"/>
  <c r="J175" i="9"/>
  <c r="G175" i="9"/>
  <c r="H175" i="9"/>
  <c r="H194" i="9"/>
  <c r="G182" i="9"/>
  <c r="J188" i="9"/>
  <c r="E204" i="9"/>
  <c r="E205" i="9" s="1"/>
  <c r="K204" i="9"/>
  <c r="K205" i="9" s="1"/>
  <c r="J182" i="9"/>
  <c r="H204" i="9"/>
  <c r="H205" i="9" s="1"/>
  <c r="E194" i="9"/>
  <c r="K194" i="9"/>
  <c r="G188" i="9"/>
  <c r="G194" i="9"/>
  <c r="E182" i="9"/>
  <c r="K182" i="9"/>
  <c r="H188" i="9"/>
  <c r="J204" i="9"/>
  <c r="J205" i="9" s="1"/>
  <c r="J194" i="9"/>
  <c r="H182" i="9"/>
  <c r="E188" i="9"/>
  <c r="K188" i="9"/>
  <c r="G204" i="9"/>
  <c r="G205" i="9" s="1"/>
  <c r="E315" i="9"/>
  <c r="K315" i="9"/>
  <c r="H315" i="9"/>
  <c r="J315" i="9"/>
  <c r="J316" i="9" s="1"/>
  <c r="J317" i="9" s="1"/>
  <c r="G315" i="9"/>
  <c r="H252" i="9"/>
  <c r="D253" i="9"/>
  <c r="D254" i="9" s="1"/>
  <c r="F146" i="9"/>
  <c r="F160" i="9" s="1"/>
  <c r="J252" i="9"/>
  <c r="E252" i="9"/>
  <c r="K252" i="9"/>
  <c r="C253" i="9"/>
  <c r="C254" i="9" s="1"/>
  <c r="G252" i="9"/>
  <c r="E214" i="9"/>
  <c r="E54" i="9"/>
  <c r="K54" i="9"/>
  <c r="J54" i="9"/>
  <c r="C269" i="9"/>
  <c r="C278" i="9" s="1"/>
  <c r="F269" i="9"/>
  <c r="F278" i="9" s="1"/>
  <c r="D269" i="9"/>
  <c r="D278" i="9" s="1"/>
  <c r="C146" i="9"/>
  <c r="C160" i="9" s="1"/>
  <c r="D146" i="9"/>
  <c r="D160" i="9" s="1"/>
  <c r="I232" i="9"/>
  <c r="L234" i="9"/>
  <c r="I239" i="9"/>
  <c r="I261" i="9"/>
  <c r="J304" i="9"/>
  <c r="J305" i="9" s="1"/>
  <c r="J306" i="9" s="1"/>
  <c r="L20" i="9"/>
  <c r="L21" i="9" s="1"/>
  <c r="L150" i="9"/>
  <c r="I20" i="9"/>
  <c r="I21" i="9" s="1"/>
  <c r="I180" i="9"/>
  <c r="I187" i="9"/>
  <c r="I218" i="9"/>
  <c r="L231" i="9"/>
  <c r="I235" i="9"/>
  <c r="L237" i="9"/>
  <c r="L240" i="9"/>
  <c r="L259" i="9"/>
  <c r="L262" i="9"/>
  <c r="I267" i="9"/>
  <c r="I275" i="9"/>
  <c r="K296" i="9"/>
  <c r="K297" i="9" s="1"/>
  <c r="K298" i="9" s="1"/>
  <c r="L288" i="9"/>
  <c r="I293" i="9"/>
  <c r="L295" i="9"/>
  <c r="E304" i="9"/>
  <c r="E305" i="9" s="1"/>
  <c r="E306" i="9" s="1"/>
  <c r="B10" i="10" s="1"/>
  <c r="I103" i="9"/>
  <c r="I109" i="9"/>
  <c r="I135" i="9"/>
  <c r="L134" i="9"/>
  <c r="I132" i="9"/>
  <c r="I131" i="9"/>
  <c r="L184" i="9"/>
  <c r="I290" i="9"/>
  <c r="I273" i="9"/>
  <c r="I166" i="9"/>
  <c r="L169" i="9"/>
  <c r="I210" i="9"/>
  <c r="L302" i="9"/>
  <c r="I112" i="9"/>
  <c r="L105" i="9"/>
  <c r="I115" i="9"/>
  <c r="L118" i="9"/>
  <c r="L123" i="9"/>
  <c r="L101" i="9"/>
  <c r="L87" i="9"/>
  <c r="I75" i="9"/>
  <c r="G77" i="9"/>
  <c r="L293" i="9"/>
  <c r="K21" i="9"/>
  <c r="I36" i="9"/>
  <c r="I90" i="9"/>
  <c r="L144" i="9"/>
  <c r="K158" i="9"/>
  <c r="K159" i="9" s="1"/>
  <c r="L167" i="9"/>
  <c r="I173" i="9"/>
  <c r="L203" i="9"/>
  <c r="I250" i="9"/>
  <c r="K304" i="9"/>
  <c r="K305" i="9" s="1"/>
  <c r="K306" i="9" s="1"/>
  <c r="L26" i="9"/>
  <c r="J27" i="9"/>
  <c r="J28" i="9" s="1"/>
  <c r="D29" i="9"/>
  <c r="K27" i="9"/>
  <c r="K28" i="9" s="1"/>
  <c r="L34" i="9"/>
  <c r="I60" i="9"/>
  <c r="D81" i="9"/>
  <c r="I86" i="9"/>
  <c r="L102" i="9"/>
  <c r="L108" i="9"/>
  <c r="L131" i="9"/>
  <c r="L133" i="9"/>
  <c r="L165" i="9"/>
  <c r="L173" i="9"/>
  <c r="L186" i="9"/>
  <c r="I237" i="9"/>
  <c r="L267" i="9"/>
  <c r="I282" i="9"/>
  <c r="L314" i="9"/>
  <c r="L106" i="9"/>
  <c r="I100" i="9"/>
  <c r="L104" i="9"/>
  <c r="L113" i="9"/>
  <c r="L33" i="9"/>
  <c r="L52" i="9"/>
  <c r="I52" i="9"/>
  <c r="G54" i="9"/>
  <c r="L59" i="9"/>
  <c r="I26" i="9"/>
  <c r="I27" i="9" s="1"/>
  <c r="H28" i="9"/>
  <c r="E27" i="9"/>
  <c r="E28" i="9" s="1"/>
  <c r="L14" i="9"/>
  <c r="I14" i="9"/>
  <c r="I11" i="9"/>
  <c r="I314" i="9"/>
  <c r="I310" i="9"/>
  <c r="D316" i="9"/>
  <c r="D317" i="9" s="1"/>
  <c r="L310" i="9"/>
  <c r="L311" i="9" s="1"/>
  <c r="C316" i="9"/>
  <c r="C317" i="9" s="1"/>
  <c r="I302" i="9"/>
  <c r="H304" i="9"/>
  <c r="H305" i="9" s="1"/>
  <c r="H306" i="9" s="1"/>
  <c r="I303" i="9"/>
  <c r="G304" i="9"/>
  <c r="G305" i="9" s="1"/>
  <c r="G306" i="9" s="1"/>
  <c r="L287" i="9"/>
  <c r="I287" i="9"/>
  <c r="I288" i="9"/>
  <c r="L290" i="9"/>
  <c r="H296" i="9"/>
  <c r="H297" i="9" s="1"/>
  <c r="H298" i="9" s="1"/>
  <c r="I295" i="9"/>
  <c r="E296" i="9"/>
  <c r="E297" i="9" s="1"/>
  <c r="E298" i="9" s="1"/>
  <c r="J296" i="9"/>
  <c r="J297" i="9" s="1"/>
  <c r="J298" i="9" s="1"/>
  <c r="G296" i="9"/>
  <c r="G297" i="9" s="1"/>
  <c r="G298" i="9" s="1"/>
  <c r="L273" i="9"/>
  <c r="I274" i="9"/>
  <c r="L274" i="9"/>
  <c r="K276" i="9"/>
  <c r="K277" i="9" s="1"/>
  <c r="H276" i="9"/>
  <c r="H277" i="9" s="1"/>
  <c r="L275" i="9"/>
  <c r="E276" i="9"/>
  <c r="E277" i="9" s="1"/>
  <c r="J276" i="9"/>
  <c r="J277" i="9" s="1"/>
  <c r="G276" i="9"/>
  <c r="G277" i="9" s="1"/>
  <c r="H268" i="9"/>
  <c r="K268" i="9"/>
  <c r="L266" i="9"/>
  <c r="I266" i="9"/>
  <c r="E268" i="9"/>
  <c r="G268" i="9"/>
  <c r="I258" i="9"/>
  <c r="I259" i="9"/>
  <c r="I260" i="9"/>
  <c r="L261" i="9"/>
  <c r="I262" i="9"/>
  <c r="H264" i="9"/>
  <c r="I263" i="9"/>
  <c r="L263" i="9"/>
  <c r="J264" i="9"/>
  <c r="L249" i="9"/>
  <c r="L250" i="9"/>
  <c r="L251" i="9"/>
  <c r="I251" i="9"/>
  <c r="I249" i="9"/>
  <c r="L232" i="9"/>
  <c r="L238" i="9"/>
  <c r="I238" i="9"/>
  <c r="I234" i="9"/>
  <c r="L236" i="9"/>
  <c r="I240" i="9"/>
  <c r="J241" i="9"/>
  <c r="I224" i="9"/>
  <c r="K219" i="9"/>
  <c r="L218" i="9"/>
  <c r="E219" i="9"/>
  <c r="C227" i="9"/>
  <c r="K214" i="9"/>
  <c r="L213" i="9"/>
  <c r="I213" i="9"/>
  <c r="H214" i="9"/>
  <c r="J214" i="9"/>
  <c r="L210" i="9"/>
  <c r="I203" i="9"/>
  <c r="I186" i="9"/>
  <c r="L187" i="9"/>
  <c r="L181" i="9"/>
  <c r="I181" i="9"/>
  <c r="L180" i="9"/>
  <c r="L177" i="9"/>
  <c r="L178" i="9" s="1"/>
  <c r="L193" i="9"/>
  <c r="I193" i="9"/>
  <c r="I190" i="9"/>
  <c r="I165" i="9"/>
  <c r="I174" i="9"/>
  <c r="I169" i="9"/>
  <c r="I151" i="9"/>
  <c r="L151" i="9"/>
  <c r="I152" i="9"/>
  <c r="L152" i="9"/>
  <c r="L157" i="9"/>
  <c r="I157" i="9"/>
  <c r="E158" i="9"/>
  <c r="E159" i="9" s="1"/>
  <c r="G158" i="9"/>
  <c r="G159" i="9" s="1"/>
  <c r="L130" i="9"/>
  <c r="L135" i="9"/>
  <c r="L137" i="9"/>
  <c r="I139" i="9"/>
  <c r="L139" i="9"/>
  <c r="K145" i="9"/>
  <c r="I108" i="9"/>
  <c r="I110" i="9"/>
  <c r="L110" i="9"/>
  <c r="I111" i="9"/>
  <c r="L111" i="9"/>
  <c r="L112" i="9"/>
  <c r="I114" i="9"/>
  <c r="L114" i="9"/>
  <c r="L115" i="9"/>
  <c r="I124" i="9"/>
  <c r="L124" i="9"/>
  <c r="L100" i="9"/>
  <c r="I101" i="9"/>
  <c r="I102" i="9"/>
  <c r="L103" i="9"/>
  <c r="I105" i="9"/>
  <c r="I106" i="9"/>
  <c r="L86" i="9"/>
  <c r="I87" i="9"/>
  <c r="L89" i="9"/>
  <c r="K91" i="9"/>
  <c r="K92" i="9" s="1"/>
  <c r="K93" i="9" s="1"/>
  <c r="H91" i="9"/>
  <c r="H92" i="9" s="1"/>
  <c r="H93" i="9" s="1"/>
  <c r="G91" i="9"/>
  <c r="G92" i="9" s="1"/>
  <c r="G93" i="9" s="1"/>
  <c r="E91" i="9"/>
  <c r="E92" i="9" s="1"/>
  <c r="E93" i="9" s="1"/>
  <c r="B3" i="10" s="1"/>
  <c r="I79" i="9"/>
  <c r="L79" i="9"/>
  <c r="L80" i="9" s="1"/>
  <c r="L75" i="9"/>
  <c r="H77" i="9"/>
  <c r="K77" i="9"/>
  <c r="E77" i="9"/>
  <c r="L76" i="9"/>
  <c r="L48" i="9"/>
  <c r="L49" i="9" s="1"/>
  <c r="I48" i="9"/>
  <c r="J49" i="9"/>
  <c r="H54" i="9"/>
  <c r="I53" i="9"/>
  <c r="I63" i="9"/>
  <c r="G64" i="9"/>
  <c r="K61" i="9"/>
  <c r="E61" i="9"/>
  <c r="L60" i="9"/>
  <c r="I59" i="9"/>
  <c r="I34" i="9"/>
  <c r="L35" i="9"/>
  <c r="I35" i="9"/>
  <c r="L36" i="9"/>
  <c r="K38" i="9"/>
  <c r="L37" i="9"/>
  <c r="H38" i="9"/>
  <c r="I37" i="9"/>
  <c r="E38" i="9"/>
  <c r="J38" i="9"/>
  <c r="G38" i="9"/>
  <c r="I33" i="9"/>
  <c r="C29" i="9"/>
  <c r="G21" i="9"/>
  <c r="I10" i="9"/>
  <c r="L10" i="9"/>
  <c r="L13" i="9"/>
  <c r="I13" i="9"/>
  <c r="H15" i="9"/>
  <c r="K15" i="9"/>
  <c r="E15" i="9"/>
  <c r="J15" i="9"/>
  <c r="L109" i="9"/>
  <c r="I97" i="9"/>
  <c r="K125" i="9"/>
  <c r="L97" i="9"/>
  <c r="G125" i="9"/>
  <c r="G15" i="9"/>
  <c r="G219" i="9"/>
  <c r="G28" i="9"/>
  <c r="J61" i="9"/>
  <c r="J77" i="9"/>
  <c r="J91" i="9"/>
  <c r="J92" i="9" s="1"/>
  <c r="J93" i="9" s="1"/>
  <c r="L90" i="9"/>
  <c r="H125" i="9"/>
  <c r="I98" i="9"/>
  <c r="G145" i="9"/>
  <c r="E145" i="9"/>
  <c r="J145" i="9"/>
  <c r="L132" i="9"/>
  <c r="J225" i="9"/>
  <c r="L224" i="9"/>
  <c r="L225" i="9" s="1"/>
  <c r="L11" i="9"/>
  <c r="L63" i="9"/>
  <c r="L64" i="9" s="1"/>
  <c r="L53" i="9"/>
  <c r="I76" i="9"/>
  <c r="I88" i="9"/>
  <c r="I89" i="9"/>
  <c r="L98" i="9"/>
  <c r="H145" i="9"/>
  <c r="H158" i="9"/>
  <c r="H159" i="9" s="1"/>
  <c r="L88" i="9"/>
  <c r="E125" i="9"/>
  <c r="J125" i="9"/>
  <c r="I104" i="9"/>
  <c r="I113" i="9"/>
  <c r="I118" i="9"/>
  <c r="I123" i="9"/>
  <c r="I134" i="9"/>
  <c r="I144" i="9"/>
  <c r="L149" i="9"/>
  <c r="I130" i="9"/>
  <c r="I133" i="9"/>
  <c r="I149" i="9"/>
  <c r="I167" i="9"/>
  <c r="L196" i="9"/>
  <c r="L197" i="9" s="1"/>
  <c r="J219" i="9"/>
  <c r="H219" i="9"/>
  <c r="I231" i="9"/>
  <c r="I236" i="9"/>
  <c r="L166" i="9"/>
  <c r="L174" i="9"/>
  <c r="L235" i="9"/>
  <c r="I137" i="9"/>
  <c r="J158" i="9"/>
  <c r="I150" i="9"/>
  <c r="L190" i="9"/>
  <c r="G178" i="9"/>
  <c r="I177" i="9"/>
  <c r="I196" i="9"/>
  <c r="I184" i="9"/>
  <c r="G214" i="9"/>
  <c r="G241" i="9"/>
  <c r="K241" i="9"/>
  <c r="L239" i="9"/>
  <c r="E264" i="9"/>
  <c r="L260" i="9"/>
  <c r="H241" i="9"/>
  <c r="L303" i="9"/>
  <c r="E241" i="9"/>
  <c r="G264" i="9"/>
  <c r="K264" i="9"/>
  <c r="L258" i="9"/>
  <c r="I272" i="9"/>
  <c r="L282" i="9"/>
  <c r="J268" i="9"/>
  <c r="L272" i="9"/>
  <c r="N219" i="9" l="1"/>
  <c r="I197" i="9"/>
  <c r="N197" i="9"/>
  <c r="N304" i="9"/>
  <c r="N305" i="9" s="1"/>
  <c r="N306" i="9" s="1"/>
  <c r="I311" i="9"/>
  <c r="M311" i="9"/>
  <c r="N276" i="9"/>
  <c r="N277" i="9" s="1"/>
  <c r="I178" i="9"/>
  <c r="N178" i="9"/>
  <c r="N76" i="9"/>
  <c r="N77" i="9" s="1"/>
  <c r="M76" i="9"/>
  <c r="N38" i="9"/>
  <c r="I61" i="9"/>
  <c r="N194" i="9"/>
  <c r="I225" i="9"/>
  <c r="N225" i="9"/>
  <c r="N315" i="9"/>
  <c r="N61" i="9"/>
  <c r="N204" i="9"/>
  <c r="N205" i="9" s="1"/>
  <c r="N158" i="9"/>
  <c r="N159" i="9" s="1"/>
  <c r="I64" i="9"/>
  <c r="N64" i="9"/>
  <c r="I49" i="9"/>
  <c r="N48" i="9"/>
  <c r="N49" i="9" s="1"/>
  <c r="M48" i="9"/>
  <c r="I80" i="9"/>
  <c r="M79" i="9"/>
  <c r="N79" i="9"/>
  <c r="N80" i="9" s="1"/>
  <c r="N252" i="9"/>
  <c r="N15" i="9"/>
  <c r="N29" i="9" s="1"/>
  <c r="K72" i="9"/>
  <c r="L315" i="9"/>
  <c r="L316" i="9" s="1"/>
  <c r="L317" i="9" s="1"/>
  <c r="G226" i="9"/>
  <c r="G227" i="9" s="1"/>
  <c r="K226" i="9"/>
  <c r="K227" i="9" s="1"/>
  <c r="J226" i="9"/>
  <c r="J227" i="9" s="1"/>
  <c r="H226" i="9"/>
  <c r="H227" i="9" s="1"/>
  <c r="E226" i="9"/>
  <c r="E227" i="9" s="1"/>
  <c r="B6" i="10" s="1"/>
  <c r="L77" i="9"/>
  <c r="L81" i="9" s="1"/>
  <c r="I188" i="9"/>
  <c r="G72" i="9"/>
  <c r="E72" i="9"/>
  <c r="J72" i="9"/>
  <c r="H72" i="9"/>
  <c r="L194" i="9"/>
  <c r="I175" i="9"/>
  <c r="L175" i="9"/>
  <c r="J198" i="9"/>
  <c r="I204" i="9"/>
  <c r="I205" i="9" s="1"/>
  <c r="I194" i="9"/>
  <c r="L204" i="9"/>
  <c r="L205" i="9" s="1"/>
  <c r="G198" i="9"/>
  <c r="H198" i="9"/>
  <c r="E198" i="9"/>
  <c r="K198" i="9"/>
  <c r="L182" i="9"/>
  <c r="I182" i="9"/>
  <c r="L188" i="9"/>
  <c r="I315" i="9"/>
  <c r="J29" i="9"/>
  <c r="G269" i="9"/>
  <c r="G278" i="9" s="1"/>
  <c r="K29" i="9"/>
  <c r="K253" i="9"/>
  <c r="K254" i="9" s="1"/>
  <c r="H253" i="9"/>
  <c r="H254" i="9" s="1"/>
  <c r="G253" i="9"/>
  <c r="G254" i="9" s="1"/>
  <c r="E253" i="9"/>
  <c r="E254" i="9" s="1"/>
  <c r="B7" i="10" s="1"/>
  <c r="J253" i="9"/>
  <c r="J254" i="9" s="1"/>
  <c r="L252" i="9"/>
  <c r="I252" i="9"/>
  <c r="L54" i="9"/>
  <c r="E269" i="9"/>
  <c r="E278" i="9" s="1"/>
  <c r="B8" i="10" s="1"/>
  <c r="H146" i="9"/>
  <c r="H160" i="9" s="1"/>
  <c r="J269" i="9"/>
  <c r="J278" i="9" s="1"/>
  <c r="K269" i="9"/>
  <c r="K278" i="9" s="1"/>
  <c r="H269" i="9"/>
  <c r="H278" i="9" s="1"/>
  <c r="J146" i="9"/>
  <c r="E146" i="9"/>
  <c r="E160" i="9" s="1"/>
  <c r="B4" i="10" s="1"/>
  <c r="G146" i="9"/>
  <c r="G160" i="9" s="1"/>
  <c r="K146" i="9"/>
  <c r="K160" i="9" s="1"/>
  <c r="K316" i="9"/>
  <c r="K317" i="9" s="1"/>
  <c r="I276" i="9"/>
  <c r="I277" i="9" s="1"/>
  <c r="I264" i="9"/>
  <c r="H29" i="9"/>
  <c r="I268" i="9"/>
  <c r="E316" i="9"/>
  <c r="E317" i="9" s="1"/>
  <c r="B11" i="10" s="1"/>
  <c r="L61" i="9"/>
  <c r="C206" i="9"/>
  <c r="C325" i="9" s="1"/>
  <c r="H316" i="9"/>
  <c r="H317" i="9" s="1"/>
  <c r="G81" i="9"/>
  <c r="E29" i="9"/>
  <c r="B1" i="10" s="1"/>
  <c r="I77" i="9"/>
  <c r="D82" i="9"/>
  <c r="L38" i="9"/>
  <c r="I38" i="9"/>
  <c r="L268" i="9"/>
  <c r="L27" i="9"/>
  <c r="L28" i="9" s="1"/>
  <c r="J81" i="9"/>
  <c r="G316" i="9"/>
  <c r="G317" i="9" s="1"/>
  <c r="I54" i="9"/>
  <c r="G29" i="9"/>
  <c r="I28" i="9"/>
  <c r="I15" i="9"/>
  <c r="I304" i="9"/>
  <c r="I305" i="9" s="1"/>
  <c r="I306" i="9" s="1"/>
  <c r="L304" i="9"/>
  <c r="L305" i="9" s="1"/>
  <c r="L306" i="9" s="1"/>
  <c r="B9" i="10"/>
  <c r="L296" i="9"/>
  <c r="L297" i="9" s="1"/>
  <c r="L298" i="9" s="1"/>
  <c r="I296" i="9"/>
  <c r="I297" i="9" s="1"/>
  <c r="I298" i="9" s="1"/>
  <c r="L276" i="9"/>
  <c r="L277" i="9" s="1"/>
  <c r="L264" i="9"/>
  <c r="L241" i="9"/>
  <c r="I241" i="9"/>
  <c r="I219" i="9"/>
  <c r="I214" i="9"/>
  <c r="L214" i="9"/>
  <c r="D206" i="9"/>
  <c r="L145" i="9"/>
  <c r="I91" i="9"/>
  <c r="I92" i="9" s="1"/>
  <c r="I93" i="9" s="1"/>
  <c r="L91" i="9"/>
  <c r="L92" i="9" s="1"/>
  <c r="L93" i="9" s="1"/>
  <c r="K81" i="9"/>
  <c r="H81" i="9"/>
  <c r="E81" i="9"/>
  <c r="L15" i="9"/>
  <c r="I125" i="9"/>
  <c r="J159" i="9"/>
  <c r="L158" i="9"/>
  <c r="L159" i="9" s="1"/>
  <c r="L219" i="9"/>
  <c r="I145" i="9"/>
  <c r="L125" i="9"/>
  <c r="I158" i="9"/>
  <c r="I159" i="9" s="1"/>
  <c r="O76" i="9" l="1"/>
  <c r="N81" i="9"/>
  <c r="K25" i="9"/>
  <c r="L25" i="9" s="1"/>
  <c r="M268" i="9"/>
  <c r="O268" i="9"/>
  <c r="O197" i="9"/>
  <c r="M197" i="9"/>
  <c r="M264" i="9"/>
  <c r="O264" i="9"/>
  <c r="O269" i="9" s="1"/>
  <c r="M91" i="9"/>
  <c r="M92" i="9" s="1"/>
  <c r="M93" i="9" s="1"/>
  <c r="M49" i="9"/>
  <c r="O48" i="9"/>
  <c r="O49" i="9" s="1"/>
  <c r="N268" i="9"/>
  <c r="M194" i="9"/>
  <c r="M61" i="9"/>
  <c r="O241" i="9"/>
  <c r="M276" i="9"/>
  <c r="M277" i="9" s="1"/>
  <c r="M188" i="9"/>
  <c r="O311" i="9"/>
  <c r="N311" i="9"/>
  <c r="N316" i="9" s="1"/>
  <c r="N317" i="9" s="1"/>
  <c r="M304" i="9"/>
  <c r="M305" i="9" s="1"/>
  <c r="M306" i="9" s="1"/>
  <c r="O175" i="9"/>
  <c r="M175" i="9"/>
  <c r="N264" i="9"/>
  <c r="N91" i="9"/>
  <c r="N92" i="9" s="1"/>
  <c r="N93" i="9" s="1"/>
  <c r="M64" i="9"/>
  <c r="O64" i="9"/>
  <c r="M204" i="9"/>
  <c r="M205" i="9" s="1"/>
  <c r="O204" i="9"/>
  <c r="O205" i="9" s="1"/>
  <c r="N145" i="9"/>
  <c r="M125" i="9"/>
  <c r="M182" i="9"/>
  <c r="O182" i="9"/>
  <c r="O315" i="9"/>
  <c r="M315" i="9"/>
  <c r="M316" i="9" s="1"/>
  <c r="M317" i="9" s="1"/>
  <c r="M241" i="9"/>
  <c r="M178" i="9"/>
  <c r="O178" i="9"/>
  <c r="N188" i="9"/>
  <c r="N175" i="9"/>
  <c r="N296" i="9"/>
  <c r="N297" i="9" s="1"/>
  <c r="N298" i="9" s="1"/>
  <c r="N54" i="9"/>
  <c r="N72" i="9" s="1"/>
  <c r="M252" i="9"/>
  <c r="O252" i="9"/>
  <c r="N241" i="9"/>
  <c r="N253" i="9" s="1"/>
  <c r="N254" i="9" s="1"/>
  <c r="M214" i="9"/>
  <c r="O214" i="9"/>
  <c r="M54" i="9"/>
  <c r="N214" i="9"/>
  <c r="N226" i="9" s="1"/>
  <c r="N227" i="9" s="1"/>
  <c r="M80" i="9"/>
  <c r="O80" i="9"/>
  <c r="M158" i="9"/>
  <c r="M145" i="9"/>
  <c r="N125" i="9"/>
  <c r="N182" i="9"/>
  <c r="O225" i="9"/>
  <c r="M225" i="9"/>
  <c r="M38" i="9"/>
  <c r="M77" i="9"/>
  <c r="O77" i="9"/>
  <c r="O219" i="9"/>
  <c r="M219" i="9"/>
  <c r="M296" i="9"/>
  <c r="M297" i="9" s="1"/>
  <c r="M298" i="9" s="1"/>
  <c r="O296" i="9"/>
  <c r="O297" i="9" s="1"/>
  <c r="O298" i="9" s="1"/>
  <c r="I226" i="9"/>
  <c r="I227" i="9" s="1"/>
  <c r="L226" i="9"/>
  <c r="L227" i="9" s="1"/>
  <c r="L72" i="9"/>
  <c r="L82" i="9" s="1"/>
  <c r="I72" i="9"/>
  <c r="L198" i="9"/>
  <c r="I198" i="9"/>
  <c r="I253" i="9"/>
  <c r="I254" i="9" s="1"/>
  <c r="L253" i="9"/>
  <c r="L254" i="9" s="1"/>
  <c r="H82" i="9"/>
  <c r="D325" i="9"/>
  <c r="L269" i="9"/>
  <c r="L278" i="9" s="1"/>
  <c r="I269" i="9"/>
  <c r="I278" i="9" s="1"/>
  <c r="H206" i="9"/>
  <c r="I146" i="9"/>
  <c r="I160" i="9" s="1"/>
  <c r="L146" i="9"/>
  <c r="L160" i="9" s="1"/>
  <c r="G206" i="9"/>
  <c r="I316" i="9"/>
  <c r="I317" i="9" s="1"/>
  <c r="K206" i="9"/>
  <c r="G82" i="9"/>
  <c r="I81" i="9"/>
  <c r="I29" i="9"/>
  <c r="J82" i="9"/>
  <c r="E82" i="9"/>
  <c r="B2" i="10" s="1"/>
  <c r="L29" i="9"/>
  <c r="K82" i="9"/>
  <c r="E206" i="9"/>
  <c r="B5" i="10" s="1"/>
  <c r="J206" i="9"/>
  <c r="J160" i="9"/>
  <c r="M269" i="9" l="1"/>
  <c r="M278" i="9" s="1"/>
  <c r="N82" i="9"/>
  <c r="M81" i="9"/>
  <c r="M253" i="9"/>
  <c r="M254" i="9" s="1"/>
  <c r="O253" i="9"/>
  <c r="O254" i="9" s="1"/>
  <c r="N198" i="9"/>
  <c r="N206" i="9" s="1"/>
  <c r="O226" i="9"/>
  <c r="O227" i="9" s="1"/>
  <c r="N146" i="9"/>
  <c r="N160" i="9" s="1"/>
  <c r="M198" i="9"/>
  <c r="M206" i="9" s="1"/>
  <c r="M72" i="9"/>
  <c r="O38" i="9"/>
  <c r="O145" i="9"/>
  <c r="O125" i="9"/>
  <c r="M146" i="9"/>
  <c r="O91" i="9"/>
  <c r="O92" i="9" s="1"/>
  <c r="O93" i="9" s="1"/>
  <c r="O81" i="9"/>
  <c r="M226" i="9"/>
  <c r="M227" i="9" s="1"/>
  <c r="O158" i="9"/>
  <c r="O159" i="9" s="1"/>
  <c r="M159" i="9"/>
  <c r="O54" i="9"/>
  <c r="O316" i="9"/>
  <c r="O317" i="9" s="1"/>
  <c r="N269" i="9"/>
  <c r="N278" i="9" s="1"/>
  <c r="O304" i="9"/>
  <c r="O305" i="9" s="1"/>
  <c r="O306" i="9" s="1"/>
  <c r="O188" i="9"/>
  <c r="O276" i="9"/>
  <c r="O277" i="9" s="1"/>
  <c r="O278" i="9" s="1"/>
  <c r="O61" i="9"/>
  <c r="O194" i="9"/>
  <c r="K325" i="9"/>
  <c r="H325" i="9"/>
  <c r="G325" i="9"/>
  <c r="B13" i="10"/>
  <c r="E325" i="9"/>
  <c r="J325" i="9"/>
  <c r="L206" i="9"/>
  <c r="L325" i="9" s="1"/>
  <c r="I82" i="9"/>
  <c r="I206" i="9"/>
  <c r="M82" i="9" l="1"/>
  <c r="O146" i="9"/>
  <c r="O160" i="9" s="1"/>
  <c r="N325" i="9"/>
  <c r="O72" i="9"/>
  <c r="O82" i="9" s="1"/>
  <c r="O198" i="9"/>
  <c r="O206" i="9" s="1"/>
  <c r="M160" i="9"/>
  <c r="I325" i="9"/>
  <c r="M15" i="9"/>
  <c r="M29" i="9" s="1"/>
  <c r="M325" i="9" l="1"/>
  <c r="O15" i="9"/>
  <c r="O29" i="9" s="1"/>
  <c r="O325" i="9" s="1"/>
</calcChain>
</file>

<file path=xl/sharedStrings.xml><?xml version="1.0" encoding="utf-8"?>
<sst xmlns="http://schemas.openxmlformats.org/spreadsheetml/2006/main" count="700" uniqueCount="216">
  <si>
    <t>รวมทั้งหมด</t>
  </si>
  <si>
    <t>รวม</t>
  </si>
  <si>
    <t>ชาย</t>
  </si>
  <si>
    <t>หญิง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</si>
  <si>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</si>
  <si>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</si>
  <si>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</si>
  <si>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</si>
  <si>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</si>
  <si>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</si>
  <si>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</si>
  <si>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</si>
  <si>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</si>
  <si>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</si>
  <si>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</si>
  <si>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</si>
  <si>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วิศวกรรมสิ่งทอ</t>
  </si>
  <si>
    <t>วิศวกรรมเคมี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</si>
  <si>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</si>
  <si>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</si>
  <si>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</si>
  <si>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</si>
  <si>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</si>
  <si>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</si>
  <si>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</si>
  <si>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</si>
  <si>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</si>
  <si>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</si>
  <si>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</si>
  <si>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</si>
  <si>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</si>
  <si>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</si>
  <si>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</si>
  <si>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</si>
  <si>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ฟิสิกส์ประยุกต์</t>
  </si>
  <si>
    <t>สถาปัตยกรรมภายใน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</si>
  <si>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</si>
  <si>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</si>
  <si>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</si>
  <si>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</si>
  <si>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</si>
  <si>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</si>
  <si>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</si>
  <si>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</si>
  <si>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</si>
  <si>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</si>
  <si>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</si>
  <si>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</si>
  <si>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</si>
  <si>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</si>
  <si>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</si>
  <si>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</si>
  <si>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</si>
  <si>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</si>
  <si>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</si>
  <si>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</si>
  <si>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</si>
  <si>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</si>
  <si>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</si>
  <si>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</si>
  <si>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</si>
  <si>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</si>
  <si>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</si>
  <si>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</si>
  <si>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</si>
  <si>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</si>
  <si>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</si>
  <si>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</si>
  <si>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</si>
  <si>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</si>
  <si>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</si>
  <si>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</si>
  <si>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</si>
  <si>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</si>
  <si>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</si>
  <si>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</si>
  <si>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</si>
  <si>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</si>
  <si>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</si>
  <si>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</si>
  <si>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</si>
  <si>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</si>
  <si>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</si>
  <si>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</si>
  <si>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</si>
  <si>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วิศวกรรมเกษตร-วิศวกรรมเครื่องจักรกลเกษตร</t>
  </si>
  <si>
    <t>วิศวกรรมเครื่องจักรกลเกษตร</t>
  </si>
  <si>
    <t>วิศวกรรมสิ่งแวดล้อม</t>
  </si>
  <si>
    <t>วิศวกรรมอาหาร</t>
  </si>
  <si>
    <t>International Business Administration</t>
  </si>
  <si>
    <t>Marketing</t>
  </si>
  <si>
    <t>นาฏศิลป์ไทยศึกษา</t>
  </si>
  <si>
    <t>เทคโนโลยีการโฆษณาและประชาสัมพันธ์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</si>
  <si>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</si>
  <si>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</si>
  <si>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</si>
  <si>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</si>
  <si>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</si>
  <si>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</si>
  <si>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</si>
  <si>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</si>
  <si>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</si>
  <si>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 xml:space="preserve">วิศวกรรมไฟฟ้า </t>
  </si>
  <si>
    <t>การออกแบบแฟชั่นและเครื่องแต่งกาย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</si>
  <si>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</si>
  <si>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</si>
  <si>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</si>
  <si>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</si>
  <si>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</si>
  <si>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เทคโนโลยีการผลิต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</si>
  <si>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</si>
  <si>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</si>
  <si>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</si>
  <si>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</si>
  <si>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</si>
  <si>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</si>
  <si>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วิศวกรรมอุตสาหการ - วิศวกรรมอุตสาหการ</t>
  </si>
  <si>
    <t>ชีววิทยาประยุกต์</t>
  </si>
  <si>
    <t>สถิติประยุกต์</t>
  </si>
  <si>
    <t>สุขภาพและความงาม</t>
  </si>
  <si>
    <t>คณะ/วิทยาลัย</t>
  </si>
  <si>
    <t>จำแนกตามคณะ/วิทยาลัย  สาขาวิชา  ระดับการศึกษา และเพศ</t>
  </si>
  <si>
    <t>ด้านวิทยาศาสตร์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</si>
  <si>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</si>
  <si>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</si>
  <si>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การจัดการโลจิสติกส์และซัพพลายเชน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</si>
  <si>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</si>
  <si>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</si>
  <si>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วิศวกรรมอิเล็กทรอนิกส์อากาศยาน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</si>
  <si>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</si>
  <si>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</si>
  <si>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</si>
  <si>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</si>
  <si>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</si>
  <si>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</si>
  <si>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การแพทย์แผนไทยประยุกต์บัณฑิต</t>
  </si>
  <si>
    <t>คณะครุศาสตร์อุตสาหกรรม</t>
  </si>
  <si>
    <t>เทคโนโลยีดิจิทัลเพื่อการศึกษา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</si>
  <si>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</si>
  <si>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</si>
  <si>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</si>
  <si>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นวัตกรรมผลิตภัณฑ์สุขสาพ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</si>
  <si>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</si>
  <si>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</si>
  <si>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</si>
  <si>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</si>
  <si>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</si>
  <si>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</si>
  <si>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</si>
  <si>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</si>
  <si>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(วุฒิ ปวช./ม.6)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</si>
  <si>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</si>
  <si>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</si>
  <si>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ระดับปริญญาตรี - หลักสูตรวิทยาศาสตรบัณฑิต  (วุฒิ ปวช./ม.6)</t>
  </si>
  <si>
    <t>นวัตกรรมการเรียนรู้และเทคโนโลยีสารสนเทศ</t>
  </si>
  <si>
    <t>วิศวกรรมอุตสาหการ-วิศวกรรมระบบการผลิตอัตโนมัติ</t>
  </si>
  <si>
    <t>วิศวกรรมอุตสาหการ-วิศวกรรมอุตสาหการและโลจิสติกส์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</si>
  <si>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</si>
  <si>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</si>
  <si>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</si>
  <si>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วิศวกกรรมวัสดุ - วิศวกรรมอุตสาหกรรมพลาสติก</t>
  </si>
  <si>
    <t>วิศวกรรมอุตสาหการ - วิศวกรรมอุตสาหการและโลจิสติกส์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</si>
  <si>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</si>
  <si>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</si>
  <si>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</si>
  <si>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</si>
  <si>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ระดับปริญญาตรี - หลักสูตรเทคโนโลยีบัณฑิต (วุฒิ ปวส. เทียบโอน)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</si>
  <si>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</si>
  <si>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</si>
  <si>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Business Administration -  Marketing</t>
  </si>
  <si>
    <t>คณะการแพทย์บูรณาการ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</si>
  <si>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</si>
  <si>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</si>
  <si>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</si>
  <si>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วิศวกรรมอุตสาหการ - วิศวกรรมระบบการผลิตอัตโนมัติ</t>
  </si>
  <si>
    <t>วิศวกรรมอุตสาหการ - วิศวกรรมการผลิต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</si>
  <si>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</si>
  <si>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</si>
  <si>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</si>
  <si>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 - เทคโนโลยีเครื่องมือวัด</t>
  </si>
  <si>
    <t>ฟิสิกส์ประยุกต์ - นวัตกรรมวัสดุและนาโนเทคโนโลยี</t>
  </si>
  <si>
    <t>ด้านวิทยาศาสตร์สุขภาพ</t>
  </si>
  <si>
    <t>การผลิตและพัฒนากำลังคนตามความต้องการของประเทศ</t>
  </si>
  <si>
    <t>Services</t>
  </si>
  <si>
    <t>สาขาวิชาด้านการท่องเที่ยวกลุ่มผู้มีรายได้สูงและการท่องเที่ยวเชิงสุขภาพ</t>
  </si>
  <si>
    <t>Arts and humanities</t>
  </si>
  <si>
    <t>สาขาวิชาด้านการบินและโลจิสติกส์</t>
  </si>
  <si>
    <t>Health and welfare</t>
  </si>
  <si>
    <t>สาขาวิชาด้านการแพทย์ครบวงจร</t>
  </si>
  <si>
    <t>Engineering,manufacturing and construction</t>
  </si>
  <si>
    <t>สาขาวิชาด้านอิเล็กทรอนิกส์อัจฉริยะ</t>
  </si>
  <si>
    <t>สาขาวิชาด้านหุ่นยนต์</t>
  </si>
  <si>
    <t>สาขาวิชาด้านหุ่นยนต์แห่งอนาคต</t>
  </si>
  <si>
    <t>สาขาวิชาด้านพัฒนาบุคลากรและการศึกษา</t>
  </si>
  <si>
    <t xml:space="preserve"> Information and Communication Technologies (ICTs)</t>
  </si>
  <si>
    <t>Education</t>
  </si>
  <si>
    <t>สาขาวิชาด้านการเกษตรและเทคโนโลยีชีวภาพ</t>
  </si>
  <si>
    <t>Agriculture, forestry,fisheries and veterinary</t>
  </si>
  <si>
    <t>สาขาวิชาด้านอาหารแห่งอนาคต</t>
  </si>
  <si>
    <t>สาขาวิชาด้านพลังงาน วัสดุ เชื้อเพลิง ชีวภาพและเคมีชีวภาพ</t>
  </si>
  <si>
    <t>Business, administration and law</t>
  </si>
  <si>
    <t>สาขาวิชาด้านดิจิทัล</t>
  </si>
  <si>
    <t>Social sciences, journalism and information</t>
  </si>
  <si>
    <t>Natural sciences,mathematics and statistics</t>
  </si>
  <si>
    <t>กลุ่มสาขาวิชาของ ISCED</t>
  </si>
  <si>
    <t>กลุ่ม 12 อุตสาหกรรมเป้าหมาย</t>
  </si>
  <si>
    <t>จำนวนนักศึกษาทั้งหมด ปีการศึกษา 2565</t>
  </si>
  <si>
    <t>ภาษาอังกฤษเพื่ออาชีพนานาชาติ</t>
  </si>
  <si>
    <t>หลักสูตรนานาชาติ (International Program)</t>
  </si>
  <si>
    <t>ข้อมูล ณ วันที่ 27 กันยายน 2565  สำนักส่งเสริมวิชาการและงานทะเบียน  มหาวิทยาลัยเทคโนโลยีราชมงคลธัญบุรี</t>
  </si>
  <si>
    <t>ระดับปริญญาตรี - หลักสูตรศิลปศาสตรบัณฑิต (หลักสูตรนานาชาติ)</t>
  </si>
  <si>
    <t>สาขาวิชาด้านหุ่นยนต์ / สาขาวิชาด้านอิเล็กทรอนิกส์อัจฉริยะ</t>
  </si>
  <si>
    <t>สาขาวิชาด้านการบินและโลจิสติกส์  / สาขาวิชาด้านหุ่นยนต์</t>
  </si>
  <si>
    <t>สาขาวิชาด้านดิจิทัล / สาขาวิชาด้านการท่องเที่ยวกลุ่มผู้มีรายได้สูงและการท่องเที่ยวเชิงสุขภาพ</t>
  </si>
  <si>
    <t>สาขาวิชาด้านการท่องเที่ยวกลุ่มผู้มีรายได้สูงและการท่องเที่ยวเชิงสุขภาพ / สาขาวิชาด้านการบินและโลจิสติกส์</t>
  </si>
  <si>
    <t>ระดับปริญญาตรี - หลักสูตรบริหารธุรกิจบัณฑิต (หลักสูตรนานาชาติ)  (รับวุฒิ ปวช./ม.6)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</si>
</sst>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4" fillId="0" borderId="0"/>
    <xf numFmtId="0" fontId="16" fillId="0" borderId="0"/>
  </cellStyleXfs>
  <cellXfs count="154">
    <xf numFmtId="0" fontId="0" fillId="0" borderId="0" xfId="0"/>
    <xf numFmtId="0" fontId="3" fillId="0" borderId="0" xfId="0" applyFont="1" applyFill="1" applyAlignment="1">
      <alignment vertical="center" wrapText="1" shrinkToFit="1"/>
    </xf>
    <xf numFmtId="3" fontId="5" fillId="0" borderId="6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7" fillId="0" borderId="7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 wrapText="1" shrinkToFit="1"/>
    </xf>
    <xf numFmtId="0" fontId="7" fillId="0" borderId="4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6" fillId="0" borderId="4" xfId="0" applyFont="1" applyFill="1" applyBorder="1" applyAlignment="1"/>
    <xf numFmtId="0" fontId="5" fillId="0" borderId="4" xfId="0" applyFont="1" applyFill="1" applyBorder="1" applyAlignment="1"/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7" fillId="0" borderId="13" xfId="0" applyNumberFormat="1" applyFont="1" applyFill="1" applyBorder="1" applyAlignment="1">
      <alignment horizontal="center" vertical="center" wrapText="1" shrinkToFit="1"/>
    </xf>
    <xf numFmtId="3" fontId="7" fillId="0" borderId="0" xfId="0" applyNumberFormat="1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 shrinkToFit="1"/>
    </xf>
    <xf numFmtId="0" fontId="5" fillId="0" borderId="4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3" fontId="8" fillId="0" borderId="0" xfId="0" applyNumberFormat="1" applyFont="1" applyFill="1" applyAlignment="1">
      <alignment vertical="center" wrapText="1" shrinkToFi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3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center" vertical="center" wrapText="1" shrinkToFit="1"/>
    </xf>
    <xf numFmtId="3" fontId="8" fillId="0" borderId="10" xfId="0" applyNumberFormat="1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left" vertical="center"/>
    </xf>
    <xf numFmtId="0" fontId="11" fillId="0" borderId="0" xfId="0" applyFont="1"/>
    <xf numFmtId="3" fontId="11" fillId="0" borderId="0" xfId="0" applyNumberFormat="1" applyFont="1"/>
    <xf numFmtId="0" fontId="8" fillId="0" borderId="9" xfId="0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 shrinkToFit="1"/>
    </xf>
    <xf numFmtId="3" fontId="3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3" fontId="7" fillId="0" borderId="12" xfId="0" applyNumberFormat="1" applyFont="1" applyFill="1" applyBorder="1" applyAlignment="1">
      <alignment horizontal="center" vertical="center" wrapText="1" shrinkToFit="1"/>
    </xf>
    <xf numFmtId="0" fontId="7" fillId="0" borderId="1" xfId="4" applyFont="1" applyFill="1" applyBorder="1" applyAlignment="1">
      <alignment horizontal="center" vertical="top"/>
    </xf>
    <xf numFmtId="0" fontId="15" fillId="0" borderId="14" xfId="6" applyFont="1" applyFill="1" applyBorder="1" applyAlignment="1"/>
    <xf numFmtId="3" fontId="4" fillId="2" borderId="6" xfId="0" applyNumberFormat="1" applyFont="1" applyFill="1" applyBorder="1" applyAlignment="1">
      <alignment horizontal="center" vertical="center" wrapText="1" shrinkToFit="1"/>
    </xf>
    <xf numFmtId="3" fontId="4" fillId="2" borderId="4" xfId="0" applyNumberFormat="1" applyFont="1" applyFill="1" applyBorder="1" applyAlignment="1">
      <alignment horizontal="center" vertical="center" wrapText="1" shrinkToFit="1"/>
    </xf>
    <xf numFmtId="3" fontId="4" fillId="2" borderId="4" xfId="0" applyNumberFormat="1" applyFont="1" applyFill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9" fillId="2" borderId="1" xfId="0" applyNumberFormat="1" applyFont="1" applyFill="1" applyBorder="1" applyAlignment="1">
      <alignment horizontal="center" vertical="center" wrapText="1" shrinkToFit="1"/>
    </xf>
    <xf numFmtId="3" fontId="4" fillId="2" borderId="12" xfId="0" applyNumberFormat="1" applyFont="1" applyFill="1" applyBorder="1" applyAlignment="1">
      <alignment horizontal="center" vertical="center" wrapText="1" shrinkToFit="1"/>
    </xf>
    <xf numFmtId="3" fontId="4" fillId="2" borderId="3" xfId="0" applyNumberFormat="1" applyFont="1" applyFill="1" applyBorder="1" applyAlignment="1">
      <alignment horizontal="center" vertical="center" wrapText="1" shrinkToFit="1"/>
    </xf>
    <xf numFmtId="3" fontId="9" fillId="2" borderId="3" xfId="0" applyNumberFormat="1" applyFont="1" applyFill="1" applyBorder="1" applyAlignment="1">
      <alignment horizontal="center" vertical="center" wrapText="1" shrinkToFit="1"/>
    </xf>
    <xf numFmtId="3" fontId="9" fillId="2" borderId="4" xfId="0" applyNumberFormat="1" applyFont="1" applyFill="1" applyBorder="1" applyAlignment="1">
      <alignment horizontal="center" vertical="center" wrapText="1" shrinkToFit="1"/>
    </xf>
    <xf numFmtId="3" fontId="4" fillId="2" borderId="4" xfId="0" applyNumberFormat="1" applyFont="1" applyFill="1" applyBorder="1" applyAlignment="1"/>
    <xf numFmtId="3" fontId="4" fillId="2" borderId="1" xfId="0" applyNumberFormat="1" applyFont="1" applyFill="1" applyBorder="1" applyAlignment="1"/>
    <xf numFmtId="3" fontId="4" fillId="2" borderId="3" xfId="0" applyNumberFormat="1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 wrapText="1" shrinkToFit="1"/>
    </xf>
    <xf numFmtId="3" fontId="9" fillId="2" borderId="9" xfId="0" applyNumberFormat="1" applyFont="1" applyFill="1" applyBorder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center" vertical="center" wrapText="1" shrinkToFit="1"/>
    </xf>
    <xf numFmtId="3" fontId="4" fillId="2" borderId="7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0" xfId="0" applyFont="1" applyFill="1" applyAlignment="1">
      <alignment horizontal="center" vertical="center" wrapText="1" shrinkToFit="1"/>
    </xf>
    <xf numFmtId="0" fontId="7" fillId="0" borderId="15" xfId="7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9" fillId="3" borderId="1" xfId="0" applyNumberFormat="1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center" vertical="center" wrapText="1" shrinkToFit="1"/>
    </xf>
    <xf numFmtId="3" fontId="9" fillId="3" borderId="10" xfId="0" applyNumberFormat="1" applyFont="1" applyFill="1" applyBorder="1" applyAlignment="1">
      <alignment horizontal="center" vertical="center" wrapText="1" shrinkToFit="1"/>
    </xf>
    <xf numFmtId="3" fontId="9" fillId="3" borderId="3" xfId="0" applyNumberFormat="1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center" vertical="center" wrapText="1" shrinkToFit="1"/>
    </xf>
    <xf numFmtId="3" fontId="9" fillId="4" borderId="3" xfId="0" applyNumberFormat="1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8" fillId="0" borderId="11" xfId="0" applyNumberFormat="1" applyFont="1" applyFill="1" applyBorder="1" applyAlignment="1">
      <alignment horizontal="center" vertical="center" shrinkToFit="1"/>
    </xf>
    <xf numFmtId="3" fontId="8" fillId="0" borderId="5" xfId="0" applyNumberFormat="1" applyFont="1" applyFill="1" applyBorder="1" applyAlignment="1">
      <alignment horizontal="center" vertical="center" shrinkToFit="1"/>
    </xf>
    <xf numFmtId="3" fontId="8" fillId="0" borderId="12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6" xfId="0" applyFont="1" applyFill="1" applyBorder="1"/>
    <xf numFmtId="3" fontId="5" fillId="0" borderId="7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4" fillId="2" borderId="7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/>
    <xf numFmtId="3" fontId="8" fillId="0" borderId="2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8">
    <cellStyle name="Currency" xfId="1" builtinId="4"/>
    <cellStyle name="Currency 2" xfId="3"/>
    <cellStyle name="Currency 2 2" xfId="5"/>
    <cellStyle name="Normal" xfId="0" builtinId="0"/>
    <cellStyle name="Normal 2" xfId="2"/>
    <cellStyle name="Normal 2 2" xfId="4"/>
    <cellStyle name="Normal 3" xfId="7"/>
    <cellStyle name="Normal_Sheet1" xfId="6"/>
  </cellStyles>
  <dxfs count="0"/>
  <tableStyles count="0" defaultTableStyle="TableStyleMedium9" defaultPivotStyle="PivotStyleLight16"/>
  <colors>
    <mruColors>
      <color rgb="FFFF3300"/>
      <color rgb="FFFF0000"/>
      <color rgb="FFFF6600"/>
      <color rgb="FFCC6600"/>
      <color rgb="FF993300"/>
      <color rgb="FFCC0066"/>
      <color rgb="FFFF66FF"/>
      <color rgb="FF0099FF"/>
      <color rgb="FF99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 ปีการศึกษา </a:t>
            </a:r>
            <a:r>
              <a:rPr lang="en-US" sz="2400">
                <a:latin typeface="Angsana New" panose="02020603050405020304" pitchFamily="18" charset="-34"/>
                <a:cs typeface="Angsana New" panose="02020603050405020304" pitchFamily="18" charset="-34"/>
              </a:rPr>
              <a:t>2565</a:t>
            </a:r>
          </a:p>
        </c:rich>
      </c:tx>
      <c:layout>
        <c:manualLayout>
          <c:xMode val="edge"/>
          <c:yMode val="edge"/>
          <c:x val="0.30091408794283808"/>
          <c:y val="1.810973918845607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99003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99FF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66F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3300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CC660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2104</c:v>
                </c:pt>
                <c:pt idx="1">
                  <c:v>2143</c:v>
                </c:pt>
                <c:pt idx="2">
                  <c:v>887</c:v>
                </c:pt>
                <c:pt idx="3">
                  <c:v>5206</c:v>
                </c:pt>
                <c:pt idx="4">
                  <c:v>5530</c:v>
                </c:pt>
                <c:pt idx="5">
                  <c:v>1519</c:v>
                </c:pt>
                <c:pt idx="6">
                  <c:v>1479</c:v>
                </c:pt>
                <c:pt idx="7">
                  <c:v>1953</c:v>
                </c:pt>
                <c:pt idx="8">
                  <c:v>1321</c:v>
                </c:pt>
                <c:pt idx="9">
                  <c:v>822</c:v>
                </c:pt>
                <c:pt idx="10">
                  <c:v>388</c:v>
                </c:pt>
                <c:pt idx="11">
                  <c:v>319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1495552"/>
        <c:axId val="101497088"/>
        <c:axId val="0"/>
      </c:bar3DChart>
      <c:catAx>
        <c:axId val="101495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497088"/>
        <c:crosses val="autoZero"/>
        <c:auto val="1"/>
        <c:lblAlgn val="ctr"/>
        <c:lblOffset val="100"/>
        <c:noMultiLvlLbl val="0"/>
      </c:catAx>
      <c:valAx>
        <c:axId val="1014970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1495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114298</xdr:rowOff>
    </xdr:from>
    <xdr:to>
      <xdr:col>17</xdr:col>
      <xdr:colOff>391583</xdr:colOff>
      <xdr:row>18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0.09204</cdr:x>
      <cdr:y>0.48182</cdr:y>
    </cdr:from>
    <cdr:to>
      <cdr:x>0.15961</cdr:x>
      <cdr:y>0.52936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7138" y="2943282"/>
          <a:ext cx="599909" cy="290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</a:t>
          </a:r>
          <a:r>
            <a:rPr lang="en-US" sz="1000"/>
            <a:t>104</a:t>
          </a:r>
          <a:endParaRPr lang="th-TH" sz="1000"/>
        </a:p>
      </cdr:txBody>
    </cdr:sp>
  </cdr:relSizeAnchor>
  <cdr:relSizeAnchor xmlns:cdr="http://schemas.openxmlformats.org/drawingml/2006/chartDrawing">
    <cdr:from>
      <cdr:x>0.16316</cdr:x>
      <cdr:y>0.47932</cdr:y>
    </cdr:from>
    <cdr:to>
      <cdr:x>0.2296</cdr:x>
      <cdr:y>0.51374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48557" y="2928001"/>
          <a:ext cx="589877" cy="210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</a:t>
          </a:r>
          <a:r>
            <a:rPr lang="en-US" sz="1000"/>
            <a:t>143</a:t>
          </a:r>
          <a:endParaRPr lang="th-TH" sz="1000"/>
        </a:p>
      </cdr:txBody>
    </cdr:sp>
  </cdr:relSizeAnchor>
  <cdr:relSizeAnchor xmlns:cdr="http://schemas.openxmlformats.org/drawingml/2006/chartDrawing">
    <cdr:from>
      <cdr:x>0.24418</cdr:x>
      <cdr:y>0.60998</cdr:y>
    </cdr:from>
    <cdr:to>
      <cdr:x>0.29591</cdr:x>
      <cdr:y>0.64376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67886" y="3726184"/>
          <a:ext cx="459271" cy="206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887</a:t>
          </a:r>
          <a:endParaRPr lang="th-TH" sz="1000"/>
        </a:p>
      </cdr:txBody>
    </cdr:sp>
  </cdr:relSizeAnchor>
  <cdr:relSizeAnchor xmlns:cdr="http://schemas.openxmlformats.org/drawingml/2006/chartDrawing">
    <cdr:from>
      <cdr:x>0.30433</cdr:x>
      <cdr:y>0.16554</cdr:y>
    </cdr:from>
    <cdr:to>
      <cdr:x>0.3719</cdr:x>
      <cdr:y>0.20489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79696" y="976746"/>
          <a:ext cx="550568" cy="232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5,</a:t>
          </a:r>
          <a:r>
            <a:rPr lang="en-US" sz="1000"/>
            <a:t>206</a:t>
          </a:r>
          <a:endParaRPr lang="th-TH" sz="1000"/>
        </a:p>
      </cdr:txBody>
    </cdr:sp>
  </cdr:relSizeAnchor>
  <cdr:relSizeAnchor xmlns:cdr="http://schemas.openxmlformats.org/drawingml/2006/chartDrawing">
    <cdr:from>
      <cdr:x>0.38034</cdr:x>
      <cdr:y>0.12929</cdr:y>
    </cdr:from>
    <cdr:to>
      <cdr:x>0.44228</cdr:x>
      <cdr:y>0.16535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376797" y="789812"/>
          <a:ext cx="549926" cy="220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5</a:t>
          </a:r>
          <a:r>
            <a:rPr lang="th-TH" sz="1000"/>
            <a:t>,</a:t>
          </a:r>
          <a:r>
            <a:rPr lang="en-US" sz="1000"/>
            <a:t>530</a:t>
          </a:r>
          <a:endParaRPr lang="th-TH" sz="1000"/>
        </a:p>
      </cdr:txBody>
    </cdr:sp>
  </cdr:relSizeAnchor>
  <cdr:relSizeAnchor xmlns:cdr="http://schemas.openxmlformats.org/drawingml/2006/chartDrawing">
    <cdr:from>
      <cdr:x>0.46171</cdr:x>
      <cdr:y>0.54426</cdr:y>
    </cdr:from>
    <cdr:to>
      <cdr:x>0.52815</cdr:x>
      <cdr:y>0.58361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905250" y="3162302"/>
          <a:ext cx="561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0.45615</cdr:x>
      <cdr:y>0.54389</cdr:y>
    </cdr:from>
    <cdr:to>
      <cdr:x>0.52484</cdr:x>
      <cdr:y>0.58815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049882" y="3322462"/>
          <a:ext cx="609854" cy="270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</a:t>
          </a:r>
          <a:r>
            <a:rPr lang="en-US" sz="1000"/>
            <a:t>519</a:t>
          </a:r>
          <a:endParaRPr lang="th-TH" sz="1000"/>
        </a:p>
      </cdr:txBody>
    </cdr:sp>
  </cdr:relSizeAnchor>
  <cdr:relSizeAnchor xmlns:cdr="http://schemas.openxmlformats.org/drawingml/2006/chartDrawing">
    <cdr:from>
      <cdr:x>0.52822</cdr:x>
      <cdr:y>0.5436</cdr:y>
    </cdr:from>
    <cdr:to>
      <cdr:x>0.59353</cdr:x>
      <cdr:y>0.58131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689745" y="3320706"/>
          <a:ext cx="579846" cy="230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</a:t>
          </a:r>
          <a:r>
            <a:rPr lang="en-US" sz="1000"/>
            <a:t>479</a:t>
          </a:r>
          <a:endParaRPr lang="th-TH" sz="1000"/>
        </a:p>
      </cdr:txBody>
    </cdr:sp>
  </cdr:relSizeAnchor>
  <cdr:relSizeAnchor xmlns:cdr="http://schemas.openxmlformats.org/drawingml/2006/chartDrawing">
    <cdr:from>
      <cdr:x>0.60416</cdr:x>
      <cdr:y>0.49865</cdr:y>
    </cdr:from>
    <cdr:to>
      <cdr:x>0.68298</cdr:x>
      <cdr:y>0.53799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363967" y="3046104"/>
          <a:ext cx="699792" cy="2403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1</a:t>
          </a:r>
          <a:r>
            <a:rPr lang="th-TH" sz="1000"/>
            <a:t>,</a:t>
          </a:r>
          <a:r>
            <a:rPr lang="en-US" sz="1000"/>
            <a:t>953</a:t>
          </a:r>
          <a:endParaRPr lang="th-TH" sz="1000"/>
        </a:p>
      </cdr:txBody>
    </cdr:sp>
  </cdr:relSizeAnchor>
  <cdr:relSizeAnchor xmlns:cdr="http://schemas.openxmlformats.org/drawingml/2006/chartDrawing">
    <cdr:from>
      <cdr:x>0.67455</cdr:x>
      <cdr:y>0.56338</cdr:y>
    </cdr:from>
    <cdr:to>
      <cdr:x>0.7455</cdr:x>
      <cdr:y>0.606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988896" y="3441490"/>
          <a:ext cx="629920" cy="260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</a:t>
          </a:r>
          <a:r>
            <a:rPr lang="en-US" sz="1000"/>
            <a:t>321</a:t>
          </a:r>
          <a:endParaRPr lang="th-TH" sz="1000"/>
        </a:p>
      </cdr:txBody>
    </cdr:sp>
  </cdr:relSizeAnchor>
  <cdr:relSizeAnchor xmlns:cdr="http://schemas.openxmlformats.org/drawingml/2006/chartDrawing">
    <cdr:from>
      <cdr:x>0.75225</cdr:x>
      <cdr:y>0.61639</cdr:y>
    </cdr:from>
    <cdr:to>
      <cdr:x>0.80743</cdr:x>
      <cdr:y>0.6541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62681" y="3581392"/>
          <a:ext cx="466723" cy="219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822</a:t>
          </a:r>
          <a:endParaRPr lang="th-TH" sz="1000"/>
        </a:p>
      </cdr:txBody>
    </cdr:sp>
  </cdr:relSizeAnchor>
  <cdr:relSizeAnchor xmlns:cdr="http://schemas.openxmlformats.org/drawingml/2006/chartDrawing">
    <cdr:from>
      <cdr:x>0.82803</cdr:x>
      <cdr:y>0.65902</cdr:y>
    </cdr:from>
    <cdr:to>
      <cdr:x>0.88209</cdr:x>
      <cdr:y>0.69017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7351549" y="4025757"/>
          <a:ext cx="479964" cy="190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388</a:t>
          </a:r>
          <a:endParaRPr lang="th-TH" sz="1000"/>
        </a:p>
      </cdr:txBody>
    </cdr:sp>
  </cdr:relSizeAnchor>
  <cdr:relSizeAnchor xmlns:cdr="http://schemas.openxmlformats.org/drawingml/2006/chartDrawing">
    <cdr:from>
      <cdr:x>0.8964</cdr:x>
      <cdr:y>0.66721</cdr:y>
    </cdr:from>
    <cdr:to>
      <cdr:x>0.94595</cdr:x>
      <cdr:y>0.70163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581898" y="3876685"/>
          <a:ext cx="419104" cy="199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3</a:t>
          </a:r>
          <a:r>
            <a:rPr lang="en-US" sz="1000"/>
            <a:t>19</a:t>
          </a:r>
          <a:endParaRPr lang="th-TH" sz="10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6"/>
  <sheetViews>
    <sheetView tabSelected="1" zoomScaleNormal="100" workbookViewId="0">
      <pane xSplit="2" ySplit="6" topLeftCell="C183" activePane="bottomRight" state="frozen"/>
      <selection pane="topRight" activeCell="C1" sqref="C1"/>
      <selection pane="bottomLeft" activeCell="A7" sqref="A7"/>
      <selection pane="bottomRight" activeCell="I184" sqref="I184"/>
    </sheetView>
  </sheetViews>
  <sheetFormatPr defaultColWidth="9" defaultRowHeight="21.75" customHeight="1"/>
  <cols>
    <col min="1" max="1" width="1.7109375" style="57" customWidth="1"/>
    <col min="2" max="2" width="57.28515625" style="57" customWidth="1"/>
    <col min="3" max="5" width="8.42578125" style="58" customWidth="1"/>
    <col min="6" max="6" width="6" style="101" hidden="1" customWidth="1"/>
    <col min="7" max="12" width="7.28515625" style="58" customWidth="1"/>
    <col min="13" max="15" width="7.28515625" style="1" customWidth="1"/>
    <col min="16" max="16" width="46.140625" style="106" customWidth="1"/>
    <col min="17" max="17" width="53.28515625" style="106" customWidth="1"/>
    <col min="18" max="16384" width="9" style="1"/>
  </cols>
  <sheetData>
    <row r="1" spans="1:17" ht="21.75" customHeight="1">
      <c r="A1" s="134" t="s">
        <v>206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7" ht="21.75" customHeight="1">
      <c r="A2" s="135" t="s">
        <v>121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23.25" customHeight="1">
      <c r="A3" s="142" t="s">
        <v>120</v>
      </c>
      <c r="B3" s="143"/>
      <c r="C3" s="149" t="s">
        <v>151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1:17" ht="21.75" customHeight="1">
      <c r="A4" s="143"/>
      <c r="B4" s="143"/>
      <c r="C4" s="145" t="s">
        <v>84</v>
      </c>
      <c r="D4" s="145"/>
      <c r="E4" s="145"/>
      <c r="F4" s="147"/>
      <c r="G4" s="137" t="s">
        <v>94</v>
      </c>
      <c r="H4" s="138"/>
      <c r="I4" s="138"/>
      <c r="J4" s="138"/>
      <c r="K4" s="138"/>
      <c r="L4" s="138"/>
      <c r="M4" s="138"/>
      <c r="N4" s="138"/>
      <c r="O4" s="139"/>
      <c r="P4" s="140" t="s">
        <v>182</v>
      </c>
      <c r="Q4" s="141"/>
    </row>
    <row r="5" spans="1:17" ht="21.75" customHeight="1">
      <c r="A5" s="143"/>
      <c r="B5" s="143"/>
      <c r="C5" s="146"/>
      <c r="D5" s="146"/>
      <c r="E5" s="146"/>
      <c r="F5" s="148"/>
      <c r="G5" s="136" t="s">
        <v>95</v>
      </c>
      <c r="H5" s="136"/>
      <c r="I5" s="136"/>
      <c r="J5" s="136" t="s">
        <v>122</v>
      </c>
      <c r="K5" s="136"/>
      <c r="L5" s="136"/>
      <c r="M5" s="136" t="s">
        <v>181</v>
      </c>
      <c r="N5" s="136"/>
      <c r="O5" s="136"/>
      <c r="P5" s="152" t="s">
        <v>204</v>
      </c>
      <c r="Q5" s="152" t="s">
        <v>205</v>
      </c>
    </row>
    <row r="6" spans="1:17" ht="21.75" customHeight="1">
      <c r="A6" s="144"/>
      <c r="B6" s="144"/>
      <c r="C6" s="2" t="s">
        <v>2</v>
      </c>
      <c r="D6" s="2" t="s">
        <v>3</v>
      </c>
      <c r="E6" s="2" t="s">
        <v>1</v>
      </c>
      <c r="F6" s="81"/>
      <c r="G6" s="2" t="s">
        <v>2</v>
      </c>
      <c r="H6" s="2" t="s">
        <v>3</v>
      </c>
      <c r="I6" s="2" t="s">
        <v>1</v>
      </c>
      <c r="J6" s="2" t="s">
        <v>2</v>
      </c>
      <c r="K6" s="2" t="s">
        <v>3</v>
      </c>
      <c r="L6" s="2" t="s">
        <v>1</v>
      </c>
      <c r="M6" s="2" t="s">
        <v>2</v>
      </c>
      <c r="N6" s="2" t="s">
        <v>3</v>
      </c>
      <c r="O6" s="2" t="s">
        <v>1</v>
      </c>
      <c r="P6" s="153"/>
      <c r="Q6" s="153"/>
    </row>
    <row r="7" spans="1:17" ht="21.75" customHeight="1">
      <c r="A7" s="3" t="s">
        <v>82</v>
      </c>
      <c r="B7" s="4"/>
      <c r="C7" s="29"/>
      <c r="D7" s="5"/>
      <c r="E7" s="6"/>
      <c r="F7" s="82"/>
      <c r="G7" s="5"/>
      <c r="H7" s="5"/>
      <c r="I7" s="6"/>
      <c r="J7" s="5"/>
      <c r="K7" s="5"/>
      <c r="L7" s="6"/>
      <c r="M7" s="5"/>
      <c r="N7" s="5"/>
      <c r="O7" s="6"/>
      <c r="P7" s="103"/>
      <c r="Q7" s="103"/>
    </row>
    <row r="8" spans="1:17" ht="21.75" customHeight="1">
      <c r="A8" s="3"/>
      <c r="B8" s="7" t="s">
        <v>55</v>
      </c>
      <c r="C8" s="29"/>
      <c r="D8" s="5"/>
      <c r="E8" s="6"/>
      <c r="F8" s="82"/>
      <c r="G8" s="5"/>
      <c r="H8" s="5"/>
      <c r="I8" s="6"/>
      <c r="J8" s="5"/>
      <c r="K8" s="5"/>
      <c r="L8" s="6"/>
      <c r="M8" s="5"/>
      <c r="N8" s="5"/>
      <c r="O8" s="6"/>
      <c r="P8" s="103"/>
      <c r="Q8" s="103"/>
    </row>
    <row r="9" spans="1:17" s="9" customFormat="1" ht="21.75" customHeight="1">
      <c r="A9" s="8"/>
      <c r="B9" s="4" t="s">
        <v>53</v>
      </c>
      <c r="C9" s="75"/>
      <c r="D9" s="76"/>
      <c r="E9" s="77"/>
      <c r="F9" s="83"/>
      <c r="G9" s="76"/>
      <c r="H9" s="76"/>
      <c r="I9" s="77"/>
      <c r="J9" s="76"/>
      <c r="K9" s="76"/>
      <c r="L9" s="77"/>
      <c r="M9" s="76"/>
      <c r="N9" s="76"/>
      <c r="O9" s="77"/>
      <c r="P9" s="104"/>
      <c r="Q9" s="104"/>
    </row>
    <row r="10" spans="1:17" ht="21.75" customHeight="1">
      <c r="A10" s="10"/>
      <c r="B10" s="30" t="s">
        <v>96</v>
      </c>
      <c r="C10" s="12">
        <v>81</v>
      </c>
      <c r="D10" s="12">
        <v>415</v>
      </c>
      <c r="E10" s="13">
        <f>C10+D10</f>
        <v>496</v>
      </c>
      <c r="F10" s="102">
        <v>1</v>
      </c>
      <c r="G10" s="13">
        <f>IF(F10=1,C10,"0")</f>
        <v>81</v>
      </c>
      <c r="H10" s="13">
        <f>IF(F10=1,D10,"0")</f>
        <v>415</v>
      </c>
      <c r="I10" s="13">
        <f>G10+H10</f>
        <v>496</v>
      </c>
      <c r="J10" s="13" t="str">
        <f>IF(F10=2,C10,"0")</f>
        <v>0</v>
      </c>
      <c r="K10" s="13" t="str">
        <f>IF(F10=2,D10,"0")</f>
        <v>0</v>
      </c>
      <c r="L10" s="13">
        <f>J10+K10</f>
        <v>0</v>
      </c>
      <c r="M10" s="13" t="str">
        <f>IF(F10=3,C10,"0")</f>
        <v>0</v>
      </c>
      <c r="N10" s="13" t="str">
        <f>IF(F10=3,D10,"0")</f>
        <v>0</v>
      </c>
      <c r="O10" s="13" t="str">
        <f>IF(F10=3,E10,"0")</f>
        <v>0</v>
      </c>
      <c r="P10" s="105" t="s">
        <v>183</v>
      </c>
      <c r="Q10" s="79" t="s">
        <v>184</v>
      </c>
    </row>
    <row r="11" spans="1:17" ht="21.75" customHeight="1">
      <c r="A11" s="14"/>
      <c r="B11" s="30" t="s">
        <v>69</v>
      </c>
      <c r="C11" s="16">
        <v>91</v>
      </c>
      <c r="D11" s="16">
        <v>396</v>
      </c>
      <c r="E11" s="17">
        <f>C11+D11</f>
        <v>487</v>
      </c>
      <c r="F11" s="84">
        <v>1</v>
      </c>
      <c r="G11" s="17">
        <f>IF(F11=1,C11,"0")</f>
        <v>91</v>
      </c>
      <c r="H11" s="17">
        <f>IF(F11=1,D11,"0")</f>
        <v>396</v>
      </c>
      <c r="I11" s="17">
        <f t="shared" ref="I11:I14" si="0">G11+H11</f>
        <v>487</v>
      </c>
      <c r="J11" s="17" t="str">
        <f>IF(F11=2,C11,"0")</f>
        <v>0</v>
      </c>
      <c r="K11" s="17" t="str">
        <f>IF(F11=2,D11,"0")</f>
        <v>0</v>
      </c>
      <c r="L11" s="17">
        <f t="shared" ref="L11:L14" si="1">J11+K11</f>
        <v>0</v>
      </c>
      <c r="M11" s="17" t="str">
        <f>IF(F11=3,C11,"0")</f>
        <v>0</v>
      </c>
      <c r="N11" s="17" t="str">
        <f>IF(F11=3,D11,"0")</f>
        <v>0</v>
      </c>
      <c r="O11" s="17" t="str">
        <f t="shared" ref="O11:O14" si="2">IF(F11=3,E11,"0")</f>
        <v>0</v>
      </c>
      <c r="P11" s="105" t="s">
        <v>183</v>
      </c>
      <c r="Q11" s="79" t="s">
        <v>184</v>
      </c>
    </row>
    <row r="12" spans="1:17" ht="21.75" customHeight="1">
      <c r="A12" s="14"/>
      <c r="B12" s="30" t="s">
        <v>171</v>
      </c>
      <c r="C12" s="16">
        <v>66</v>
      </c>
      <c r="D12" s="16">
        <v>16</v>
      </c>
      <c r="E12" s="17">
        <f>C12+D12</f>
        <v>82</v>
      </c>
      <c r="F12" s="84">
        <v>1</v>
      </c>
      <c r="G12" s="17">
        <f>IF(F12=1,C12,"0")</f>
        <v>66</v>
      </c>
      <c r="H12" s="17">
        <f>IF(F12=1,D12,"0")</f>
        <v>16</v>
      </c>
      <c r="I12" s="17">
        <f t="shared" ref="I12" si="3">G12+H12</f>
        <v>82</v>
      </c>
      <c r="J12" s="17" t="str">
        <f>IF(F12=2,C12,"0")</f>
        <v>0</v>
      </c>
      <c r="K12" s="17" t="str">
        <f>IF(F12=2,D12,"0")</f>
        <v>0</v>
      </c>
      <c r="L12" s="17">
        <f t="shared" ref="L12" si="4">J12+K12</f>
        <v>0</v>
      </c>
      <c r="M12" s="17" t="str">
        <f>IF(F12=3,C12,"0")</f>
        <v>0</v>
      </c>
      <c r="N12" s="17" t="str">
        <f>IF(F12=3,D12,"0")</f>
        <v>0</v>
      </c>
      <c r="O12" s="17" t="str">
        <f t="shared" si="2"/>
        <v>0</v>
      </c>
      <c r="P12" s="105" t="s">
        <v>187</v>
      </c>
      <c r="Q12" s="79" t="s">
        <v>188</v>
      </c>
    </row>
    <row r="13" spans="1:17" ht="21.75" customHeight="1">
      <c r="A13" s="14"/>
      <c r="B13" s="30" t="s">
        <v>68</v>
      </c>
      <c r="C13" s="16">
        <v>153</v>
      </c>
      <c r="D13" s="16">
        <v>379</v>
      </c>
      <c r="E13" s="17">
        <f>C13+D13</f>
        <v>532</v>
      </c>
      <c r="F13" s="84">
        <v>1</v>
      </c>
      <c r="G13" s="17">
        <f>IF(F13=1,C13,"0")</f>
        <v>153</v>
      </c>
      <c r="H13" s="17">
        <f>IF(F13=1,D13,"0")</f>
        <v>379</v>
      </c>
      <c r="I13" s="17">
        <f t="shared" si="0"/>
        <v>532</v>
      </c>
      <c r="J13" s="17" t="str">
        <f>IF(F13=2,C13,"0")</f>
        <v>0</v>
      </c>
      <c r="K13" s="17" t="str">
        <f>IF(F13=2,D13,"0")</f>
        <v>0</v>
      </c>
      <c r="L13" s="17">
        <f t="shared" si="1"/>
        <v>0</v>
      </c>
      <c r="M13" s="17" t="str">
        <f>IF(F13=3,C13,"0")</f>
        <v>0</v>
      </c>
      <c r="N13" s="17" t="str">
        <f>IF(F13=3,D13,"0")</f>
        <v>0</v>
      </c>
      <c r="O13" s="17" t="str">
        <f t="shared" si="2"/>
        <v>0</v>
      </c>
      <c r="P13" s="105" t="s">
        <v>185</v>
      </c>
      <c r="Q13" s="79" t="s">
        <v>184</v>
      </c>
    </row>
    <row r="14" spans="1:17" ht="21.75" customHeight="1">
      <c r="A14" s="14"/>
      <c r="B14" s="30" t="s">
        <v>126</v>
      </c>
      <c r="C14" s="16">
        <v>37</v>
      </c>
      <c r="D14" s="16">
        <v>104</v>
      </c>
      <c r="E14" s="17">
        <f>C14+D14</f>
        <v>141</v>
      </c>
      <c r="F14" s="84">
        <v>1</v>
      </c>
      <c r="G14" s="17">
        <f>IF(F14=1,C14,"0")</f>
        <v>37</v>
      </c>
      <c r="H14" s="17">
        <f>IF(F14=1,D14,"0")</f>
        <v>104</v>
      </c>
      <c r="I14" s="17">
        <f t="shared" si="0"/>
        <v>141</v>
      </c>
      <c r="J14" s="17" t="str">
        <f>IF(F14=2,C14,"0")</f>
        <v>0</v>
      </c>
      <c r="K14" s="17" t="str">
        <f>IF(F14=2,D14,"0")</f>
        <v>0</v>
      </c>
      <c r="L14" s="17">
        <f t="shared" si="1"/>
        <v>0</v>
      </c>
      <c r="M14" s="17" t="str">
        <f>IF(F14=3,C14,"0")</f>
        <v>0</v>
      </c>
      <c r="N14" s="17" t="str">
        <f>IF(F14=3,D14,"0")</f>
        <v>0</v>
      </c>
      <c r="O14" s="17" t="str">
        <f t="shared" si="2"/>
        <v>0</v>
      </c>
      <c r="P14" s="105" t="s">
        <v>183</v>
      </c>
      <c r="Q14" s="105" t="s">
        <v>186</v>
      </c>
    </row>
    <row r="15" spans="1:17" s="21" customFormat="1" ht="21.75" customHeight="1">
      <c r="A15" s="18"/>
      <c r="B15" s="19" t="s">
        <v>54</v>
      </c>
      <c r="C15" s="20">
        <f>SUM(C10:C14)</f>
        <v>428</v>
      </c>
      <c r="D15" s="20">
        <f>SUM(D10:D14)</f>
        <v>1310</v>
      </c>
      <c r="E15" s="20">
        <f>SUM(E10:E14)</f>
        <v>1738</v>
      </c>
      <c r="F15" s="85"/>
      <c r="G15" s="20">
        <f t="shared" ref="G15:O15" si="5">SUM(G10:G14)</f>
        <v>428</v>
      </c>
      <c r="H15" s="20">
        <f t="shared" si="5"/>
        <v>1310</v>
      </c>
      <c r="I15" s="20">
        <f t="shared" si="5"/>
        <v>1738</v>
      </c>
      <c r="J15" s="20">
        <f t="shared" si="5"/>
        <v>0</v>
      </c>
      <c r="K15" s="20">
        <f t="shared" si="5"/>
        <v>0</v>
      </c>
      <c r="L15" s="20">
        <f t="shared" si="5"/>
        <v>0</v>
      </c>
      <c r="M15" s="20">
        <f t="shared" si="5"/>
        <v>0</v>
      </c>
      <c r="N15" s="20">
        <f t="shared" si="5"/>
        <v>0</v>
      </c>
      <c r="O15" s="20">
        <f t="shared" si="5"/>
        <v>0</v>
      </c>
      <c r="P15" s="74"/>
      <c r="Q15" s="74"/>
    </row>
    <row r="16" spans="1:17" s="21" customFormat="1" ht="21.75" customHeight="1">
      <c r="A16" s="18"/>
      <c r="B16" s="4" t="s">
        <v>210</v>
      </c>
      <c r="C16" s="20"/>
      <c r="D16" s="20"/>
      <c r="E16" s="20"/>
      <c r="F16" s="85"/>
      <c r="G16" s="20"/>
      <c r="H16" s="20"/>
      <c r="I16" s="20"/>
      <c r="J16" s="20"/>
      <c r="K16" s="20"/>
      <c r="L16" s="20"/>
      <c r="M16" s="20"/>
      <c r="N16" s="20"/>
      <c r="O16" s="20"/>
      <c r="P16" s="74"/>
      <c r="Q16" s="74"/>
    </row>
    <row r="17" spans="1:17" ht="21.75" customHeight="1">
      <c r="A17" s="14"/>
      <c r="B17" s="80" t="s">
        <v>207</v>
      </c>
      <c r="C17" s="16">
        <v>2</v>
      </c>
      <c r="D17" s="16">
        <v>2</v>
      </c>
      <c r="E17" s="17">
        <f>C17+D17</f>
        <v>4</v>
      </c>
      <c r="F17" s="84">
        <v>1</v>
      </c>
      <c r="G17" s="17">
        <f>IF(F17=1,C17,"0")</f>
        <v>2</v>
      </c>
      <c r="H17" s="17">
        <f>IF(F17=1,D17,"0")</f>
        <v>2</v>
      </c>
      <c r="I17" s="17">
        <f t="shared" ref="I17" si="6">G17+H17</f>
        <v>4</v>
      </c>
      <c r="J17" s="17" t="str">
        <f>IF(F17=2,C17,"0")</f>
        <v>0</v>
      </c>
      <c r="K17" s="17" t="str">
        <f>IF(F17=2,D17,"0")</f>
        <v>0</v>
      </c>
      <c r="L17" s="17">
        <f t="shared" ref="L17" si="7">J17+K17</f>
        <v>0</v>
      </c>
      <c r="M17" s="17" t="str">
        <f>IF(F17=3,C17,"0")</f>
        <v>0</v>
      </c>
      <c r="N17" s="17" t="str">
        <f>IF(F17=3,D17,"0")</f>
        <v>0</v>
      </c>
      <c r="O17" s="17" t="str">
        <f t="shared" ref="O17" si="8">IF(F17=3,E17,"0")</f>
        <v>0</v>
      </c>
      <c r="P17" s="105" t="s">
        <v>185</v>
      </c>
      <c r="Q17" s="79" t="s">
        <v>184</v>
      </c>
    </row>
    <row r="18" spans="1:17" ht="21.75" customHeight="1">
      <c r="A18" s="14"/>
      <c r="B18" s="19" t="s">
        <v>54</v>
      </c>
      <c r="C18" s="16">
        <f>SUM(C17)</f>
        <v>2</v>
      </c>
      <c r="D18" s="16">
        <f t="shared" ref="D18:E18" si="9">SUM(D17)</f>
        <v>2</v>
      </c>
      <c r="E18" s="16">
        <f t="shared" si="9"/>
        <v>4</v>
      </c>
      <c r="F18" s="84"/>
      <c r="G18" s="17">
        <f>SUM(G17)</f>
        <v>2</v>
      </c>
      <c r="H18" s="17">
        <f t="shared" ref="H18:O18" si="10">SUM(H17)</f>
        <v>2</v>
      </c>
      <c r="I18" s="17">
        <f t="shared" si="10"/>
        <v>4</v>
      </c>
      <c r="J18" s="17">
        <f t="shared" si="10"/>
        <v>0</v>
      </c>
      <c r="K18" s="17">
        <f t="shared" si="10"/>
        <v>0</v>
      </c>
      <c r="L18" s="17">
        <f t="shared" si="10"/>
        <v>0</v>
      </c>
      <c r="M18" s="17">
        <f t="shared" si="10"/>
        <v>0</v>
      </c>
      <c r="N18" s="17">
        <f t="shared" si="10"/>
        <v>0</v>
      </c>
      <c r="O18" s="17">
        <f t="shared" si="10"/>
        <v>0</v>
      </c>
      <c r="P18" s="105"/>
      <c r="Q18" s="79"/>
    </row>
    <row r="19" spans="1:17" s="21" customFormat="1" ht="21.75" customHeight="1">
      <c r="A19" s="18"/>
      <c r="B19" s="4" t="s">
        <v>108</v>
      </c>
      <c r="C19" s="20"/>
      <c r="D19" s="20"/>
      <c r="E19" s="20"/>
      <c r="F19" s="85"/>
      <c r="G19" s="20"/>
      <c r="H19" s="20"/>
      <c r="I19" s="20"/>
      <c r="J19" s="20"/>
      <c r="K19" s="20"/>
      <c r="L19" s="20"/>
      <c r="M19" s="20"/>
      <c r="N19" s="20"/>
      <c r="O19" s="20"/>
      <c r="P19" s="74"/>
      <c r="Q19" s="74"/>
    </row>
    <row r="20" spans="1:17" s="21" customFormat="1" ht="21.75" customHeight="1">
      <c r="A20" s="18"/>
      <c r="B20" s="22" t="s">
        <v>96</v>
      </c>
      <c r="C20" s="16">
        <v>20</v>
      </c>
      <c r="D20" s="16">
        <v>98</v>
      </c>
      <c r="E20" s="16">
        <f>C20+D20</f>
        <v>118</v>
      </c>
      <c r="F20" s="84">
        <v>1</v>
      </c>
      <c r="G20" s="16">
        <f>IF(F20=1,C20,"0")</f>
        <v>20</v>
      </c>
      <c r="H20" s="16">
        <f>IF(F20=1,D20,"0")</f>
        <v>98</v>
      </c>
      <c r="I20" s="16">
        <f t="shared" ref="I20" si="11">G20+H20</f>
        <v>118</v>
      </c>
      <c r="J20" s="16">
        <f>SUM(N20)</f>
        <v>0</v>
      </c>
      <c r="K20" s="16">
        <f>SUM(N24)</f>
        <v>0</v>
      </c>
      <c r="L20" s="16">
        <f t="shared" ref="L20" si="12">J20+K20</f>
        <v>0</v>
      </c>
      <c r="M20" s="17" t="str">
        <f>IF(F20=3,C20,"0")</f>
        <v>0</v>
      </c>
      <c r="N20" s="17" t="str">
        <f>IF(F20=3,D20,"0")</f>
        <v>0</v>
      </c>
      <c r="O20" s="17" t="str">
        <f t="shared" ref="O20" si="13">IF(F20=3,E20,"0")</f>
        <v>0</v>
      </c>
      <c r="P20" s="105" t="s">
        <v>183</v>
      </c>
      <c r="Q20" s="79" t="s">
        <v>184</v>
      </c>
    </row>
    <row r="21" spans="1:17" s="21" customFormat="1" ht="21.75" customHeight="1">
      <c r="A21" s="18"/>
      <c r="B21" s="23" t="s">
        <v>54</v>
      </c>
      <c r="C21" s="20">
        <f>SUM(C20)</f>
        <v>20</v>
      </c>
      <c r="D21" s="20">
        <f>SUM(D20)</f>
        <v>98</v>
      </c>
      <c r="E21" s="20">
        <f>SUM(E20)</f>
        <v>118</v>
      </c>
      <c r="F21" s="85"/>
      <c r="G21" s="20">
        <f t="shared" ref="G21:L21" si="14">SUM(G20)</f>
        <v>20</v>
      </c>
      <c r="H21" s="20">
        <f t="shared" si="14"/>
        <v>98</v>
      </c>
      <c r="I21" s="20">
        <f t="shared" si="14"/>
        <v>118</v>
      </c>
      <c r="J21" s="20">
        <f t="shared" si="14"/>
        <v>0</v>
      </c>
      <c r="K21" s="20">
        <f t="shared" si="14"/>
        <v>0</v>
      </c>
      <c r="L21" s="20">
        <f t="shared" si="14"/>
        <v>0</v>
      </c>
      <c r="M21" s="20">
        <f t="shared" ref="M21:O21" si="15">SUM(M20)</f>
        <v>0</v>
      </c>
      <c r="N21" s="20">
        <f t="shared" si="15"/>
        <v>0</v>
      </c>
      <c r="O21" s="20">
        <f t="shared" si="15"/>
        <v>0</v>
      </c>
      <c r="P21" s="74"/>
      <c r="Q21" s="74"/>
    </row>
    <row r="22" spans="1:17" s="21" customFormat="1" ht="21.75" customHeight="1">
      <c r="A22" s="18"/>
      <c r="B22" s="23" t="s">
        <v>56</v>
      </c>
      <c r="C22" s="20">
        <f>C15+C21+C18</f>
        <v>450</v>
      </c>
      <c r="D22" s="20">
        <f t="shared" ref="D22:E22" si="16">D15+D21+D18</f>
        <v>1410</v>
      </c>
      <c r="E22" s="20">
        <f t="shared" si="16"/>
        <v>1860</v>
      </c>
      <c r="F22" s="85"/>
      <c r="G22" s="20">
        <f>G15+G21+G18</f>
        <v>450</v>
      </c>
      <c r="H22" s="20">
        <f t="shared" ref="H22:O22" si="17">H15+H21+H18</f>
        <v>1410</v>
      </c>
      <c r="I22" s="20">
        <f t="shared" si="17"/>
        <v>1860</v>
      </c>
      <c r="J22" s="20">
        <f t="shared" si="17"/>
        <v>0</v>
      </c>
      <c r="K22" s="20">
        <f t="shared" si="17"/>
        <v>0</v>
      </c>
      <c r="L22" s="20">
        <f t="shared" si="17"/>
        <v>0</v>
      </c>
      <c r="M22" s="20">
        <f t="shared" si="17"/>
        <v>0</v>
      </c>
      <c r="N22" s="20">
        <f t="shared" si="17"/>
        <v>0</v>
      </c>
      <c r="O22" s="20">
        <f t="shared" si="17"/>
        <v>0</v>
      </c>
      <c r="P22" s="74"/>
      <c r="Q22" s="74"/>
    </row>
    <row r="23" spans="1:17" s="21" customFormat="1" ht="21.75" customHeight="1">
      <c r="A23" s="18"/>
      <c r="B23" s="24" t="s">
        <v>70</v>
      </c>
      <c r="C23" s="20"/>
      <c r="D23" s="20"/>
      <c r="E23" s="20"/>
      <c r="F23" s="85"/>
      <c r="G23" s="20"/>
      <c r="H23" s="20"/>
      <c r="I23" s="20"/>
      <c r="J23" s="20"/>
      <c r="K23" s="20"/>
      <c r="L23" s="20"/>
      <c r="M23" s="20"/>
      <c r="N23" s="20"/>
      <c r="O23" s="20"/>
      <c r="P23" s="74"/>
      <c r="Q23" s="74"/>
    </row>
    <row r="24" spans="1:17" s="21" customFormat="1" ht="21.75" customHeight="1">
      <c r="A24" s="18"/>
      <c r="B24" s="25" t="s">
        <v>53</v>
      </c>
      <c r="C24" s="20"/>
      <c r="D24" s="20"/>
      <c r="E24" s="20"/>
      <c r="F24" s="85"/>
      <c r="G24" s="20"/>
      <c r="H24" s="20"/>
      <c r="I24" s="20"/>
      <c r="J24" s="20"/>
      <c r="K24" s="20"/>
      <c r="L24" s="20"/>
      <c r="M24" s="20"/>
      <c r="N24" s="20"/>
      <c r="O24" s="20"/>
      <c r="P24" s="74"/>
      <c r="Q24" s="74"/>
    </row>
    <row r="25" spans="1:17" s="21" customFormat="1" ht="21.75" customHeight="1">
      <c r="A25" s="18"/>
      <c r="B25" s="22" t="s">
        <v>96</v>
      </c>
      <c r="C25" s="16">
        <v>36</v>
      </c>
      <c r="D25" s="16">
        <v>59</v>
      </c>
      <c r="E25" s="16">
        <f>C25+D25</f>
        <v>95</v>
      </c>
      <c r="F25" s="84">
        <v>1</v>
      </c>
      <c r="G25" s="16">
        <f>IF(F25=1,C25,"0")</f>
        <v>36</v>
      </c>
      <c r="H25" s="16">
        <f>IF(F25=1,D25,"0")</f>
        <v>59</v>
      </c>
      <c r="I25" s="16">
        <f t="shared" ref="I25" si="18">G25+H25</f>
        <v>95</v>
      </c>
      <c r="J25" s="16">
        <f>SUM(N25)</f>
        <v>0</v>
      </c>
      <c r="K25" s="16">
        <f>SUM(N29)</f>
        <v>0</v>
      </c>
      <c r="L25" s="16">
        <f t="shared" ref="L25" si="19">J25+K25</f>
        <v>0</v>
      </c>
      <c r="M25" s="16" t="str">
        <f>IF(F25=3,C25,"0")</f>
        <v>0</v>
      </c>
      <c r="N25" s="16" t="str">
        <f>IF(F25=3,D25,"0")</f>
        <v>0</v>
      </c>
      <c r="O25" s="16" t="str">
        <f t="shared" ref="O25:O26" si="20">IF(F25=3,E25,"0")</f>
        <v>0</v>
      </c>
      <c r="P25" s="105" t="s">
        <v>183</v>
      </c>
      <c r="Q25" s="79" t="s">
        <v>184</v>
      </c>
    </row>
    <row r="26" spans="1:17" s="21" customFormat="1" ht="21.75" customHeight="1">
      <c r="A26" s="18"/>
      <c r="B26" s="15" t="s">
        <v>68</v>
      </c>
      <c r="C26" s="16">
        <v>55</v>
      </c>
      <c r="D26" s="16">
        <v>94</v>
      </c>
      <c r="E26" s="16">
        <f>C26+D26</f>
        <v>149</v>
      </c>
      <c r="F26" s="84">
        <v>1</v>
      </c>
      <c r="G26" s="16">
        <f>IF(F26=1,C26,"0")</f>
        <v>55</v>
      </c>
      <c r="H26" s="16">
        <f>IF(F26=1,D26,"0")</f>
        <v>94</v>
      </c>
      <c r="I26" s="16">
        <f t="shared" ref="I26" si="21">G26+H26</f>
        <v>149</v>
      </c>
      <c r="J26" s="16">
        <f>SUM(N26)</f>
        <v>0</v>
      </c>
      <c r="K26" s="16">
        <f>SUM(N30)</f>
        <v>0</v>
      </c>
      <c r="L26" s="16">
        <f t="shared" ref="L26" si="22">J26+K26</f>
        <v>0</v>
      </c>
      <c r="M26" s="16" t="str">
        <f>IF(F26=3,C26,"0")</f>
        <v>0</v>
      </c>
      <c r="N26" s="16" t="str">
        <f>IF(F26=3,D26,"0")</f>
        <v>0</v>
      </c>
      <c r="O26" s="16" t="str">
        <f t="shared" si="20"/>
        <v>0</v>
      </c>
      <c r="P26" s="105" t="s">
        <v>185</v>
      </c>
      <c r="Q26" s="79" t="s">
        <v>184</v>
      </c>
    </row>
    <row r="27" spans="1:17" s="21" customFormat="1" ht="21.75" customHeight="1">
      <c r="A27" s="18"/>
      <c r="B27" s="23" t="s">
        <v>54</v>
      </c>
      <c r="C27" s="20">
        <f>SUM(C25:C26)</f>
        <v>91</v>
      </c>
      <c r="D27" s="20">
        <f t="shared" ref="D27:E27" si="23">SUM(D25:D26)</f>
        <v>153</v>
      </c>
      <c r="E27" s="20">
        <f t="shared" si="23"/>
        <v>244</v>
      </c>
      <c r="F27" s="85"/>
      <c r="G27" s="20">
        <f>SUM(G25:G26)</f>
        <v>91</v>
      </c>
      <c r="H27" s="20">
        <f>SUM(H25:H26)</f>
        <v>153</v>
      </c>
      <c r="I27" s="20">
        <f>SUM(I25:I26)</f>
        <v>244</v>
      </c>
      <c r="J27" s="20">
        <f t="shared" ref="J27:L27" si="24">SUM(J26)</f>
        <v>0</v>
      </c>
      <c r="K27" s="20">
        <f t="shared" si="24"/>
        <v>0</v>
      </c>
      <c r="L27" s="20">
        <f t="shared" si="24"/>
        <v>0</v>
      </c>
      <c r="M27" s="20">
        <f t="shared" ref="M27:O27" si="25">SUM(M26)</f>
        <v>0</v>
      </c>
      <c r="N27" s="20">
        <f t="shared" si="25"/>
        <v>0</v>
      </c>
      <c r="O27" s="20">
        <f t="shared" si="25"/>
        <v>0</v>
      </c>
      <c r="P27" s="74"/>
      <c r="Q27" s="74"/>
    </row>
    <row r="28" spans="1:17" s="21" customFormat="1" ht="21.75" customHeight="1">
      <c r="A28" s="18"/>
      <c r="B28" s="23" t="s">
        <v>71</v>
      </c>
      <c r="C28" s="20">
        <f>C23+C27</f>
        <v>91</v>
      </c>
      <c r="D28" s="20">
        <f t="shared" ref="D28" si="26">D23+D27</f>
        <v>153</v>
      </c>
      <c r="E28" s="20">
        <f>E23+E27</f>
        <v>244</v>
      </c>
      <c r="F28" s="85"/>
      <c r="G28" s="20">
        <f t="shared" ref="G28:L28" si="27">G23+G27</f>
        <v>91</v>
      </c>
      <c r="H28" s="20">
        <f t="shared" si="27"/>
        <v>153</v>
      </c>
      <c r="I28" s="20">
        <f t="shared" si="27"/>
        <v>244</v>
      </c>
      <c r="J28" s="20">
        <f t="shared" si="27"/>
        <v>0</v>
      </c>
      <c r="K28" s="20">
        <f t="shared" si="27"/>
        <v>0</v>
      </c>
      <c r="L28" s="20">
        <f t="shared" si="27"/>
        <v>0</v>
      </c>
      <c r="M28" s="20">
        <f t="shared" ref="M28:O28" si="28">M23+M27</f>
        <v>0</v>
      </c>
      <c r="N28" s="20">
        <f t="shared" si="28"/>
        <v>0</v>
      </c>
      <c r="O28" s="20">
        <f t="shared" si="28"/>
        <v>0</v>
      </c>
      <c r="P28" s="74"/>
      <c r="Q28" s="74"/>
    </row>
    <row r="29" spans="1:17" s="21" customFormat="1" ht="21.75" customHeight="1">
      <c r="A29" s="118"/>
      <c r="B29" s="119" t="s">
        <v>38</v>
      </c>
      <c r="C29" s="120">
        <f>C22+C28</f>
        <v>541</v>
      </c>
      <c r="D29" s="120">
        <f>D22+D28</f>
        <v>1563</v>
      </c>
      <c r="E29" s="120">
        <f>E22+E28</f>
        <v>2104</v>
      </c>
      <c r="F29" s="121"/>
      <c r="G29" s="120">
        <f>G22+G28</f>
        <v>541</v>
      </c>
      <c r="H29" s="120">
        <f>H22+H28</f>
        <v>1563</v>
      </c>
      <c r="I29" s="120">
        <f>I22+I28</f>
        <v>2104</v>
      </c>
      <c r="J29" s="120">
        <f t="shared" ref="J29:L29" si="29">J22+J28</f>
        <v>0</v>
      </c>
      <c r="K29" s="120">
        <f t="shared" si="29"/>
        <v>0</v>
      </c>
      <c r="L29" s="120">
        <f t="shared" si="29"/>
        <v>0</v>
      </c>
      <c r="M29" s="120">
        <f t="shared" ref="M29:O29" si="30">M22+M28</f>
        <v>0</v>
      </c>
      <c r="N29" s="120">
        <f t="shared" si="30"/>
        <v>0</v>
      </c>
      <c r="O29" s="120">
        <f t="shared" si="30"/>
        <v>0</v>
      </c>
      <c r="P29" s="117"/>
      <c r="Q29" s="117"/>
    </row>
    <row r="30" spans="1:17" ht="21.75" customHeight="1">
      <c r="A30" s="3" t="s">
        <v>36</v>
      </c>
      <c r="B30" s="4"/>
      <c r="C30" s="29"/>
      <c r="D30" s="5"/>
      <c r="E30" s="27"/>
      <c r="F30" s="82"/>
      <c r="G30" s="26"/>
      <c r="H30" s="26"/>
      <c r="I30" s="27"/>
      <c r="J30" s="26"/>
      <c r="K30" s="26"/>
      <c r="L30" s="27"/>
      <c r="M30" s="26"/>
      <c r="N30" s="26"/>
      <c r="O30" s="27"/>
      <c r="P30" s="103"/>
      <c r="Q30" s="103"/>
    </row>
    <row r="31" spans="1:17" ht="21.75" customHeight="1">
      <c r="A31" s="3"/>
      <c r="B31" s="7" t="s">
        <v>55</v>
      </c>
      <c r="C31" s="29"/>
      <c r="D31" s="5"/>
      <c r="E31" s="27"/>
      <c r="F31" s="82"/>
      <c r="G31" s="26"/>
      <c r="H31" s="26"/>
      <c r="I31" s="27"/>
      <c r="J31" s="26"/>
      <c r="K31" s="26"/>
      <c r="L31" s="27"/>
      <c r="M31" s="26"/>
      <c r="N31" s="26"/>
      <c r="O31" s="27"/>
      <c r="P31" s="103"/>
      <c r="Q31" s="103"/>
    </row>
    <row r="32" spans="1:17" ht="21.75" customHeight="1">
      <c r="A32" s="8"/>
      <c r="B32" s="4" t="s">
        <v>152</v>
      </c>
      <c r="C32" s="29"/>
      <c r="D32" s="5"/>
      <c r="E32" s="27"/>
      <c r="F32" s="82"/>
      <c r="G32" s="26"/>
      <c r="H32" s="26"/>
      <c r="I32" s="27"/>
      <c r="J32" s="26"/>
      <c r="K32" s="26"/>
      <c r="L32" s="27"/>
      <c r="M32" s="26"/>
      <c r="N32" s="26"/>
      <c r="O32" s="27"/>
      <c r="P32" s="103"/>
      <c r="Q32" s="103"/>
    </row>
    <row r="33" spans="1:17" ht="21.75" customHeight="1">
      <c r="A33" s="10"/>
      <c r="B33" s="11" t="s">
        <v>10</v>
      </c>
      <c r="C33" s="12">
        <v>77</v>
      </c>
      <c r="D33" s="12">
        <v>47</v>
      </c>
      <c r="E33" s="13">
        <f>C33+D33</f>
        <v>124</v>
      </c>
      <c r="F33" s="86">
        <v>2</v>
      </c>
      <c r="G33" s="13" t="str">
        <f>IF(F33=1,C33,"0")</f>
        <v>0</v>
      </c>
      <c r="H33" s="13" t="str">
        <f>IF(F33=1,D33,"0")</f>
        <v>0</v>
      </c>
      <c r="I33" s="13">
        <f t="shared" ref="I33:I37" si="31">G33+H33</f>
        <v>0</v>
      </c>
      <c r="J33" s="13">
        <f>IF(F33=2,C33,"0")</f>
        <v>77</v>
      </c>
      <c r="K33" s="13">
        <f>IF(F33=2,D33,"0")</f>
        <v>47</v>
      </c>
      <c r="L33" s="13">
        <f t="shared" ref="L33:L37" si="32">J33+K33</f>
        <v>124</v>
      </c>
      <c r="M33" s="13" t="str">
        <f>IF(F33=3,C33,"0")</f>
        <v>0</v>
      </c>
      <c r="N33" s="13" t="str">
        <f>IF(F33=3,D33,"0")</f>
        <v>0</v>
      </c>
      <c r="O33" s="13" t="str">
        <f t="shared" ref="O33:O37" si="33">IF(F33=3,E33,"0")</f>
        <v>0</v>
      </c>
      <c r="P33" s="105" t="s">
        <v>189</v>
      </c>
      <c r="Q33" s="79" t="s">
        <v>211</v>
      </c>
    </row>
    <row r="34" spans="1:17" ht="21.75" customHeight="1">
      <c r="A34" s="14"/>
      <c r="B34" s="15" t="s">
        <v>8</v>
      </c>
      <c r="C34" s="16">
        <v>63</v>
      </c>
      <c r="D34" s="16">
        <v>13</v>
      </c>
      <c r="E34" s="17">
        <f>C34+D34</f>
        <v>76</v>
      </c>
      <c r="F34" s="87">
        <v>2</v>
      </c>
      <c r="G34" s="17" t="str">
        <f>IF(F34=1,C34,"0")</f>
        <v>0</v>
      </c>
      <c r="H34" s="17" t="str">
        <f>IF(F34=1,D34,"0")</f>
        <v>0</v>
      </c>
      <c r="I34" s="17">
        <f t="shared" si="31"/>
        <v>0</v>
      </c>
      <c r="J34" s="17">
        <f>IF(F34=2,C34,"0")</f>
        <v>63</v>
      </c>
      <c r="K34" s="17">
        <f>IF(F34=2,D34,"0")</f>
        <v>13</v>
      </c>
      <c r="L34" s="17">
        <f t="shared" si="32"/>
        <v>76</v>
      </c>
      <c r="M34" s="17" t="str">
        <f>IF(F34=3,C34,"0")</f>
        <v>0</v>
      </c>
      <c r="N34" s="17" t="str">
        <f>IF(F34=3,D34,"0")</f>
        <v>0</v>
      </c>
      <c r="O34" s="17" t="str">
        <f t="shared" si="33"/>
        <v>0</v>
      </c>
      <c r="P34" s="105" t="s">
        <v>189</v>
      </c>
      <c r="Q34" s="79" t="s">
        <v>191</v>
      </c>
    </row>
    <row r="35" spans="1:17" ht="21.75" customHeight="1">
      <c r="A35" s="14"/>
      <c r="B35" s="15" t="s">
        <v>64</v>
      </c>
      <c r="C35" s="16">
        <v>88</v>
      </c>
      <c r="D35" s="16">
        <v>34</v>
      </c>
      <c r="E35" s="17">
        <f>C35+D35</f>
        <v>122</v>
      </c>
      <c r="F35" s="87">
        <v>2</v>
      </c>
      <c r="G35" s="17" t="str">
        <f>IF(F35=1,C35,"0")</f>
        <v>0</v>
      </c>
      <c r="H35" s="17" t="str">
        <f>IF(F35=1,D35,"0")</f>
        <v>0</v>
      </c>
      <c r="I35" s="17">
        <f t="shared" si="31"/>
        <v>0</v>
      </c>
      <c r="J35" s="17">
        <f>IF(F35=2,C35,"0")</f>
        <v>88</v>
      </c>
      <c r="K35" s="17">
        <f>IF(F35=2,D35,"0")</f>
        <v>34</v>
      </c>
      <c r="L35" s="17">
        <f t="shared" si="32"/>
        <v>122</v>
      </c>
      <c r="M35" s="17" t="str">
        <f>IF(F35=3,C35,"0")</f>
        <v>0</v>
      </c>
      <c r="N35" s="17" t="str">
        <f>IF(F35=3,D35,"0")</f>
        <v>0</v>
      </c>
      <c r="O35" s="17" t="str">
        <f t="shared" si="33"/>
        <v>0</v>
      </c>
      <c r="P35" s="105" t="s">
        <v>189</v>
      </c>
      <c r="Q35" s="79" t="s">
        <v>190</v>
      </c>
    </row>
    <row r="36" spans="1:17" ht="21.75" customHeight="1">
      <c r="A36" s="14"/>
      <c r="B36" s="15" t="s">
        <v>173</v>
      </c>
      <c r="C36" s="16">
        <v>35</v>
      </c>
      <c r="D36" s="16">
        <v>30</v>
      </c>
      <c r="E36" s="17">
        <f>C36+D36</f>
        <v>65</v>
      </c>
      <c r="F36" s="87">
        <v>2</v>
      </c>
      <c r="G36" s="17" t="str">
        <f>IF(F36=1,C36,"0")</f>
        <v>0</v>
      </c>
      <c r="H36" s="17" t="str">
        <f>IF(F36=1,D36,"0")</f>
        <v>0</v>
      </c>
      <c r="I36" s="17">
        <f t="shared" si="31"/>
        <v>0</v>
      </c>
      <c r="J36" s="17">
        <f>IF(F36=2,C36,"0")</f>
        <v>35</v>
      </c>
      <c r="K36" s="17">
        <f>IF(F36=2,D36,"0")</f>
        <v>30</v>
      </c>
      <c r="L36" s="17">
        <f t="shared" si="32"/>
        <v>65</v>
      </c>
      <c r="M36" s="17" t="str">
        <f>IF(F36=3,C36,"0")</f>
        <v>0</v>
      </c>
      <c r="N36" s="17" t="str">
        <f>IF(F36=3,D36,"0")</f>
        <v>0</v>
      </c>
      <c r="O36" s="17" t="str">
        <f t="shared" si="33"/>
        <v>0</v>
      </c>
      <c r="P36" s="105" t="s">
        <v>189</v>
      </c>
      <c r="Q36" s="79" t="s">
        <v>190</v>
      </c>
    </row>
    <row r="37" spans="1:17" ht="21.75" customHeight="1">
      <c r="A37" s="14"/>
      <c r="B37" s="15" t="s">
        <v>9</v>
      </c>
      <c r="C37" s="16">
        <v>72</v>
      </c>
      <c r="D37" s="16">
        <v>58</v>
      </c>
      <c r="E37" s="17">
        <f>C37+D37</f>
        <v>130</v>
      </c>
      <c r="F37" s="87">
        <v>2</v>
      </c>
      <c r="G37" s="17" t="str">
        <f>IF(F37=1,C37,"0")</f>
        <v>0</v>
      </c>
      <c r="H37" s="17" t="str">
        <f>IF(F37=1,D37,"0")</f>
        <v>0</v>
      </c>
      <c r="I37" s="17">
        <f t="shared" si="31"/>
        <v>0</v>
      </c>
      <c r="J37" s="17">
        <f>IF(F37=2,C37,"0")</f>
        <v>72</v>
      </c>
      <c r="K37" s="17">
        <f>IF(F37=2,D37,"0")</f>
        <v>58</v>
      </c>
      <c r="L37" s="17">
        <f t="shared" si="32"/>
        <v>130</v>
      </c>
      <c r="M37" s="17" t="str">
        <f>IF(F37=3,C37,"0")</f>
        <v>0</v>
      </c>
      <c r="N37" s="17" t="str">
        <f>IF(F37=3,D37,"0")</f>
        <v>0</v>
      </c>
      <c r="O37" s="17" t="str">
        <f t="shared" si="33"/>
        <v>0</v>
      </c>
      <c r="P37" s="105" t="s">
        <v>189</v>
      </c>
      <c r="Q37" s="79" t="s">
        <v>192</v>
      </c>
    </row>
    <row r="38" spans="1:17" s="21" customFormat="1" ht="21.75" customHeight="1">
      <c r="A38" s="18"/>
      <c r="B38" s="19" t="s">
        <v>54</v>
      </c>
      <c r="C38" s="20">
        <f>SUM(C33:C37)</f>
        <v>335</v>
      </c>
      <c r="D38" s="20">
        <f>SUM(D33:D37)</f>
        <v>182</v>
      </c>
      <c r="E38" s="20">
        <f>SUM(E33:E37)</f>
        <v>517</v>
      </c>
      <c r="F38" s="88"/>
      <c r="G38" s="20">
        <f t="shared" ref="G38:L38" si="34">SUM(G33:G37)</f>
        <v>0</v>
      </c>
      <c r="H38" s="20">
        <f t="shared" si="34"/>
        <v>0</v>
      </c>
      <c r="I38" s="20">
        <f t="shared" si="34"/>
        <v>0</v>
      </c>
      <c r="J38" s="20">
        <f t="shared" si="34"/>
        <v>335</v>
      </c>
      <c r="K38" s="20">
        <f t="shared" si="34"/>
        <v>182</v>
      </c>
      <c r="L38" s="20">
        <f t="shared" si="34"/>
        <v>517</v>
      </c>
      <c r="M38" s="20">
        <f t="shared" ref="M38:O38" si="35">SUM(M33:M37)</f>
        <v>0</v>
      </c>
      <c r="N38" s="20">
        <f t="shared" si="35"/>
        <v>0</v>
      </c>
      <c r="O38" s="20">
        <f t="shared" si="35"/>
        <v>0</v>
      </c>
      <c r="P38" s="74"/>
      <c r="Q38" s="74"/>
    </row>
    <row r="39" spans="1:17" s="21" customFormat="1" ht="21.75" customHeight="1">
      <c r="A39" s="18"/>
      <c r="B39" s="4" t="s">
        <v>142</v>
      </c>
      <c r="C39" s="59"/>
      <c r="D39" s="53"/>
      <c r="E39" s="70"/>
      <c r="F39" s="89"/>
      <c r="G39" s="53"/>
      <c r="H39" s="20"/>
      <c r="I39" s="20"/>
      <c r="J39" s="20"/>
      <c r="K39" s="20"/>
      <c r="L39" s="20"/>
      <c r="M39" s="20"/>
      <c r="N39" s="20"/>
      <c r="O39" s="20"/>
      <c r="P39" s="74"/>
      <c r="Q39" s="74"/>
    </row>
    <row r="40" spans="1:17" s="21" customFormat="1" ht="21.75" customHeight="1">
      <c r="A40" s="18"/>
      <c r="B40" s="11" t="s">
        <v>10</v>
      </c>
      <c r="C40" s="16">
        <v>44</v>
      </c>
      <c r="D40" s="16">
        <v>36</v>
      </c>
      <c r="E40" s="16">
        <f t="shared" ref="E40:E45" si="36">C40+D40</f>
        <v>80</v>
      </c>
      <c r="F40" s="85">
        <v>2</v>
      </c>
      <c r="G40" s="20" t="str">
        <f t="shared" ref="G40:G45" si="37">IF(F40=1,C40,"0")</f>
        <v>0</v>
      </c>
      <c r="H40" s="20" t="str">
        <f t="shared" ref="H40:H45" si="38">IF(F40=1,D40,"0")</f>
        <v>0</v>
      </c>
      <c r="I40" s="20">
        <f t="shared" ref="I40:I45" si="39">G40+H40</f>
        <v>0</v>
      </c>
      <c r="J40" s="16">
        <f t="shared" ref="J40:J45" si="40">IF(F40=2,C40,"0")</f>
        <v>44</v>
      </c>
      <c r="K40" s="16">
        <f t="shared" ref="K40:K45" si="41">IF(F40=2,D40,"0")</f>
        <v>36</v>
      </c>
      <c r="L40" s="16">
        <f t="shared" ref="L40:L45" si="42">J40+K40</f>
        <v>80</v>
      </c>
      <c r="M40" s="20" t="str">
        <f t="shared" ref="M40:M45" si="43">IF(F40=3,C40,"0")</f>
        <v>0</v>
      </c>
      <c r="N40" s="20" t="str">
        <f t="shared" ref="N40:N45" si="44">IF(F40=3,D40,"0")</f>
        <v>0</v>
      </c>
      <c r="O40" s="20" t="str">
        <f t="shared" ref="O40:O45" si="45">IF(F40=3,E40,"0")</f>
        <v>0</v>
      </c>
      <c r="P40" s="105" t="s">
        <v>189</v>
      </c>
      <c r="Q40" s="107" t="s">
        <v>211</v>
      </c>
    </row>
    <row r="41" spans="1:17" s="21" customFormat="1" ht="21.75" customHeight="1">
      <c r="A41" s="18"/>
      <c r="B41" s="15" t="s">
        <v>8</v>
      </c>
      <c r="C41" s="16">
        <v>28</v>
      </c>
      <c r="D41" s="16">
        <v>5</v>
      </c>
      <c r="E41" s="16">
        <f t="shared" si="36"/>
        <v>33</v>
      </c>
      <c r="F41" s="85">
        <v>2</v>
      </c>
      <c r="G41" s="20" t="str">
        <f t="shared" si="37"/>
        <v>0</v>
      </c>
      <c r="H41" s="20" t="str">
        <f t="shared" si="38"/>
        <v>0</v>
      </c>
      <c r="I41" s="20">
        <f t="shared" si="39"/>
        <v>0</v>
      </c>
      <c r="J41" s="16">
        <f t="shared" si="40"/>
        <v>28</v>
      </c>
      <c r="K41" s="16">
        <f t="shared" si="41"/>
        <v>5</v>
      </c>
      <c r="L41" s="16">
        <f t="shared" si="42"/>
        <v>33</v>
      </c>
      <c r="M41" s="20" t="str">
        <f t="shared" si="43"/>
        <v>0</v>
      </c>
      <c r="N41" s="20" t="str">
        <f t="shared" si="44"/>
        <v>0</v>
      </c>
      <c r="O41" s="20" t="str">
        <f t="shared" si="45"/>
        <v>0</v>
      </c>
      <c r="P41" s="105" t="s">
        <v>189</v>
      </c>
      <c r="Q41" s="79" t="s">
        <v>191</v>
      </c>
    </row>
    <row r="42" spans="1:17" s="21" customFormat="1" ht="21.75" customHeight="1">
      <c r="A42" s="18"/>
      <c r="B42" s="15" t="s">
        <v>64</v>
      </c>
      <c r="C42" s="16">
        <v>36</v>
      </c>
      <c r="D42" s="16">
        <v>19</v>
      </c>
      <c r="E42" s="16">
        <f t="shared" si="36"/>
        <v>55</v>
      </c>
      <c r="F42" s="85">
        <v>2</v>
      </c>
      <c r="G42" s="20" t="str">
        <f t="shared" si="37"/>
        <v>0</v>
      </c>
      <c r="H42" s="20" t="str">
        <f t="shared" si="38"/>
        <v>0</v>
      </c>
      <c r="I42" s="20">
        <f t="shared" si="39"/>
        <v>0</v>
      </c>
      <c r="J42" s="16">
        <f t="shared" si="40"/>
        <v>36</v>
      </c>
      <c r="K42" s="16">
        <f t="shared" si="41"/>
        <v>19</v>
      </c>
      <c r="L42" s="16">
        <f t="shared" si="42"/>
        <v>55</v>
      </c>
      <c r="M42" s="20" t="str">
        <f t="shared" si="43"/>
        <v>0</v>
      </c>
      <c r="N42" s="20" t="str">
        <f t="shared" si="44"/>
        <v>0</v>
      </c>
      <c r="O42" s="20" t="str">
        <f t="shared" si="45"/>
        <v>0</v>
      </c>
      <c r="P42" s="105" t="s">
        <v>189</v>
      </c>
      <c r="Q42" s="79" t="s">
        <v>190</v>
      </c>
    </row>
    <row r="43" spans="1:17" s="21" customFormat="1" ht="21.75" customHeight="1">
      <c r="A43" s="18"/>
      <c r="B43" s="15" t="s">
        <v>7</v>
      </c>
      <c r="C43" s="16">
        <v>26</v>
      </c>
      <c r="D43" s="16">
        <v>27</v>
      </c>
      <c r="E43" s="16">
        <f t="shared" si="36"/>
        <v>53</v>
      </c>
      <c r="F43" s="85">
        <v>2</v>
      </c>
      <c r="G43" s="20" t="str">
        <f t="shared" si="37"/>
        <v>0</v>
      </c>
      <c r="H43" s="20" t="str">
        <f t="shared" si="38"/>
        <v>0</v>
      </c>
      <c r="I43" s="20">
        <f t="shared" si="39"/>
        <v>0</v>
      </c>
      <c r="J43" s="16">
        <f t="shared" si="40"/>
        <v>26</v>
      </c>
      <c r="K43" s="16">
        <f t="shared" si="41"/>
        <v>27</v>
      </c>
      <c r="L43" s="16">
        <f t="shared" si="42"/>
        <v>53</v>
      </c>
      <c r="M43" s="20" t="str">
        <f t="shared" si="43"/>
        <v>0</v>
      </c>
      <c r="N43" s="20" t="str">
        <f t="shared" si="44"/>
        <v>0</v>
      </c>
      <c r="O43" s="20" t="str">
        <f t="shared" si="45"/>
        <v>0</v>
      </c>
      <c r="P43" s="105" t="s">
        <v>189</v>
      </c>
      <c r="Q43" s="79" t="s">
        <v>190</v>
      </c>
    </row>
    <row r="44" spans="1:17" s="21" customFormat="1" ht="21.75" customHeight="1">
      <c r="A44" s="18"/>
      <c r="B44" s="15" t="s">
        <v>40</v>
      </c>
      <c r="C44" s="16">
        <v>15</v>
      </c>
      <c r="D44" s="16">
        <v>19</v>
      </c>
      <c r="E44" s="16">
        <f t="shared" si="36"/>
        <v>34</v>
      </c>
      <c r="F44" s="85">
        <v>2</v>
      </c>
      <c r="G44" s="20" t="str">
        <f t="shared" si="37"/>
        <v>0</v>
      </c>
      <c r="H44" s="20" t="str">
        <f t="shared" si="38"/>
        <v>0</v>
      </c>
      <c r="I44" s="20">
        <f t="shared" si="39"/>
        <v>0</v>
      </c>
      <c r="J44" s="16">
        <f t="shared" si="40"/>
        <v>15</v>
      </c>
      <c r="K44" s="16">
        <f t="shared" si="41"/>
        <v>19</v>
      </c>
      <c r="L44" s="16">
        <f t="shared" si="42"/>
        <v>34</v>
      </c>
      <c r="M44" s="20" t="str">
        <f t="shared" si="43"/>
        <v>0</v>
      </c>
      <c r="N44" s="20" t="str">
        <f t="shared" si="44"/>
        <v>0</v>
      </c>
      <c r="O44" s="20" t="str">
        <f t="shared" si="45"/>
        <v>0</v>
      </c>
      <c r="P44" s="105" t="s">
        <v>189</v>
      </c>
      <c r="Q44" s="79" t="s">
        <v>190</v>
      </c>
    </row>
    <row r="45" spans="1:17" s="21" customFormat="1" ht="21.75" customHeight="1">
      <c r="A45" s="18"/>
      <c r="B45" s="15" t="s">
        <v>9</v>
      </c>
      <c r="C45" s="16">
        <v>27</v>
      </c>
      <c r="D45" s="16">
        <v>35</v>
      </c>
      <c r="E45" s="16">
        <f t="shared" si="36"/>
        <v>62</v>
      </c>
      <c r="F45" s="85">
        <v>2</v>
      </c>
      <c r="G45" s="20" t="str">
        <f t="shared" si="37"/>
        <v>0</v>
      </c>
      <c r="H45" s="20" t="str">
        <f t="shared" si="38"/>
        <v>0</v>
      </c>
      <c r="I45" s="20">
        <f t="shared" si="39"/>
        <v>0</v>
      </c>
      <c r="J45" s="16">
        <f t="shared" si="40"/>
        <v>27</v>
      </c>
      <c r="K45" s="16">
        <f t="shared" si="41"/>
        <v>35</v>
      </c>
      <c r="L45" s="16">
        <f t="shared" si="42"/>
        <v>62</v>
      </c>
      <c r="M45" s="20" t="str">
        <f t="shared" si="43"/>
        <v>0</v>
      </c>
      <c r="N45" s="20" t="str">
        <f t="shared" si="44"/>
        <v>0</v>
      </c>
      <c r="O45" s="20" t="str">
        <f t="shared" si="45"/>
        <v>0</v>
      </c>
      <c r="P45" s="105" t="s">
        <v>189</v>
      </c>
      <c r="Q45" s="79" t="s">
        <v>192</v>
      </c>
    </row>
    <row r="46" spans="1:17" s="21" customFormat="1" ht="21.75" customHeight="1">
      <c r="A46" s="18"/>
      <c r="B46" s="19" t="s">
        <v>54</v>
      </c>
      <c r="C46" s="20">
        <f t="shared" ref="C46:L46" si="46">SUM(C40:C45)</f>
        <v>176</v>
      </c>
      <c r="D46" s="20">
        <f t="shared" si="46"/>
        <v>141</v>
      </c>
      <c r="E46" s="20">
        <f t="shared" si="46"/>
        <v>317</v>
      </c>
      <c r="F46" s="85"/>
      <c r="G46" s="20">
        <f t="shared" si="46"/>
        <v>0</v>
      </c>
      <c r="H46" s="20">
        <f t="shared" si="46"/>
        <v>0</v>
      </c>
      <c r="I46" s="20">
        <f t="shared" si="46"/>
        <v>0</v>
      </c>
      <c r="J46" s="20">
        <f t="shared" si="46"/>
        <v>176</v>
      </c>
      <c r="K46" s="20">
        <f t="shared" si="46"/>
        <v>141</v>
      </c>
      <c r="L46" s="20">
        <f t="shared" si="46"/>
        <v>317</v>
      </c>
      <c r="M46" s="20">
        <f t="shared" ref="M46:O46" si="47">SUM(M40:M45)</f>
        <v>0</v>
      </c>
      <c r="N46" s="20">
        <f t="shared" si="47"/>
        <v>0</v>
      </c>
      <c r="O46" s="20">
        <f t="shared" si="47"/>
        <v>0</v>
      </c>
      <c r="P46" s="74"/>
      <c r="Q46" s="74"/>
    </row>
    <row r="47" spans="1:17" s="21" customFormat="1" ht="21.75" customHeight="1">
      <c r="A47" s="18"/>
      <c r="B47" s="28" t="s">
        <v>143</v>
      </c>
      <c r="C47" s="29"/>
      <c r="D47" s="5"/>
      <c r="E47" s="27"/>
      <c r="F47" s="90"/>
      <c r="G47" s="26"/>
      <c r="H47" s="17"/>
      <c r="I47" s="17"/>
      <c r="J47" s="17"/>
      <c r="K47" s="17"/>
      <c r="L47" s="17"/>
      <c r="M47" s="17"/>
      <c r="N47" s="17"/>
      <c r="O47" s="17"/>
      <c r="P47" s="74"/>
      <c r="Q47" s="74"/>
    </row>
    <row r="48" spans="1:17" s="21" customFormat="1" ht="21.75" customHeight="1">
      <c r="A48" s="18"/>
      <c r="B48" s="15" t="s">
        <v>6</v>
      </c>
      <c r="C48" s="16">
        <v>11</v>
      </c>
      <c r="D48" s="16">
        <v>17</v>
      </c>
      <c r="E48" s="17">
        <f>C48+D48</f>
        <v>28</v>
      </c>
      <c r="F48" s="87">
        <v>2</v>
      </c>
      <c r="G48" s="17" t="str">
        <f>IF(F48=1,C48,"0")</f>
        <v>0</v>
      </c>
      <c r="H48" s="17" t="str">
        <f>IF(F48=1,D48,"0")</f>
        <v>0</v>
      </c>
      <c r="I48" s="17">
        <f>G48+H48</f>
        <v>0</v>
      </c>
      <c r="J48" s="17">
        <f>IF(F48=2,C48,"0")</f>
        <v>11</v>
      </c>
      <c r="K48" s="17">
        <f>IF(F48=2,D48,"0")</f>
        <v>17</v>
      </c>
      <c r="L48" s="17">
        <f>J48+K48</f>
        <v>28</v>
      </c>
      <c r="M48" s="17" t="str">
        <f>IF(I48=2,F48,"0")</f>
        <v>0</v>
      </c>
      <c r="N48" s="17" t="str">
        <f>IF(I48=2,G48,"0")</f>
        <v>0</v>
      </c>
      <c r="O48" s="17">
        <f>M48+N48</f>
        <v>0</v>
      </c>
      <c r="P48" s="105" t="s">
        <v>194</v>
      </c>
      <c r="Q48" s="79" t="s">
        <v>193</v>
      </c>
    </row>
    <row r="49" spans="1:17" s="21" customFormat="1" ht="21.75" customHeight="1">
      <c r="A49" s="18"/>
      <c r="B49" s="19" t="s">
        <v>54</v>
      </c>
      <c r="C49" s="20">
        <f t="shared" ref="C49:L49" si="48">C48</f>
        <v>11</v>
      </c>
      <c r="D49" s="20">
        <f t="shared" si="48"/>
        <v>17</v>
      </c>
      <c r="E49" s="20">
        <f t="shared" si="48"/>
        <v>28</v>
      </c>
      <c r="F49" s="88">
        <f t="shared" si="48"/>
        <v>2</v>
      </c>
      <c r="G49" s="20" t="str">
        <f t="shared" si="48"/>
        <v>0</v>
      </c>
      <c r="H49" s="20" t="str">
        <f t="shared" si="48"/>
        <v>0</v>
      </c>
      <c r="I49" s="20">
        <f t="shared" si="48"/>
        <v>0</v>
      </c>
      <c r="J49" s="20">
        <f t="shared" si="48"/>
        <v>11</v>
      </c>
      <c r="K49" s="20">
        <f t="shared" si="48"/>
        <v>17</v>
      </c>
      <c r="L49" s="20">
        <f t="shared" si="48"/>
        <v>28</v>
      </c>
      <c r="M49" s="20" t="str">
        <f t="shared" ref="M49:O49" si="49">M48</f>
        <v>0</v>
      </c>
      <c r="N49" s="20" t="str">
        <f t="shared" si="49"/>
        <v>0</v>
      </c>
      <c r="O49" s="20">
        <f t="shared" si="49"/>
        <v>0</v>
      </c>
      <c r="P49" s="74"/>
      <c r="Q49" s="74"/>
    </row>
    <row r="50" spans="1:17" ht="21.75" customHeight="1">
      <c r="A50" s="14"/>
      <c r="B50" s="28" t="s">
        <v>145</v>
      </c>
      <c r="C50" s="16"/>
      <c r="D50" s="16"/>
      <c r="E50" s="17"/>
      <c r="F50" s="91"/>
      <c r="G50" s="17"/>
      <c r="H50" s="17"/>
      <c r="I50" s="17"/>
      <c r="J50" s="17"/>
      <c r="K50" s="17"/>
      <c r="L50" s="17"/>
      <c r="M50" s="17"/>
      <c r="N50" s="17"/>
      <c r="O50" s="17"/>
      <c r="P50" s="103"/>
      <c r="Q50" s="103"/>
    </row>
    <row r="51" spans="1:17" ht="21.75" customHeight="1">
      <c r="A51" s="14"/>
      <c r="B51" s="15" t="s">
        <v>137</v>
      </c>
      <c r="C51" s="16">
        <v>65</v>
      </c>
      <c r="D51" s="16">
        <v>68</v>
      </c>
      <c r="E51" s="17">
        <f>C51+D51</f>
        <v>133</v>
      </c>
      <c r="F51" s="92">
        <v>2</v>
      </c>
      <c r="G51" s="17" t="str">
        <f>IF(F51=1,C51,"0")</f>
        <v>0</v>
      </c>
      <c r="H51" s="17" t="str">
        <f>IF(F51=1,D51,"0")</f>
        <v>0</v>
      </c>
      <c r="I51" s="17">
        <f t="shared" ref="I51" si="50">G51+H51</f>
        <v>0</v>
      </c>
      <c r="J51" s="17">
        <f>IF(F51=2,C51,"0")</f>
        <v>65</v>
      </c>
      <c r="K51" s="17">
        <f>IF(F51=2,D51,"0")</f>
        <v>68</v>
      </c>
      <c r="L51" s="17">
        <f t="shared" ref="L51" si="51">J51+K51</f>
        <v>133</v>
      </c>
      <c r="M51" s="17" t="str">
        <f>IF(F51=3,C51,"0")</f>
        <v>0</v>
      </c>
      <c r="N51" s="17" t="str">
        <f>IF(F51=3,D51,"0")</f>
        <v>0</v>
      </c>
      <c r="O51" s="17" t="str">
        <f t="shared" ref="O51:O53" si="52">IF(F51=3,E51,"0")</f>
        <v>0</v>
      </c>
      <c r="P51" s="105" t="s">
        <v>195</v>
      </c>
      <c r="Q51" s="79" t="s">
        <v>193</v>
      </c>
    </row>
    <row r="52" spans="1:17" ht="21.75" customHeight="1">
      <c r="A52" s="14"/>
      <c r="B52" s="30" t="s">
        <v>4</v>
      </c>
      <c r="C52" s="16">
        <v>93</v>
      </c>
      <c r="D52" s="16">
        <v>106</v>
      </c>
      <c r="E52" s="17">
        <f>C52+D52</f>
        <v>199</v>
      </c>
      <c r="F52" s="87">
        <v>2</v>
      </c>
      <c r="G52" s="17" t="str">
        <f>IF(F52=1,C52,"0")</f>
        <v>0</v>
      </c>
      <c r="H52" s="17" t="str">
        <f>IF(F52=1,D52,"0")</f>
        <v>0</v>
      </c>
      <c r="I52" s="17">
        <f t="shared" ref="I52:I113" si="53">G52+H52</f>
        <v>0</v>
      </c>
      <c r="J52" s="17">
        <f>IF(F52=2,C52,"0")</f>
        <v>93</v>
      </c>
      <c r="K52" s="17">
        <f>IF(F52=2,D52,"0")</f>
        <v>106</v>
      </c>
      <c r="L52" s="17">
        <f t="shared" ref="L52:L113" si="54">J52+K52</f>
        <v>199</v>
      </c>
      <c r="M52" s="17" t="str">
        <f>IF(F52=3,C52,"0")</f>
        <v>0</v>
      </c>
      <c r="N52" s="17" t="str">
        <f>IF(F52=3,D52,"0")</f>
        <v>0</v>
      </c>
      <c r="O52" s="17" t="str">
        <f t="shared" si="52"/>
        <v>0</v>
      </c>
      <c r="P52" s="105" t="s">
        <v>195</v>
      </c>
      <c r="Q52" s="79" t="s">
        <v>193</v>
      </c>
    </row>
    <row r="53" spans="1:17" ht="21.75" customHeight="1">
      <c r="A53" s="14"/>
      <c r="B53" s="32" t="s">
        <v>5</v>
      </c>
      <c r="C53" s="16">
        <v>31</v>
      </c>
      <c r="D53" s="16">
        <v>17</v>
      </c>
      <c r="E53" s="17">
        <f>C53+D53</f>
        <v>48</v>
      </c>
      <c r="F53" s="87">
        <v>2</v>
      </c>
      <c r="G53" s="17" t="str">
        <f>IF(F53=1,C53,"0")</f>
        <v>0</v>
      </c>
      <c r="H53" s="17" t="str">
        <f>IF(F53=1,D53,"0")</f>
        <v>0</v>
      </c>
      <c r="I53" s="17">
        <f t="shared" si="53"/>
        <v>0</v>
      </c>
      <c r="J53" s="17">
        <f>IF(F53=2,C53,"0")</f>
        <v>31</v>
      </c>
      <c r="K53" s="17">
        <f>IF(F53=2,D53,"0")</f>
        <v>17</v>
      </c>
      <c r="L53" s="17">
        <f t="shared" si="54"/>
        <v>48</v>
      </c>
      <c r="M53" s="17" t="str">
        <f>IF(F53=3,C53,"0")</f>
        <v>0</v>
      </c>
      <c r="N53" s="17" t="str">
        <f>IF(F53=3,D53,"0")</f>
        <v>0</v>
      </c>
      <c r="O53" s="17" t="str">
        <f t="shared" si="52"/>
        <v>0</v>
      </c>
      <c r="P53" s="105" t="s">
        <v>195</v>
      </c>
      <c r="Q53" s="79" t="s">
        <v>193</v>
      </c>
    </row>
    <row r="54" spans="1:17" s="21" customFormat="1" ht="21.75" customHeight="1">
      <c r="A54" s="18"/>
      <c r="B54" s="31" t="s">
        <v>54</v>
      </c>
      <c r="C54" s="20">
        <f>SUM(C51:C53)</f>
        <v>189</v>
      </c>
      <c r="D54" s="20">
        <f>SUM(D51:D53)</f>
        <v>191</v>
      </c>
      <c r="E54" s="20">
        <f>SUM(E51:E53)</f>
        <v>380</v>
      </c>
      <c r="F54" s="88">
        <f t="shared" ref="F54:I54" si="55">SUM(F52:F53)</f>
        <v>4</v>
      </c>
      <c r="G54" s="20">
        <f t="shared" si="55"/>
        <v>0</v>
      </c>
      <c r="H54" s="20">
        <f t="shared" si="55"/>
        <v>0</v>
      </c>
      <c r="I54" s="20">
        <f t="shared" si="55"/>
        <v>0</v>
      </c>
      <c r="J54" s="20">
        <f>SUM(J51:J53)</f>
        <v>189</v>
      </c>
      <c r="K54" s="20">
        <f t="shared" ref="K54:L54" si="56">SUM(K51:K53)</f>
        <v>191</v>
      </c>
      <c r="L54" s="20">
        <f t="shared" si="56"/>
        <v>380</v>
      </c>
      <c r="M54" s="20">
        <f>SUM(M51:M53)</f>
        <v>0</v>
      </c>
      <c r="N54" s="20">
        <f t="shared" ref="N54:O54" si="57">SUM(N51:N53)</f>
        <v>0</v>
      </c>
      <c r="O54" s="20">
        <f t="shared" si="57"/>
        <v>0</v>
      </c>
      <c r="P54" s="74"/>
      <c r="Q54" s="74"/>
    </row>
    <row r="55" spans="1:17" s="21" customFormat="1" ht="21.75" customHeight="1">
      <c r="A55" s="18"/>
      <c r="B55" s="28" t="s">
        <v>153</v>
      </c>
      <c r="C55" s="59"/>
      <c r="D55" s="20"/>
      <c r="E55" s="20"/>
      <c r="F55" s="88"/>
      <c r="G55" s="20"/>
      <c r="H55" s="20"/>
      <c r="I55" s="20"/>
      <c r="J55" s="20"/>
      <c r="K55" s="20"/>
      <c r="L55" s="20"/>
      <c r="M55" s="20"/>
      <c r="N55" s="20"/>
      <c r="O55" s="20"/>
      <c r="P55" s="74"/>
      <c r="Q55" s="74"/>
    </row>
    <row r="56" spans="1:17" s="21" customFormat="1" ht="21.75" customHeight="1">
      <c r="A56" s="18"/>
      <c r="B56" s="30" t="s">
        <v>154</v>
      </c>
      <c r="C56" s="29">
        <v>159</v>
      </c>
      <c r="D56" s="16">
        <v>51</v>
      </c>
      <c r="E56" s="16">
        <f>C56+D56</f>
        <v>210</v>
      </c>
      <c r="F56" s="88">
        <v>2</v>
      </c>
      <c r="G56" s="20" t="str">
        <f>IF(F56=1,C56,"0")</f>
        <v>0</v>
      </c>
      <c r="H56" s="20" t="str">
        <f>IF(F56=1,D56,"0")</f>
        <v>0</v>
      </c>
      <c r="I56" s="20">
        <f>G56+H56</f>
        <v>0</v>
      </c>
      <c r="J56" s="16">
        <f>IF(F56=2,C56,"0")</f>
        <v>159</v>
      </c>
      <c r="K56" s="16">
        <f>IF(F56=2,D56,"0")</f>
        <v>51</v>
      </c>
      <c r="L56" s="16">
        <f>J56+K56</f>
        <v>210</v>
      </c>
      <c r="M56" s="20" t="str">
        <f>IF(F56=3,C56,"0")</f>
        <v>0</v>
      </c>
      <c r="N56" s="20" t="str">
        <f>IF(F56=3,D56,"0")</f>
        <v>0</v>
      </c>
      <c r="O56" s="20" t="str">
        <f t="shared" ref="O56" si="58">IF(F56=3,E56,"0")</f>
        <v>0</v>
      </c>
      <c r="P56" s="105" t="s">
        <v>194</v>
      </c>
      <c r="Q56" s="79" t="s">
        <v>193</v>
      </c>
    </row>
    <row r="57" spans="1:17" s="21" customFormat="1" ht="21.75" customHeight="1">
      <c r="A57" s="18"/>
      <c r="B57" s="31" t="s">
        <v>54</v>
      </c>
      <c r="C57" s="59">
        <f>C56</f>
        <v>159</v>
      </c>
      <c r="D57" s="20">
        <f t="shared" ref="D57:L57" si="59">D56</f>
        <v>51</v>
      </c>
      <c r="E57" s="20">
        <f t="shared" si="59"/>
        <v>210</v>
      </c>
      <c r="F57" s="88">
        <f t="shared" si="59"/>
        <v>2</v>
      </c>
      <c r="G57" s="20" t="str">
        <f t="shared" si="59"/>
        <v>0</v>
      </c>
      <c r="H57" s="20" t="str">
        <f t="shared" si="59"/>
        <v>0</v>
      </c>
      <c r="I57" s="20">
        <f t="shared" si="59"/>
        <v>0</v>
      </c>
      <c r="J57" s="20">
        <f t="shared" si="59"/>
        <v>159</v>
      </c>
      <c r="K57" s="20">
        <f t="shared" si="59"/>
        <v>51</v>
      </c>
      <c r="L57" s="20">
        <f t="shared" si="59"/>
        <v>210</v>
      </c>
      <c r="M57" s="20" t="str">
        <f t="shared" ref="M57:O57" si="60">M56</f>
        <v>0</v>
      </c>
      <c r="N57" s="20" t="str">
        <f t="shared" si="60"/>
        <v>0</v>
      </c>
      <c r="O57" s="20" t="str">
        <f t="shared" si="60"/>
        <v>0</v>
      </c>
      <c r="P57" s="74"/>
      <c r="Q57" s="74"/>
    </row>
    <row r="58" spans="1:17" ht="21.75" customHeight="1">
      <c r="A58" s="14"/>
      <c r="B58" s="28" t="s">
        <v>144</v>
      </c>
      <c r="C58" s="29"/>
      <c r="D58" s="16"/>
      <c r="E58" s="17"/>
      <c r="F58" s="91"/>
      <c r="G58" s="17"/>
      <c r="H58" s="17"/>
      <c r="I58" s="17"/>
      <c r="J58" s="17"/>
      <c r="K58" s="17"/>
      <c r="L58" s="17"/>
      <c r="M58" s="17"/>
      <c r="N58" s="17"/>
      <c r="O58" s="17"/>
      <c r="P58" s="103"/>
      <c r="Q58" s="103"/>
    </row>
    <row r="59" spans="1:17" ht="21.75" hidden="1" customHeight="1">
      <c r="A59" s="14"/>
      <c r="B59" s="30" t="s">
        <v>109</v>
      </c>
      <c r="C59" s="16">
        <v>0</v>
      </c>
      <c r="D59" s="16">
        <v>0</v>
      </c>
      <c r="E59" s="17">
        <f>C59+D59</f>
        <v>0</v>
      </c>
      <c r="F59" s="87">
        <v>2</v>
      </c>
      <c r="G59" s="17" t="str">
        <f>IF(F59=1,C59,"0")</f>
        <v>0</v>
      </c>
      <c r="H59" s="17" t="str">
        <f>IF(F59=1,D59,"0")</f>
        <v>0</v>
      </c>
      <c r="I59" s="17">
        <f>G59+H59</f>
        <v>0</v>
      </c>
      <c r="J59" s="17">
        <f>IF(F59=2,C59,"0")</f>
        <v>0</v>
      </c>
      <c r="K59" s="17">
        <f>IF(F59=2,D59,"0")</f>
        <v>0</v>
      </c>
      <c r="L59" s="17">
        <f>J59+K59</f>
        <v>0</v>
      </c>
      <c r="M59" s="17" t="str">
        <f>IF(F59=3,C59,"0")</f>
        <v>0</v>
      </c>
      <c r="N59" s="17" t="str">
        <f>IF(F59=3,D59,"0")</f>
        <v>0</v>
      </c>
      <c r="O59" s="17" t="str">
        <f t="shared" ref="O59:O60" si="61">IF(F59=3,E59,"0")</f>
        <v>0</v>
      </c>
      <c r="P59" s="105" t="s">
        <v>189</v>
      </c>
      <c r="Q59" s="79" t="s">
        <v>191</v>
      </c>
    </row>
    <row r="60" spans="1:17" ht="21.75" customHeight="1">
      <c r="A60" s="14"/>
      <c r="B60" s="30" t="s">
        <v>172</v>
      </c>
      <c r="C60" s="16">
        <v>48</v>
      </c>
      <c r="D60" s="16">
        <v>19</v>
      </c>
      <c r="E60" s="17">
        <f>C60+D60</f>
        <v>67</v>
      </c>
      <c r="F60" s="87">
        <v>2</v>
      </c>
      <c r="G60" s="17" t="str">
        <f>IF(F60=1,C60,"0")</f>
        <v>0</v>
      </c>
      <c r="H60" s="17" t="str">
        <f>IF(F60=1,D60,"0")</f>
        <v>0</v>
      </c>
      <c r="I60" s="17">
        <f>G60+H60</f>
        <v>0</v>
      </c>
      <c r="J60" s="17">
        <f>IF(F60=2,C60,"0")</f>
        <v>48</v>
      </c>
      <c r="K60" s="17">
        <f>IF(F60=2,D60,"0")</f>
        <v>19</v>
      </c>
      <c r="L60" s="17">
        <f>J60+K60</f>
        <v>67</v>
      </c>
      <c r="M60" s="17" t="str">
        <f>IF(F60=3,C60,"0")</f>
        <v>0</v>
      </c>
      <c r="N60" s="17" t="str">
        <f>IF(F60=3,D60,"0")</f>
        <v>0</v>
      </c>
      <c r="O60" s="17" t="str">
        <f t="shared" si="61"/>
        <v>0</v>
      </c>
      <c r="P60" s="105" t="s">
        <v>189</v>
      </c>
      <c r="Q60" s="79" t="s">
        <v>190</v>
      </c>
    </row>
    <row r="61" spans="1:17" ht="21.75" customHeight="1">
      <c r="A61" s="14"/>
      <c r="B61" s="31" t="s">
        <v>54</v>
      </c>
      <c r="C61" s="20">
        <f>SUM(C59:C60)</f>
        <v>48</v>
      </c>
      <c r="D61" s="20">
        <f>SUM(D59:D60)</f>
        <v>19</v>
      </c>
      <c r="E61" s="20">
        <f>SUM(E59:E60)</f>
        <v>67</v>
      </c>
      <c r="F61" s="88">
        <f>SUM(F59:F60)</f>
        <v>4</v>
      </c>
      <c r="G61" s="20" t="str">
        <f>G59</f>
        <v>0</v>
      </c>
      <c r="H61" s="20" t="str">
        <f>H59</f>
        <v>0</v>
      </c>
      <c r="I61" s="20">
        <f>I59</f>
        <v>0</v>
      </c>
      <c r="J61" s="20">
        <f t="shared" ref="J61:O61" si="62">SUM(J59:J60)</f>
        <v>48</v>
      </c>
      <c r="K61" s="20">
        <f t="shared" si="62"/>
        <v>19</v>
      </c>
      <c r="L61" s="20">
        <f t="shared" si="62"/>
        <v>67</v>
      </c>
      <c r="M61" s="20">
        <f t="shared" si="62"/>
        <v>0</v>
      </c>
      <c r="N61" s="20">
        <f t="shared" si="62"/>
        <v>0</v>
      </c>
      <c r="O61" s="20">
        <f t="shared" si="62"/>
        <v>0</v>
      </c>
      <c r="P61" s="103"/>
      <c r="Q61" s="103"/>
    </row>
    <row r="62" spans="1:17" s="21" customFormat="1" ht="21.75" customHeight="1">
      <c r="A62" s="18"/>
      <c r="B62" s="28" t="s">
        <v>146</v>
      </c>
      <c r="C62" s="29"/>
      <c r="D62" s="16"/>
      <c r="E62" s="17"/>
      <c r="F62" s="91"/>
      <c r="G62" s="17"/>
      <c r="H62" s="17"/>
      <c r="I62" s="17"/>
      <c r="J62" s="17"/>
      <c r="K62" s="17"/>
      <c r="L62" s="17"/>
      <c r="M62" s="17"/>
      <c r="N62" s="17"/>
      <c r="O62" s="17"/>
      <c r="P62" s="74"/>
      <c r="Q62" s="74"/>
    </row>
    <row r="63" spans="1:17" s="21" customFormat="1" ht="21.75" customHeight="1">
      <c r="A63" s="18"/>
      <c r="B63" s="30" t="s">
        <v>83</v>
      </c>
      <c r="C63" s="16">
        <v>129</v>
      </c>
      <c r="D63" s="16">
        <v>32</v>
      </c>
      <c r="E63" s="17">
        <f>C63+D63</f>
        <v>161</v>
      </c>
      <c r="F63" s="87">
        <v>2</v>
      </c>
      <c r="G63" s="17" t="str">
        <f>IF(F63=1,C63,"0")</f>
        <v>0</v>
      </c>
      <c r="H63" s="17" t="str">
        <f>IF(F63=1,D63,"0")</f>
        <v>0</v>
      </c>
      <c r="I63" s="17">
        <f>G63+H63</f>
        <v>0</v>
      </c>
      <c r="J63" s="17">
        <f>IF(F63=2,C63,"0")</f>
        <v>129</v>
      </c>
      <c r="K63" s="17">
        <f>IF(F63=2,D63,"0")</f>
        <v>32</v>
      </c>
      <c r="L63" s="17">
        <f>J63+K63</f>
        <v>161</v>
      </c>
      <c r="M63" s="17" t="str">
        <f>IF(F63=3,C63,"0")</f>
        <v>0</v>
      </c>
      <c r="N63" s="17" t="str">
        <f>IF(F63=3,D63,"0")</f>
        <v>0</v>
      </c>
      <c r="O63" s="17" t="str">
        <f t="shared" ref="O63" si="63">IF(F63=3,E63,"0")</f>
        <v>0</v>
      </c>
      <c r="P63" s="105" t="s">
        <v>189</v>
      </c>
      <c r="Q63" s="79" t="s">
        <v>192</v>
      </c>
    </row>
    <row r="64" spans="1:17" s="21" customFormat="1" ht="21.75" customHeight="1">
      <c r="A64" s="18"/>
      <c r="B64" s="31" t="s">
        <v>54</v>
      </c>
      <c r="C64" s="20">
        <f>C63</f>
        <v>129</v>
      </c>
      <c r="D64" s="20">
        <f t="shared" ref="D64:L64" si="64">D63</f>
        <v>32</v>
      </c>
      <c r="E64" s="20">
        <f t="shared" si="64"/>
        <v>161</v>
      </c>
      <c r="F64" s="88">
        <f t="shared" si="64"/>
        <v>2</v>
      </c>
      <c r="G64" s="20" t="str">
        <f t="shared" si="64"/>
        <v>0</v>
      </c>
      <c r="H64" s="20" t="str">
        <f t="shared" si="64"/>
        <v>0</v>
      </c>
      <c r="I64" s="20">
        <f t="shared" si="64"/>
        <v>0</v>
      </c>
      <c r="J64" s="20">
        <f t="shared" si="64"/>
        <v>129</v>
      </c>
      <c r="K64" s="20">
        <f t="shared" si="64"/>
        <v>32</v>
      </c>
      <c r="L64" s="20">
        <f t="shared" si="64"/>
        <v>161</v>
      </c>
      <c r="M64" s="20" t="str">
        <f t="shared" ref="M64:O64" si="65">M63</f>
        <v>0</v>
      </c>
      <c r="N64" s="20" t="str">
        <f t="shared" si="65"/>
        <v>0</v>
      </c>
      <c r="O64" s="20" t="str">
        <f t="shared" si="65"/>
        <v>0</v>
      </c>
      <c r="P64" s="74"/>
      <c r="Q64" s="74"/>
    </row>
    <row r="65" spans="1:17" s="21" customFormat="1" ht="21.75" customHeight="1">
      <c r="A65" s="18"/>
      <c r="B65" s="25" t="s">
        <v>147</v>
      </c>
      <c r="C65" s="20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  <c r="P65" s="74"/>
      <c r="Q65" s="74"/>
    </row>
    <row r="66" spans="1:17" s="21" customFormat="1" ht="21.75" customHeight="1">
      <c r="A66" s="18"/>
      <c r="B66" s="22" t="s">
        <v>109</v>
      </c>
      <c r="C66" s="16">
        <v>93</v>
      </c>
      <c r="D66" s="16">
        <v>10</v>
      </c>
      <c r="E66" s="16">
        <f>C66+D66</f>
        <v>103</v>
      </c>
      <c r="F66" s="88">
        <v>2</v>
      </c>
      <c r="G66" s="20" t="str">
        <f>IF(F66=1,C66,"0")</f>
        <v>0</v>
      </c>
      <c r="H66" s="20" t="str">
        <f>IF(F66=1,D66,"0")</f>
        <v>0</v>
      </c>
      <c r="I66" s="20">
        <f t="shared" ref="I66" si="66">G66+H66</f>
        <v>0</v>
      </c>
      <c r="J66" s="16">
        <f>IF(F66=2,C66,"0")</f>
        <v>93</v>
      </c>
      <c r="K66" s="16">
        <f>IF(F66=2,D66,"0")</f>
        <v>10</v>
      </c>
      <c r="L66" s="16">
        <f t="shared" ref="L66" si="67">J66+K66</f>
        <v>103</v>
      </c>
      <c r="M66" s="20" t="str">
        <f>IF(F66=3,C66,"0")</f>
        <v>0</v>
      </c>
      <c r="N66" s="20" t="str">
        <f>IF(F66=3,D66,"0")</f>
        <v>0</v>
      </c>
      <c r="O66" s="20" t="str">
        <f t="shared" ref="O66:O67" si="68">IF(F66=3,E66,"0")</f>
        <v>0</v>
      </c>
      <c r="P66" s="105" t="s">
        <v>189</v>
      </c>
      <c r="Q66" s="79" t="s">
        <v>191</v>
      </c>
    </row>
    <row r="67" spans="1:17" s="21" customFormat="1" ht="21.75" customHeight="1">
      <c r="A67" s="18"/>
      <c r="B67" s="22" t="s">
        <v>127</v>
      </c>
      <c r="C67" s="16">
        <v>55</v>
      </c>
      <c r="D67" s="16">
        <v>21</v>
      </c>
      <c r="E67" s="16">
        <f>C67+D67</f>
        <v>76</v>
      </c>
      <c r="F67" s="87">
        <v>2</v>
      </c>
      <c r="G67" s="16" t="str">
        <f>IF(F67=1,C67,"0")</f>
        <v>0</v>
      </c>
      <c r="H67" s="16" t="str">
        <f>IF(F67=1,D67,"0")</f>
        <v>0</v>
      </c>
      <c r="I67" s="16">
        <f t="shared" ref="I67" si="69">G67+H67</f>
        <v>0</v>
      </c>
      <c r="J67" s="16">
        <f>IF(F67=2,C67,"0")</f>
        <v>55</v>
      </c>
      <c r="K67" s="16">
        <f>IF(F67=2,D67,"0")</f>
        <v>21</v>
      </c>
      <c r="L67" s="16">
        <f t="shared" ref="L67" si="70">J67+K67</f>
        <v>76</v>
      </c>
      <c r="M67" s="16" t="str">
        <f>IF(F67=3,C67,"0")</f>
        <v>0</v>
      </c>
      <c r="N67" s="16" t="str">
        <f>IF(F67=3,D67,"0")</f>
        <v>0</v>
      </c>
      <c r="O67" s="16" t="str">
        <f t="shared" si="68"/>
        <v>0</v>
      </c>
      <c r="P67" s="105" t="s">
        <v>189</v>
      </c>
      <c r="Q67" s="79" t="s">
        <v>190</v>
      </c>
    </row>
    <row r="68" spans="1:17" s="21" customFormat="1" ht="21.75" customHeight="1">
      <c r="A68" s="18"/>
      <c r="B68" s="23" t="s">
        <v>54</v>
      </c>
      <c r="C68" s="20">
        <f>SUM(C66:C67)</f>
        <v>148</v>
      </c>
      <c r="D68" s="20">
        <f>SUM(D66:D67)</f>
        <v>31</v>
      </c>
      <c r="E68" s="20">
        <f>SUM(E66:E67)</f>
        <v>179</v>
      </c>
      <c r="F68" s="88">
        <f t="shared" ref="F68:I68" si="71">F67</f>
        <v>2</v>
      </c>
      <c r="G68" s="20" t="str">
        <f>G67</f>
        <v>0</v>
      </c>
      <c r="H68" s="20" t="str">
        <f>H67</f>
        <v>0</v>
      </c>
      <c r="I68" s="20">
        <f t="shared" si="71"/>
        <v>0</v>
      </c>
      <c r="J68" s="20">
        <f t="shared" ref="J68:O68" si="72">SUM(J66:J67)</f>
        <v>148</v>
      </c>
      <c r="K68" s="20">
        <f t="shared" si="72"/>
        <v>31</v>
      </c>
      <c r="L68" s="20">
        <f t="shared" si="72"/>
        <v>179</v>
      </c>
      <c r="M68" s="20">
        <f t="shared" si="72"/>
        <v>0</v>
      </c>
      <c r="N68" s="20">
        <f t="shared" si="72"/>
        <v>0</v>
      </c>
      <c r="O68" s="20">
        <f t="shared" si="72"/>
        <v>0</v>
      </c>
      <c r="P68" s="74"/>
      <c r="Q68" s="74"/>
    </row>
    <row r="69" spans="1:17" s="21" customFormat="1" ht="21.75" customHeight="1">
      <c r="A69" s="18"/>
      <c r="B69" s="33" t="s">
        <v>80</v>
      </c>
      <c r="C69" s="20"/>
      <c r="D69" s="20"/>
      <c r="E69" s="20"/>
      <c r="F69" s="88"/>
      <c r="G69" s="20"/>
      <c r="H69" s="20"/>
      <c r="I69" s="20"/>
      <c r="J69" s="20"/>
      <c r="K69" s="20"/>
      <c r="L69" s="20"/>
      <c r="M69" s="20"/>
      <c r="N69" s="20"/>
      <c r="O69" s="20"/>
      <c r="P69" s="74"/>
      <c r="Q69" s="74"/>
    </row>
    <row r="70" spans="1:17" s="21" customFormat="1" ht="21.75" customHeight="1">
      <c r="A70" s="18"/>
      <c r="B70" s="34" t="s">
        <v>83</v>
      </c>
      <c r="C70" s="16">
        <v>169</v>
      </c>
      <c r="D70" s="16">
        <v>31</v>
      </c>
      <c r="E70" s="16">
        <f>C70+D70</f>
        <v>200</v>
      </c>
      <c r="F70" s="87">
        <v>2</v>
      </c>
      <c r="G70" s="16" t="str">
        <f>IF(F70=1,C70,"0")</f>
        <v>0</v>
      </c>
      <c r="H70" s="16" t="str">
        <f>IF(F70=1,D70,"0")</f>
        <v>0</v>
      </c>
      <c r="I70" s="16">
        <f t="shared" ref="I70" si="73">G70+H70</f>
        <v>0</v>
      </c>
      <c r="J70" s="16">
        <f>IF(F70=2,C70,"0")</f>
        <v>169</v>
      </c>
      <c r="K70" s="16">
        <f>IF(F70=2,D70,"0")</f>
        <v>31</v>
      </c>
      <c r="L70" s="16">
        <f t="shared" ref="L70" si="74">J70+K70</f>
        <v>200</v>
      </c>
      <c r="M70" s="16" t="str">
        <f>IF(F70=3,C70,"0")</f>
        <v>0</v>
      </c>
      <c r="N70" s="16" t="str">
        <f>IF(F70=3,D70,"0")</f>
        <v>0</v>
      </c>
      <c r="O70" s="16" t="str">
        <f t="shared" ref="O70" si="75">IF(F70=3,E70,"0")</f>
        <v>0</v>
      </c>
      <c r="P70" s="105" t="s">
        <v>189</v>
      </c>
      <c r="Q70" s="79" t="s">
        <v>192</v>
      </c>
    </row>
    <row r="71" spans="1:17" s="21" customFormat="1" ht="21.75" customHeight="1">
      <c r="A71" s="18"/>
      <c r="B71" s="23" t="s">
        <v>54</v>
      </c>
      <c r="C71" s="20">
        <f>C70</f>
        <v>169</v>
      </c>
      <c r="D71" s="20">
        <f>D70</f>
        <v>31</v>
      </c>
      <c r="E71" s="20">
        <f t="shared" ref="E71:L71" si="76">E70</f>
        <v>200</v>
      </c>
      <c r="F71" s="88">
        <f t="shared" si="76"/>
        <v>2</v>
      </c>
      <c r="G71" s="20" t="str">
        <f t="shared" si="76"/>
        <v>0</v>
      </c>
      <c r="H71" s="20" t="str">
        <f>H70</f>
        <v>0</v>
      </c>
      <c r="I71" s="20">
        <f t="shared" si="76"/>
        <v>0</v>
      </c>
      <c r="J71" s="20">
        <f t="shared" si="76"/>
        <v>169</v>
      </c>
      <c r="K71" s="20">
        <f t="shared" si="76"/>
        <v>31</v>
      </c>
      <c r="L71" s="20">
        <f t="shared" si="76"/>
        <v>200</v>
      </c>
      <c r="M71" s="20" t="str">
        <f t="shared" ref="M71:O71" si="77">M70</f>
        <v>0</v>
      </c>
      <c r="N71" s="20" t="str">
        <f t="shared" si="77"/>
        <v>0</v>
      </c>
      <c r="O71" s="20" t="str">
        <f t="shared" si="77"/>
        <v>0</v>
      </c>
      <c r="P71" s="74"/>
      <c r="Q71" s="74"/>
    </row>
    <row r="72" spans="1:17" s="21" customFormat="1" ht="21.75" customHeight="1">
      <c r="A72" s="18"/>
      <c r="B72" s="19" t="s">
        <v>56</v>
      </c>
      <c r="C72" s="20">
        <f>C71+C68+C64+C57+C54+C61+C49+C46+C38</f>
        <v>1364</v>
      </c>
      <c r="D72" s="20">
        <f>D71+D68+D64+D57+D54+D61+D49+D46+D38</f>
        <v>695</v>
      </c>
      <c r="E72" s="20">
        <f>E71+E68+E64+E57+E54+E61+E49+E46+E38</f>
        <v>2059</v>
      </c>
      <c r="F72" s="88"/>
      <c r="G72" s="20">
        <f t="shared" ref="G72:O72" si="78">G71+G68+G64+G57+G54+G61+G49+G46+G38</f>
        <v>0</v>
      </c>
      <c r="H72" s="20">
        <f t="shared" si="78"/>
        <v>0</v>
      </c>
      <c r="I72" s="20">
        <f t="shared" si="78"/>
        <v>0</v>
      </c>
      <c r="J72" s="20">
        <f t="shared" si="78"/>
        <v>1364</v>
      </c>
      <c r="K72" s="20">
        <f t="shared" si="78"/>
        <v>695</v>
      </c>
      <c r="L72" s="20">
        <f t="shared" si="78"/>
        <v>2059</v>
      </c>
      <c r="M72" s="20">
        <f t="shared" si="78"/>
        <v>0</v>
      </c>
      <c r="N72" s="20">
        <f t="shared" si="78"/>
        <v>0</v>
      </c>
      <c r="O72" s="20">
        <f t="shared" si="78"/>
        <v>0</v>
      </c>
      <c r="P72" s="74"/>
      <c r="Q72" s="74"/>
    </row>
    <row r="73" spans="1:17" ht="21.75" customHeight="1">
      <c r="A73" s="14"/>
      <c r="B73" s="35" t="s">
        <v>70</v>
      </c>
      <c r="C73" s="16"/>
      <c r="D73" s="16"/>
      <c r="E73" s="17"/>
      <c r="F73" s="84"/>
      <c r="G73" s="17"/>
      <c r="H73" s="17"/>
      <c r="I73" s="17"/>
      <c r="J73" s="17"/>
      <c r="K73" s="17"/>
      <c r="L73" s="17"/>
      <c r="M73" s="17"/>
      <c r="N73" s="17"/>
      <c r="O73" s="17"/>
      <c r="P73" s="103"/>
      <c r="Q73" s="103"/>
    </row>
    <row r="74" spans="1:17" ht="21.75" customHeight="1">
      <c r="A74" s="14"/>
      <c r="B74" s="25" t="s">
        <v>147</v>
      </c>
      <c r="C74" s="16"/>
      <c r="D74" s="16"/>
      <c r="E74" s="17"/>
      <c r="F74" s="84"/>
      <c r="G74" s="17"/>
      <c r="H74" s="17"/>
      <c r="I74" s="17"/>
      <c r="J74" s="17"/>
      <c r="K74" s="17"/>
      <c r="L74" s="17"/>
      <c r="M74" s="17"/>
      <c r="N74" s="17"/>
      <c r="O74" s="17"/>
      <c r="P74" s="103"/>
      <c r="Q74" s="103"/>
    </row>
    <row r="75" spans="1:17" s="36" customFormat="1" ht="21.75" customHeight="1">
      <c r="A75" s="3"/>
      <c r="B75" s="34" t="s">
        <v>109</v>
      </c>
      <c r="C75" s="16">
        <v>44</v>
      </c>
      <c r="D75" s="16">
        <v>3</v>
      </c>
      <c r="E75" s="17">
        <f>C75+D75</f>
        <v>47</v>
      </c>
      <c r="F75" s="87">
        <v>2</v>
      </c>
      <c r="G75" s="17" t="str">
        <f>IF(F75=1,C75,"0")</f>
        <v>0</v>
      </c>
      <c r="H75" s="17" t="str">
        <f>IF(F75=1,D75,"0")</f>
        <v>0</v>
      </c>
      <c r="I75" s="17">
        <f t="shared" si="53"/>
        <v>0</v>
      </c>
      <c r="J75" s="17">
        <f>IF(F75=2,C75,"0")</f>
        <v>44</v>
      </c>
      <c r="K75" s="17">
        <f>IF(F75=2,D75,"0")</f>
        <v>3</v>
      </c>
      <c r="L75" s="17">
        <f t="shared" si="54"/>
        <v>47</v>
      </c>
      <c r="M75" s="17" t="str">
        <f>IF(F75=3,C75,"0")</f>
        <v>0</v>
      </c>
      <c r="N75" s="17" t="str">
        <f>IF(F75=3,D75,"0")</f>
        <v>0</v>
      </c>
      <c r="O75" s="17" t="str">
        <f t="shared" ref="O75" si="79">IF(F75=3,E75,"0")</f>
        <v>0</v>
      </c>
      <c r="P75" s="108" t="s">
        <v>189</v>
      </c>
      <c r="Q75" s="109" t="s">
        <v>191</v>
      </c>
    </row>
    <row r="76" spans="1:17" ht="21.75" hidden="1" customHeight="1">
      <c r="A76" s="14"/>
      <c r="B76" s="37" t="s">
        <v>5</v>
      </c>
      <c r="C76" s="16">
        <v>0</v>
      </c>
      <c r="D76" s="16">
        <v>0</v>
      </c>
      <c r="E76" s="17">
        <f>C76+D76</f>
        <v>0</v>
      </c>
      <c r="F76" s="87">
        <v>2</v>
      </c>
      <c r="G76" s="17" t="str">
        <f>IF(F76=1,C76,"0")</f>
        <v>0</v>
      </c>
      <c r="H76" s="17" t="str">
        <f>IF(F76=1,D76,"0")</f>
        <v>0</v>
      </c>
      <c r="I76" s="17">
        <f t="shared" si="53"/>
        <v>0</v>
      </c>
      <c r="J76" s="17">
        <f>IF(F76=2,C76,"0")</f>
        <v>0</v>
      </c>
      <c r="K76" s="17">
        <f>IF(F76=2,D76,"0")</f>
        <v>0</v>
      </c>
      <c r="L76" s="17">
        <f t="shared" si="54"/>
        <v>0</v>
      </c>
      <c r="M76" s="17" t="str">
        <f>IF(I76=2,F76,"0")</f>
        <v>0</v>
      </c>
      <c r="N76" s="17" t="str">
        <f>IF(I76=2,G76,"0")</f>
        <v>0</v>
      </c>
      <c r="O76" s="17">
        <f t="shared" ref="O76" si="80">M76+N76</f>
        <v>0</v>
      </c>
      <c r="P76" s="103"/>
      <c r="Q76" s="103"/>
    </row>
    <row r="77" spans="1:17" s="21" customFormat="1" ht="21.75" customHeight="1">
      <c r="A77" s="18"/>
      <c r="B77" s="19" t="s">
        <v>54</v>
      </c>
      <c r="C77" s="20">
        <f>SUM(C75:C76)</f>
        <v>44</v>
      </c>
      <c r="D77" s="20">
        <f t="shared" ref="D77:L77" si="81">SUM(D75:D76)</f>
        <v>3</v>
      </c>
      <c r="E77" s="20">
        <f t="shared" si="81"/>
        <v>47</v>
      </c>
      <c r="F77" s="88">
        <f t="shared" si="81"/>
        <v>4</v>
      </c>
      <c r="G77" s="20">
        <f t="shared" si="81"/>
        <v>0</v>
      </c>
      <c r="H77" s="20">
        <f t="shared" si="81"/>
        <v>0</v>
      </c>
      <c r="I77" s="20">
        <f t="shared" si="81"/>
        <v>0</v>
      </c>
      <c r="J77" s="20">
        <f t="shared" si="81"/>
        <v>44</v>
      </c>
      <c r="K77" s="20">
        <f t="shared" si="81"/>
        <v>3</v>
      </c>
      <c r="L77" s="20">
        <f t="shared" si="81"/>
        <v>47</v>
      </c>
      <c r="M77" s="20">
        <f t="shared" ref="M77:O77" si="82">SUM(M75:M76)</f>
        <v>0</v>
      </c>
      <c r="N77" s="20">
        <f t="shared" si="82"/>
        <v>0</v>
      </c>
      <c r="O77" s="20">
        <f t="shared" si="82"/>
        <v>0</v>
      </c>
      <c r="P77" s="74"/>
      <c r="Q77" s="74"/>
    </row>
    <row r="78" spans="1:17" s="21" customFormat="1" ht="21.75" customHeight="1">
      <c r="A78" s="18"/>
      <c r="B78" s="25" t="s">
        <v>80</v>
      </c>
      <c r="C78" s="20"/>
      <c r="D78" s="20"/>
      <c r="E78" s="20"/>
      <c r="F78" s="88"/>
      <c r="G78" s="20"/>
      <c r="H78" s="20"/>
      <c r="I78" s="20"/>
      <c r="J78" s="20"/>
      <c r="K78" s="20"/>
      <c r="L78" s="20"/>
      <c r="M78" s="20"/>
      <c r="N78" s="20"/>
      <c r="O78" s="20"/>
      <c r="P78" s="74"/>
      <c r="Q78" s="74"/>
    </row>
    <row r="79" spans="1:17" s="21" customFormat="1" ht="21.75" customHeight="1">
      <c r="A79" s="18"/>
      <c r="B79" s="34" t="s">
        <v>83</v>
      </c>
      <c r="C79" s="16">
        <v>29</v>
      </c>
      <c r="D79" s="16">
        <v>8</v>
      </c>
      <c r="E79" s="16">
        <f>C79+D79</f>
        <v>37</v>
      </c>
      <c r="F79" s="88">
        <v>2</v>
      </c>
      <c r="G79" s="20" t="str">
        <f>IF(F79=1,C79,"0")</f>
        <v>0</v>
      </c>
      <c r="H79" s="20" t="str">
        <f>IF(F79=1,D79,"0")</f>
        <v>0</v>
      </c>
      <c r="I79" s="20">
        <f t="shared" ref="I79" si="83">G79+H79</f>
        <v>0</v>
      </c>
      <c r="J79" s="16">
        <f>IF(F79=2,C79,"0")</f>
        <v>29</v>
      </c>
      <c r="K79" s="16">
        <f>IF(F79=2,D79,"0")</f>
        <v>8</v>
      </c>
      <c r="L79" s="16">
        <f t="shared" ref="L79" si="84">J79+K79</f>
        <v>37</v>
      </c>
      <c r="M79" s="16" t="str">
        <f>IF(I79=2,F79,"0")</f>
        <v>0</v>
      </c>
      <c r="N79" s="16" t="str">
        <f>IF(I79=2,G79,"0")</f>
        <v>0</v>
      </c>
      <c r="O79" s="16" t="str">
        <f t="shared" ref="O79" si="85">IF(H79=3,E79,"0")</f>
        <v>0</v>
      </c>
      <c r="P79" s="108" t="s">
        <v>189</v>
      </c>
      <c r="Q79" s="109" t="s">
        <v>192</v>
      </c>
    </row>
    <row r="80" spans="1:17" s="21" customFormat="1" ht="21.75" customHeight="1">
      <c r="A80" s="18"/>
      <c r="B80" s="23" t="s">
        <v>54</v>
      </c>
      <c r="C80" s="20">
        <f t="shared" ref="C80:L80" si="86">SUM(C79:C79)</f>
        <v>29</v>
      </c>
      <c r="D80" s="20">
        <f t="shared" si="86"/>
        <v>8</v>
      </c>
      <c r="E80" s="20">
        <f t="shared" si="86"/>
        <v>37</v>
      </c>
      <c r="F80" s="88">
        <f t="shared" si="86"/>
        <v>2</v>
      </c>
      <c r="G80" s="20">
        <f t="shared" si="86"/>
        <v>0</v>
      </c>
      <c r="H80" s="20">
        <f t="shared" si="86"/>
        <v>0</v>
      </c>
      <c r="I80" s="20">
        <f t="shared" si="86"/>
        <v>0</v>
      </c>
      <c r="J80" s="20">
        <f t="shared" si="86"/>
        <v>29</v>
      </c>
      <c r="K80" s="20">
        <f t="shared" si="86"/>
        <v>8</v>
      </c>
      <c r="L80" s="20">
        <f t="shared" si="86"/>
        <v>37</v>
      </c>
      <c r="M80" s="20">
        <f t="shared" ref="M80:O80" si="87">SUM(M79:M79)</f>
        <v>0</v>
      </c>
      <c r="N80" s="20">
        <f t="shared" si="87"/>
        <v>0</v>
      </c>
      <c r="O80" s="20">
        <f t="shared" si="87"/>
        <v>0</v>
      </c>
      <c r="P80" s="74"/>
      <c r="Q80" s="74"/>
    </row>
    <row r="81" spans="1:17" s="21" customFormat="1" ht="21.75" customHeight="1">
      <c r="A81" s="18"/>
      <c r="B81" s="19" t="s">
        <v>71</v>
      </c>
      <c r="C81" s="20">
        <f t="shared" ref="C81:L81" si="88">C77+C80</f>
        <v>73</v>
      </c>
      <c r="D81" s="20">
        <f t="shared" si="88"/>
        <v>11</v>
      </c>
      <c r="E81" s="20">
        <f t="shared" si="88"/>
        <v>84</v>
      </c>
      <c r="F81" s="88"/>
      <c r="G81" s="20">
        <f t="shared" si="88"/>
        <v>0</v>
      </c>
      <c r="H81" s="20">
        <f t="shared" si="88"/>
        <v>0</v>
      </c>
      <c r="I81" s="20">
        <f t="shared" si="88"/>
        <v>0</v>
      </c>
      <c r="J81" s="20">
        <f t="shared" si="88"/>
        <v>73</v>
      </c>
      <c r="K81" s="20">
        <f t="shared" si="88"/>
        <v>11</v>
      </c>
      <c r="L81" s="20">
        <f t="shared" si="88"/>
        <v>84</v>
      </c>
      <c r="M81" s="20">
        <f t="shared" ref="M81:O81" si="89">M77+M80</f>
        <v>0</v>
      </c>
      <c r="N81" s="20">
        <f t="shared" si="89"/>
        <v>0</v>
      </c>
      <c r="O81" s="20">
        <f t="shared" si="89"/>
        <v>0</v>
      </c>
      <c r="P81" s="74"/>
      <c r="Q81" s="74"/>
    </row>
    <row r="82" spans="1:17" s="21" customFormat="1" ht="21.75" customHeight="1">
      <c r="A82" s="118"/>
      <c r="B82" s="119" t="s">
        <v>38</v>
      </c>
      <c r="C82" s="120">
        <f>C81+C72</f>
        <v>1437</v>
      </c>
      <c r="D82" s="120">
        <f t="shared" ref="D82:L82" si="90">D72+D81</f>
        <v>706</v>
      </c>
      <c r="E82" s="120">
        <f t="shared" si="90"/>
        <v>2143</v>
      </c>
      <c r="F82" s="121"/>
      <c r="G82" s="120">
        <f t="shared" si="90"/>
        <v>0</v>
      </c>
      <c r="H82" s="120">
        <f t="shared" si="90"/>
        <v>0</v>
      </c>
      <c r="I82" s="120">
        <f t="shared" si="90"/>
        <v>0</v>
      </c>
      <c r="J82" s="120">
        <f t="shared" si="90"/>
        <v>1437</v>
      </c>
      <c r="K82" s="120">
        <f t="shared" si="90"/>
        <v>706</v>
      </c>
      <c r="L82" s="120">
        <f t="shared" si="90"/>
        <v>2143</v>
      </c>
      <c r="M82" s="120">
        <f t="shared" ref="M82:O82" si="91">M72+M81</f>
        <v>0</v>
      </c>
      <c r="N82" s="120">
        <f t="shared" si="91"/>
        <v>0</v>
      </c>
      <c r="O82" s="120">
        <f t="shared" si="91"/>
        <v>0</v>
      </c>
      <c r="P82" s="117"/>
      <c r="Q82" s="117"/>
    </row>
    <row r="83" spans="1:17" ht="21.75" customHeight="1">
      <c r="A83" s="18" t="s">
        <v>37</v>
      </c>
      <c r="B83" s="28"/>
      <c r="C83" s="5"/>
      <c r="D83" s="5"/>
      <c r="E83" s="27"/>
      <c r="F83" s="82"/>
      <c r="G83" s="26"/>
      <c r="H83" s="26"/>
      <c r="I83" s="27"/>
      <c r="J83" s="26"/>
      <c r="K83" s="26"/>
      <c r="L83" s="27"/>
      <c r="M83" s="26"/>
      <c r="N83" s="26"/>
      <c r="O83" s="27"/>
      <c r="P83" s="103"/>
      <c r="Q83" s="103"/>
    </row>
    <row r="84" spans="1:17" ht="21.75" customHeight="1">
      <c r="A84" s="18"/>
      <c r="B84" s="38" t="s">
        <v>55</v>
      </c>
      <c r="C84" s="5"/>
      <c r="D84" s="5"/>
      <c r="E84" s="27"/>
      <c r="F84" s="82"/>
      <c r="G84" s="26"/>
      <c r="H84" s="26"/>
      <c r="I84" s="27"/>
      <c r="J84" s="26"/>
      <c r="K84" s="26"/>
      <c r="L84" s="27"/>
      <c r="M84" s="26"/>
      <c r="N84" s="26"/>
      <c r="O84" s="27"/>
      <c r="P84" s="103"/>
      <c r="Q84" s="103"/>
    </row>
    <row r="85" spans="1:17" ht="21.75" customHeight="1">
      <c r="A85" s="14"/>
      <c r="B85" s="4" t="s">
        <v>76</v>
      </c>
      <c r="C85" s="5"/>
      <c r="D85" s="5"/>
      <c r="E85" s="27"/>
      <c r="F85" s="82"/>
      <c r="G85" s="26"/>
      <c r="H85" s="26"/>
      <c r="I85" s="27"/>
      <c r="J85" s="26"/>
      <c r="K85" s="26"/>
      <c r="L85" s="27"/>
      <c r="M85" s="26"/>
      <c r="N85" s="26"/>
      <c r="O85" s="27"/>
      <c r="P85" s="103"/>
      <c r="Q85" s="103"/>
    </row>
    <row r="86" spans="1:17" ht="21.75" customHeight="1">
      <c r="A86" s="10"/>
      <c r="B86" s="11" t="s">
        <v>11</v>
      </c>
      <c r="C86" s="12">
        <v>108</v>
      </c>
      <c r="D86" s="12">
        <v>92</v>
      </c>
      <c r="E86" s="13">
        <f>C86+D86</f>
        <v>200</v>
      </c>
      <c r="F86" s="86">
        <v>2</v>
      </c>
      <c r="G86" s="13" t="str">
        <f>IF(F86=1,C86,"0")</f>
        <v>0</v>
      </c>
      <c r="H86" s="13" t="str">
        <f>IF(F86=1,D86,"0")</f>
        <v>0</v>
      </c>
      <c r="I86" s="13">
        <f>G86+H86</f>
        <v>0</v>
      </c>
      <c r="J86" s="13">
        <f>IF(F86=2,C86,"0")</f>
        <v>108</v>
      </c>
      <c r="K86" s="13">
        <f>IF(F86=2,D86,"0")</f>
        <v>92</v>
      </c>
      <c r="L86" s="13">
        <f>J86+K86</f>
        <v>200</v>
      </c>
      <c r="M86" s="13" t="str">
        <f>IF(F86=3,C86,"0")</f>
        <v>0</v>
      </c>
      <c r="N86" s="13" t="str">
        <f>IF(F86=3,D86,"0")</f>
        <v>0</v>
      </c>
      <c r="O86" s="13" t="str">
        <f t="shared" ref="O86:O90" si="92">IF(F86=3,E86,"0")</f>
        <v>0</v>
      </c>
      <c r="P86" s="105" t="s">
        <v>197</v>
      </c>
      <c r="Q86" s="79" t="s">
        <v>196</v>
      </c>
    </row>
    <row r="87" spans="1:17" ht="21.75" customHeight="1">
      <c r="A87" s="14"/>
      <c r="B87" s="32" t="s">
        <v>15</v>
      </c>
      <c r="C87" s="16">
        <v>71</v>
      </c>
      <c r="D87" s="16">
        <v>50</v>
      </c>
      <c r="E87" s="17">
        <f>C87+D87</f>
        <v>121</v>
      </c>
      <c r="F87" s="87">
        <v>2</v>
      </c>
      <c r="G87" s="17" t="str">
        <f>IF(F87=1,C87,"0")</f>
        <v>0</v>
      </c>
      <c r="H87" s="17" t="str">
        <f>IF(F87=1,D87,"0")</f>
        <v>0</v>
      </c>
      <c r="I87" s="17">
        <f t="shared" ref="I87:I90" si="93">G87+H87</f>
        <v>0</v>
      </c>
      <c r="J87" s="17">
        <f>IF(F87=2,C87,"0")</f>
        <v>71</v>
      </c>
      <c r="K87" s="17">
        <f>IF(F87=2,D87,"0")</f>
        <v>50</v>
      </c>
      <c r="L87" s="17">
        <f t="shared" ref="L87:L90" si="94">J87+K87</f>
        <v>121</v>
      </c>
      <c r="M87" s="17" t="str">
        <f>IF(F87=3,C87,"0")</f>
        <v>0</v>
      </c>
      <c r="N87" s="17" t="str">
        <f>IF(F87=3,D87,"0")</f>
        <v>0</v>
      </c>
      <c r="O87" s="17" t="str">
        <f t="shared" si="92"/>
        <v>0</v>
      </c>
      <c r="P87" s="105" t="s">
        <v>189</v>
      </c>
      <c r="Q87" s="79" t="s">
        <v>196</v>
      </c>
    </row>
    <row r="88" spans="1:17" ht="21.75" customHeight="1">
      <c r="A88" s="14"/>
      <c r="B88" s="15" t="s">
        <v>14</v>
      </c>
      <c r="C88" s="16">
        <v>51</v>
      </c>
      <c r="D88" s="16">
        <v>43</v>
      </c>
      <c r="E88" s="17">
        <f>C88+D88</f>
        <v>94</v>
      </c>
      <c r="F88" s="87">
        <v>2</v>
      </c>
      <c r="G88" s="17" t="str">
        <f>IF(F88=1,C88,"0")</f>
        <v>0</v>
      </c>
      <c r="H88" s="17" t="str">
        <f>IF(F88=1,D88,"0")</f>
        <v>0</v>
      </c>
      <c r="I88" s="17">
        <f t="shared" si="93"/>
        <v>0</v>
      </c>
      <c r="J88" s="17">
        <f>IF(F88=2,C88,"0")</f>
        <v>51</v>
      </c>
      <c r="K88" s="17">
        <f>IF(F88=2,D88,"0")</f>
        <v>43</v>
      </c>
      <c r="L88" s="17">
        <f t="shared" si="94"/>
        <v>94</v>
      </c>
      <c r="M88" s="17" t="str">
        <f>IF(F88=3,C88,"0")</f>
        <v>0</v>
      </c>
      <c r="N88" s="17" t="str">
        <f>IF(F88=3,D88,"0")</f>
        <v>0</v>
      </c>
      <c r="O88" s="17" t="str">
        <f t="shared" si="92"/>
        <v>0</v>
      </c>
      <c r="P88" s="105" t="s">
        <v>197</v>
      </c>
      <c r="Q88" s="79" t="s">
        <v>196</v>
      </c>
    </row>
    <row r="89" spans="1:17" ht="21.75" customHeight="1">
      <c r="A89" s="14"/>
      <c r="B89" s="15" t="s">
        <v>13</v>
      </c>
      <c r="C89" s="16">
        <v>51</v>
      </c>
      <c r="D89" s="16">
        <v>206</v>
      </c>
      <c r="E89" s="17">
        <f>C89+D89</f>
        <v>257</v>
      </c>
      <c r="F89" s="87">
        <v>2</v>
      </c>
      <c r="G89" s="17" t="str">
        <f>IF(F89=1,C89,"0")</f>
        <v>0</v>
      </c>
      <c r="H89" s="17" t="str">
        <f>IF(F89=1,D89,"0")</f>
        <v>0</v>
      </c>
      <c r="I89" s="17">
        <f t="shared" si="93"/>
        <v>0</v>
      </c>
      <c r="J89" s="17">
        <f>IF(F89=2,C89,"0")</f>
        <v>51</v>
      </c>
      <c r="K89" s="17">
        <f>IF(F89=2,D89,"0")</f>
        <v>206</v>
      </c>
      <c r="L89" s="17">
        <f t="shared" si="94"/>
        <v>257</v>
      </c>
      <c r="M89" s="17" t="str">
        <f>IF(F89=3,C89,"0")</f>
        <v>0</v>
      </c>
      <c r="N89" s="17" t="str">
        <f>IF(F89=3,D89,"0")</f>
        <v>0</v>
      </c>
      <c r="O89" s="17" t="str">
        <f t="shared" si="92"/>
        <v>0</v>
      </c>
      <c r="P89" s="105" t="s">
        <v>189</v>
      </c>
      <c r="Q89" s="79" t="s">
        <v>198</v>
      </c>
    </row>
    <row r="90" spans="1:17" s="36" customFormat="1" ht="21.75" customHeight="1">
      <c r="A90" s="3"/>
      <c r="B90" s="15" t="s">
        <v>12</v>
      </c>
      <c r="C90" s="16">
        <v>67</v>
      </c>
      <c r="D90" s="16">
        <v>148</v>
      </c>
      <c r="E90" s="17">
        <f>C90+D90</f>
        <v>215</v>
      </c>
      <c r="F90" s="87">
        <v>2</v>
      </c>
      <c r="G90" s="17" t="str">
        <f>IF(F90=1,C90,"0")</f>
        <v>0</v>
      </c>
      <c r="H90" s="17" t="str">
        <f>IF(F90=1,D90,"0")</f>
        <v>0</v>
      </c>
      <c r="I90" s="17">
        <f t="shared" si="93"/>
        <v>0</v>
      </c>
      <c r="J90" s="17">
        <f>IF(F90=2,C90,"0")</f>
        <v>67</v>
      </c>
      <c r="K90" s="17">
        <f>IF(F90=2,D90,"0")</f>
        <v>148</v>
      </c>
      <c r="L90" s="17">
        <f t="shared" si="94"/>
        <v>215</v>
      </c>
      <c r="M90" s="17" t="str">
        <f>IF(F90=3,C90,"0")</f>
        <v>0</v>
      </c>
      <c r="N90" s="17" t="str">
        <f>IF(F90=3,D90,"0")</f>
        <v>0</v>
      </c>
      <c r="O90" s="17" t="str">
        <f t="shared" si="92"/>
        <v>0</v>
      </c>
      <c r="P90" s="105" t="s">
        <v>197</v>
      </c>
      <c r="Q90" s="79" t="s">
        <v>196</v>
      </c>
    </row>
    <row r="91" spans="1:17" s="36" customFormat="1" ht="21.75" customHeight="1">
      <c r="A91" s="3"/>
      <c r="B91" s="31" t="s">
        <v>54</v>
      </c>
      <c r="C91" s="20">
        <f>SUM(C86:C90)</f>
        <v>348</v>
      </c>
      <c r="D91" s="20">
        <f>SUM(D86:D90)</f>
        <v>539</v>
      </c>
      <c r="E91" s="20">
        <f>SUM(E86:E90)</f>
        <v>887</v>
      </c>
      <c r="F91" s="88"/>
      <c r="G91" s="20">
        <f t="shared" ref="G91:O91" si="95">SUM(G86:G90)</f>
        <v>0</v>
      </c>
      <c r="H91" s="20">
        <f t="shared" si="95"/>
        <v>0</v>
      </c>
      <c r="I91" s="20">
        <f t="shared" si="95"/>
        <v>0</v>
      </c>
      <c r="J91" s="20">
        <f t="shared" si="95"/>
        <v>348</v>
      </c>
      <c r="K91" s="20">
        <f t="shared" si="95"/>
        <v>539</v>
      </c>
      <c r="L91" s="20">
        <f t="shared" si="95"/>
        <v>887</v>
      </c>
      <c r="M91" s="20">
        <f t="shared" si="95"/>
        <v>0</v>
      </c>
      <c r="N91" s="20">
        <f t="shared" si="95"/>
        <v>0</v>
      </c>
      <c r="O91" s="20">
        <f t="shared" si="95"/>
        <v>0</v>
      </c>
      <c r="P91" s="74"/>
      <c r="Q91" s="74"/>
    </row>
    <row r="92" spans="1:17" s="36" customFormat="1" ht="21.75" customHeight="1">
      <c r="A92" s="3"/>
      <c r="B92" s="31" t="s">
        <v>56</v>
      </c>
      <c r="C92" s="20">
        <f>C91</f>
        <v>348</v>
      </c>
      <c r="D92" s="20">
        <f t="shared" ref="D92:L93" si="96">D91</f>
        <v>539</v>
      </c>
      <c r="E92" s="20">
        <f t="shared" si="96"/>
        <v>887</v>
      </c>
      <c r="F92" s="88"/>
      <c r="G92" s="20">
        <f t="shared" si="96"/>
        <v>0</v>
      </c>
      <c r="H92" s="20">
        <f t="shared" si="96"/>
        <v>0</v>
      </c>
      <c r="I92" s="20">
        <f t="shared" si="96"/>
        <v>0</v>
      </c>
      <c r="J92" s="20">
        <f t="shared" si="96"/>
        <v>348</v>
      </c>
      <c r="K92" s="20">
        <f t="shared" si="96"/>
        <v>539</v>
      </c>
      <c r="L92" s="20">
        <f t="shared" si="96"/>
        <v>887</v>
      </c>
      <c r="M92" s="20">
        <f t="shared" ref="M92:O92" si="97">M91</f>
        <v>0</v>
      </c>
      <c r="N92" s="20">
        <f t="shared" si="97"/>
        <v>0</v>
      </c>
      <c r="O92" s="20">
        <f t="shared" si="97"/>
        <v>0</v>
      </c>
      <c r="P92" s="74"/>
      <c r="Q92" s="74"/>
    </row>
    <row r="93" spans="1:17" s="36" customFormat="1" ht="21.75" customHeight="1">
      <c r="A93" s="123"/>
      <c r="B93" s="124" t="s">
        <v>38</v>
      </c>
      <c r="C93" s="120">
        <f>C92</f>
        <v>348</v>
      </c>
      <c r="D93" s="120">
        <f t="shared" si="96"/>
        <v>539</v>
      </c>
      <c r="E93" s="120">
        <f t="shared" si="96"/>
        <v>887</v>
      </c>
      <c r="F93" s="121"/>
      <c r="G93" s="120">
        <f t="shared" si="96"/>
        <v>0</v>
      </c>
      <c r="H93" s="120">
        <f t="shared" si="96"/>
        <v>0</v>
      </c>
      <c r="I93" s="120">
        <f t="shared" si="96"/>
        <v>0</v>
      </c>
      <c r="J93" s="120">
        <f t="shared" si="96"/>
        <v>348</v>
      </c>
      <c r="K93" s="120">
        <f t="shared" si="96"/>
        <v>539</v>
      </c>
      <c r="L93" s="120">
        <f t="shared" si="96"/>
        <v>887</v>
      </c>
      <c r="M93" s="120">
        <f t="shared" ref="M93:O93" si="98">M92</f>
        <v>0</v>
      </c>
      <c r="N93" s="120">
        <f t="shared" si="98"/>
        <v>0</v>
      </c>
      <c r="O93" s="120">
        <f t="shared" si="98"/>
        <v>0</v>
      </c>
      <c r="P93" s="117"/>
      <c r="Q93" s="117"/>
    </row>
    <row r="94" spans="1:17" ht="21.75" customHeight="1">
      <c r="A94" s="39" t="s">
        <v>39</v>
      </c>
      <c r="B94" s="40"/>
      <c r="C94" s="5"/>
      <c r="D94" s="5"/>
      <c r="E94" s="27"/>
      <c r="F94" s="82"/>
      <c r="G94" s="26"/>
      <c r="H94" s="26"/>
      <c r="I94" s="27"/>
      <c r="J94" s="26"/>
      <c r="K94" s="26"/>
      <c r="L94" s="27"/>
      <c r="M94" s="26"/>
      <c r="N94" s="26"/>
      <c r="O94" s="27"/>
      <c r="P94" s="103"/>
      <c r="Q94" s="103"/>
    </row>
    <row r="95" spans="1:17" ht="21.75" customHeight="1">
      <c r="A95" s="39"/>
      <c r="B95" s="38" t="s">
        <v>55</v>
      </c>
      <c r="C95" s="5"/>
      <c r="D95" s="5"/>
      <c r="E95" s="27"/>
      <c r="F95" s="82"/>
      <c r="G95" s="26"/>
      <c r="H95" s="26"/>
      <c r="I95" s="27"/>
      <c r="J95" s="26"/>
      <c r="K95" s="26"/>
      <c r="L95" s="27"/>
      <c r="M95" s="26"/>
      <c r="N95" s="26"/>
      <c r="O95" s="27"/>
      <c r="P95" s="103"/>
      <c r="Q95" s="103"/>
    </row>
    <row r="96" spans="1:17" ht="21.75" customHeight="1">
      <c r="A96" s="14"/>
      <c r="B96" s="28" t="s">
        <v>73</v>
      </c>
      <c r="C96" s="5"/>
      <c r="D96" s="5"/>
      <c r="E96" s="27"/>
      <c r="F96" s="82"/>
      <c r="G96" s="26"/>
      <c r="H96" s="26"/>
      <c r="I96" s="27"/>
      <c r="J96" s="26"/>
      <c r="K96" s="26"/>
      <c r="L96" s="27"/>
      <c r="M96" s="26"/>
      <c r="N96" s="26"/>
      <c r="O96" s="27"/>
      <c r="P96" s="103"/>
      <c r="Q96" s="103"/>
    </row>
    <row r="97" spans="1:17" ht="21.75" customHeight="1">
      <c r="A97" s="10"/>
      <c r="B97" s="11" t="s">
        <v>81</v>
      </c>
      <c r="C97" s="12">
        <v>292</v>
      </c>
      <c r="D97" s="12">
        <v>159</v>
      </c>
      <c r="E97" s="13">
        <f t="shared" ref="E97:E124" si="99">SUM(C97:D97)</f>
        <v>451</v>
      </c>
      <c r="F97" s="86">
        <v>2</v>
      </c>
      <c r="G97" s="13" t="str">
        <f t="shared" ref="G97:G124" si="100">IF(F97=1,C97,"0")</f>
        <v>0</v>
      </c>
      <c r="H97" s="13" t="str">
        <f t="shared" ref="H97:H124" si="101">IF(F97=1,D97,"0")</f>
        <v>0</v>
      </c>
      <c r="I97" s="13">
        <f t="shared" si="53"/>
        <v>0</v>
      </c>
      <c r="J97" s="13">
        <f t="shared" ref="J97:J124" si="102">IF(F97=2,C97,"0")</f>
        <v>292</v>
      </c>
      <c r="K97" s="13">
        <f t="shared" ref="K97:K124" si="103">IF(F97=2,D97,"0")</f>
        <v>159</v>
      </c>
      <c r="L97" s="13">
        <f t="shared" si="54"/>
        <v>451</v>
      </c>
      <c r="M97" s="13" t="str">
        <f t="shared" ref="M97:M124" si="104">IF(F97=3,C97,"0")</f>
        <v>0</v>
      </c>
      <c r="N97" s="13" t="str">
        <f t="shared" ref="N97:N124" si="105">IF(F97=3,D97,"0")</f>
        <v>0</v>
      </c>
      <c r="O97" s="13" t="str">
        <f t="shared" ref="O97:O124" si="106">IF(F97=3,E97,"0")</f>
        <v>0</v>
      </c>
      <c r="P97" s="105"/>
      <c r="Q97" s="103"/>
    </row>
    <row r="98" spans="1:17" ht="21.75" customHeight="1">
      <c r="A98" s="14"/>
      <c r="B98" s="15" t="s">
        <v>85</v>
      </c>
      <c r="C98" s="16">
        <v>1</v>
      </c>
      <c r="D98" s="16">
        <v>0</v>
      </c>
      <c r="E98" s="13">
        <f t="shared" si="99"/>
        <v>1</v>
      </c>
      <c r="F98" s="87">
        <v>2</v>
      </c>
      <c r="G98" s="17" t="str">
        <f t="shared" si="100"/>
        <v>0</v>
      </c>
      <c r="H98" s="17" t="str">
        <f t="shared" si="101"/>
        <v>0</v>
      </c>
      <c r="I98" s="17">
        <f t="shared" si="53"/>
        <v>0</v>
      </c>
      <c r="J98" s="17">
        <f t="shared" si="102"/>
        <v>1</v>
      </c>
      <c r="K98" s="17">
        <f t="shared" si="103"/>
        <v>0</v>
      </c>
      <c r="L98" s="17">
        <f t="shared" si="54"/>
        <v>1</v>
      </c>
      <c r="M98" s="17" t="str">
        <f t="shared" si="104"/>
        <v>0</v>
      </c>
      <c r="N98" s="17" t="str">
        <f t="shared" si="105"/>
        <v>0</v>
      </c>
      <c r="O98" s="17" t="str">
        <f t="shared" si="106"/>
        <v>0</v>
      </c>
      <c r="P98" s="105" t="s">
        <v>189</v>
      </c>
      <c r="Q98" s="79" t="s">
        <v>196</v>
      </c>
    </row>
    <row r="99" spans="1:17" ht="21.75" customHeight="1">
      <c r="A99" s="14"/>
      <c r="B99" s="15" t="s">
        <v>157</v>
      </c>
      <c r="C99" s="16">
        <v>52</v>
      </c>
      <c r="D99" s="16">
        <v>14</v>
      </c>
      <c r="E99" s="13">
        <f t="shared" si="99"/>
        <v>66</v>
      </c>
      <c r="F99" s="87">
        <v>2</v>
      </c>
      <c r="G99" s="17" t="str">
        <f t="shared" si="100"/>
        <v>0</v>
      </c>
      <c r="H99" s="17" t="str">
        <f t="shared" si="101"/>
        <v>0</v>
      </c>
      <c r="I99" s="17">
        <f t="shared" ref="I99" si="107">G99+H99</f>
        <v>0</v>
      </c>
      <c r="J99" s="17">
        <f t="shared" si="102"/>
        <v>52</v>
      </c>
      <c r="K99" s="17">
        <f t="shared" si="103"/>
        <v>14</v>
      </c>
      <c r="L99" s="17">
        <f t="shared" ref="L99" si="108">J99+K99</f>
        <v>66</v>
      </c>
      <c r="M99" s="17" t="str">
        <f t="shared" si="104"/>
        <v>0</v>
      </c>
      <c r="N99" s="17" t="str">
        <f t="shared" si="105"/>
        <v>0</v>
      </c>
      <c r="O99" s="17" t="str">
        <f t="shared" si="106"/>
        <v>0</v>
      </c>
      <c r="P99" s="105" t="s">
        <v>189</v>
      </c>
      <c r="Q99" s="79" t="s">
        <v>196</v>
      </c>
    </row>
    <row r="100" spans="1:17" ht="21.75" customHeight="1">
      <c r="A100" s="14"/>
      <c r="B100" s="15" t="s">
        <v>10</v>
      </c>
      <c r="C100" s="16">
        <v>214</v>
      </c>
      <c r="D100" s="16">
        <v>63</v>
      </c>
      <c r="E100" s="13">
        <f t="shared" si="99"/>
        <v>277</v>
      </c>
      <c r="F100" s="87">
        <v>2</v>
      </c>
      <c r="G100" s="17" t="str">
        <f t="shared" si="100"/>
        <v>0</v>
      </c>
      <c r="H100" s="17" t="str">
        <f t="shared" si="101"/>
        <v>0</v>
      </c>
      <c r="I100" s="17">
        <f t="shared" si="53"/>
        <v>0</v>
      </c>
      <c r="J100" s="17">
        <f t="shared" si="102"/>
        <v>214</v>
      </c>
      <c r="K100" s="17">
        <f t="shared" si="103"/>
        <v>63</v>
      </c>
      <c r="L100" s="17">
        <f t="shared" si="54"/>
        <v>277</v>
      </c>
      <c r="M100" s="17" t="str">
        <f t="shared" si="104"/>
        <v>0</v>
      </c>
      <c r="N100" s="17" t="str">
        <f t="shared" si="105"/>
        <v>0</v>
      </c>
      <c r="O100" s="17" t="str">
        <f t="shared" si="106"/>
        <v>0</v>
      </c>
      <c r="P100" s="105" t="s">
        <v>189</v>
      </c>
      <c r="Q100" s="107" t="s">
        <v>211</v>
      </c>
    </row>
    <row r="101" spans="1:17" ht="21.75" customHeight="1">
      <c r="A101" s="14"/>
      <c r="B101" s="15" t="s">
        <v>17</v>
      </c>
      <c r="C101" s="16">
        <v>80</v>
      </c>
      <c r="D101" s="16">
        <v>111</v>
      </c>
      <c r="E101" s="13">
        <f t="shared" si="99"/>
        <v>191</v>
      </c>
      <c r="F101" s="87">
        <v>2</v>
      </c>
      <c r="G101" s="17" t="str">
        <f t="shared" si="100"/>
        <v>0</v>
      </c>
      <c r="H101" s="17" t="str">
        <f t="shared" si="101"/>
        <v>0</v>
      </c>
      <c r="I101" s="17">
        <f t="shared" si="53"/>
        <v>0</v>
      </c>
      <c r="J101" s="17">
        <f t="shared" si="102"/>
        <v>80</v>
      </c>
      <c r="K101" s="17">
        <f t="shared" si="103"/>
        <v>111</v>
      </c>
      <c r="L101" s="17">
        <f t="shared" si="54"/>
        <v>191</v>
      </c>
      <c r="M101" s="17" t="str">
        <f t="shared" si="104"/>
        <v>0</v>
      </c>
      <c r="N101" s="17" t="str">
        <f t="shared" si="105"/>
        <v>0</v>
      </c>
      <c r="O101" s="17" t="str">
        <f t="shared" si="106"/>
        <v>0</v>
      </c>
      <c r="P101" s="105" t="s">
        <v>189</v>
      </c>
      <c r="Q101" s="105" t="s">
        <v>199</v>
      </c>
    </row>
    <row r="102" spans="1:17" ht="21.75" customHeight="1">
      <c r="A102" s="14"/>
      <c r="B102" s="15" t="s">
        <v>97</v>
      </c>
      <c r="C102" s="16">
        <v>2</v>
      </c>
      <c r="D102" s="16">
        <v>0</v>
      </c>
      <c r="E102" s="13">
        <f t="shared" si="99"/>
        <v>2</v>
      </c>
      <c r="F102" s="87">
        <v>2</v>
      </c>
      <c r="G102" s="17" t="str">
        <f t="shared" si="100"/>
        <v>0</v>
      </c>
      <c r="H102" s="17" t="str">
        <f t="shared" si="101"/>
        <v>0</v>
      </c>
      <c r="I102" s="17">
        <f t="shared" si="53"/>
        <v>0</v>
      </c>
      <c r="J102" s="17">
        <f t="shared" si="102"/>
        <v>2</v>
      </c>
      <c r="K102" s="17">
        <f t="shared" si="103"/>
        <v>0</v>
      </c>
      <c r="L102" s="17">
        <f t="shared" si="54"/>
        <v>2</v>
      </c>
      <c r="M102" s="17" t="str">
        <f t="shared" si="104"/>
        <v>0</v>
      </c>
      <c r="N102" s="17" t="str">
        <f t="shared" si="105"/>
        <v>0</v>
      </c>
      <c r="O102" s="17" t="str">
        <f t="shared" si="106"/>
        <v>0</v>
      </c>
      <c r="P102" s="105" t="s">
        <v>189</v>
      </c>
      <c r="Q102" s="105" t="s">
        <v>199</v>
      </c>
    </row>
    <row r="103" spans="1:17" ht="21.75" customHeight="1">
      <c r="A103" s="14"/>
      <c r="B103" s="15" t="s">
        <v>98</v>
      </c>
      <c r="C103" s="16">
        <v>2</v>
      </c>
      <c r="D103" s="16">
        <v>2</v>
      </c>
      <c r="E103" s="13">
        <f t="shared" si="99"/>
        <v>4</v>
      </c>
      <c r="F103" s="87">
        <v>2</v>
      </c>
      <c r="G103" s="17" t="str">
        <f t="shared" si="100"/>
        <v>0</v>
      </c>
      <c r="H103" s="17" t="str">
        <f t="shared" si="101"/>
        <v>0</v>
      </c>
      <c r="I103" s="17">
        <f t="shared" si="53"/>
        <v>0</v>
      </c>
      <c r="J103" s="17">
        <f t="shared" si="102"/>
        <v>2</v>
      </c>
      <c r="K103" s="17">
        <f t="shared" si="103"/>
        <v>2</v>
      </c>
      <c r="L103" s="17">
        <f t="shared" si="54"/>
        <v>4</v>
      </c>
      <c r="M103" s="17" t="str">
        <f t="shared" si="104"/>
        <v>0</v>
      </c>
      <c r="N103" s="17" t="str">
        <f t="shared" si="105"/>
        <v>0</v>
      </c>
      <c r="O103" s="17" t="str">
        <f t="shared" si="106"/>
        <v>0</v>
      </c>
      <c r="P103" s="105" t="s">
        <v>189</v>
      </c>
      <c r="Q103" s="105" t="s">
        <v>199</v>
      </c>
    </row>
    <row r="104" spans="1:17" ht="21.75" customHeight="1">
      <c r="A104" s="14"/>
      <c r="B104" s="15" t="s">
        <v>8</v>
      </c>
      <c r="C104" s="16">
        <v>178</v>
      </c>
      <c r="D104" s="16">
        <v>24</v>
      </c>
      <c r="E104" s="13">
        <f t="shared" si="99"/>
        <v>202</v>
      </c>
      <c r="F104" s="87">
        <v>2</v>
      </c>
      <c r="G104" s="17" t="str">
        <f t="shared" si="100"/>
        <v>0</v>
      </c>
      <c r="H104" s="17" t="str">
        <f t="shared" si="101"/>
        <v>0</v>
      </c>
      <c r="I104" s="17">
        <f t="shared" si="53"/>
        <v>0</v>
      </c>
      <c r="J104" s="17">
        <f t="shared" si="102"/>
        <v>178</v>
      </c>
      <c r="K104" s="17">
        <f t="shared" si="103"/>
        <v>24</v>
      </c>
      <c r="L104" s="17">
        <f t="shared" si="54"/>
        <v>202</v>
      </c>
      <c r="M104" s="17" t="str">
        <f t="shared" si="104"/>
        <v>0</v>
      </c>
      <c r="N104" s="17" t="str">
        <f t="shared" si="105"/>
        <v>0</v>
      </c>
      <c r="O104" s="17" t="str">
        <f t="shared" si="106"/>
        <v>0</v>
      </c>
      <c r="P104" s="105" t="s">
        <v>189</v>
      </c>
      <c r="Q104" s="79" t="s">
        <v>191</v>
      </c>
    </row>
    <row r="105" spans="1:17" ht="21.75" customHeight="1">
      <c r="A105" s="14"/>
      <c r="B105" s="15" t="s">
        <v>86</v>
      </c>
      <c r="C105" s="16">
        <v>26</v>
      </c>
      <c r="D105" s="16">
        <v>7</v>
      </c>
      <c r="E105" s="13">
        <f t="shared" si="99"/>
        <v>33</v>
      </c>
      <c r="F105" s="87">
        <v>2</v>
      </c>
      <c r="G105" s="17" t="str">
        <f t="shared" si="100"/>
        <v>0</v>
      </c>
      <c r="H105" s="17" t="str">
        <f t="shared" si="101"/>
        <v>0</v>
      </c>
      <c r="I105" s="17">
        <f t="shared" si="53"/>
        <v>0</v>
      </c>
      <c r="J105" s="17">
        <f t="shared" si="102"/>
        <v>26</v>
      </c>
      <c r="K105" s="17">
        <f t="shared" si="103"/>
        <v>7</v>
      </c>
      <c r="L105" s="17">
        <f t="shared" si="54"/>
        <v>33</v>
      </c>
      <c r="M105" s="17" t="str">
        <f t="shared" si="104"/>
        <v>0</v>
      </c>
      <c r="N105" s="17" t="str">
        <f t="shared" si="105"/>
        <v>0</v>
      </c>
      <c r="O105" s="17" t="str">
        <f t="shared" si="106"/>
        <v>0</v>
      </c>
      <c r="P105" s="105" t="s">
        <v>189</v>
      </c>
      <c r="Q105" s="79" t="s">
        <v>196</v>
      </c>
    </row>
    <row r="106" spans="1:17" ht="21.75" customHeight="1">
      <c r="A106" s="14"/>
      <c r="B106" s="15" t="s">
        <v>99</v>
      </c>
      <c r="C106" s="16">
        <v>79</v>
      </c>
      <c r="D106" s="16">
        <v>67</v>
      </c>
      <c r="E106" s="13">
        <f t="shared" si="99"/>
        <v>146</v>
      </c>
      <c r="F106" s="87">
        <v>2</v>
      </c>
      <c r="G106" s="17" t="str">
        <f t="shared" si="100"/>
        <v>0</v>
      </c>
      <c r="H106" s="17" t="str">
        <f t="shared" si="101"/>
        <v>0</v>
      </c>
      <c r="I106" s="17">
        <f t="shared" si="53"/>
        <v>0</v>
      </c>
      <c r="J106" s="17">
        <f t="shared" si="102"/>
        <v>79</v>
      </c>
      <c r="K106" s="17">
        <f t="shared" si="103"/>
        <v>67</v>
      </c>
      <c r="L106" s="17">
        <f t="shared" si="54"/>
        <v>146</v>
      </c>
      <c r="M106" s="17" t="str">
        <f t="shared" si="104"/>
        <v>0</v>
      </c>
      <c r="N106" s="17" t="str">
        <f t="shared" si="105"/>
        <v>0</v>
      </c>
      <c r="O106" s="17" t="str">
        <f t="shared" si="106"/>
        <v>0</v>
      </c>
      <c r="P106" s="105" t="s">
        <v>189</v>
      </c>
      <c r="Q106" s="79" t="s">
        <v>196</v>
      </c>
    </row>
    <row r="107" spans="1:17" ht="21.75" customHeight="1">
      <c r="A107" s="14"/>
      <c r="B107" s="15" t="s">
        <v>158</v>
      </c>
      <c r="C107" s="16">
        <v>73</v>
      </c>
      <c r="D107" s="16">
        <v>37</v>
      </c>
      <c r="E107" s="13">
        <f t="shared" si="99"/>
        <v>110</v>
      </c>
      <c r="F107" s="87">
        <v>2</v>
      </c>
      <c r="G107" s="17" t="str">
        <f t="shared" si="100"/>
        <v>0</v>
      </c>
      <c r="H107" s="17" t="str">
        <f t="shared" si="101"/>
        <v>0</v>
      </c>
      <c r="I107" s="17">
        <f t="shared" ref="I107" si="109">G107+H107</f>
        <v>0</v>
      </c>
      <c r="J107" s="17">
        <f t="shared" si="102"/>
        <v>73</v>
      </c>
      <c r="K107" s="17">
        <f t="shared" si="103"/>
        <v>37</v>
      </c>
      <c r="L107" s="17">
        <f t="shared" ref="L107" si="110">J107+K107</f>
        <v>110</v>
      </c>
      <c r="M107" s="17" t="str">
        <f t="shared" si="104"/>
        <v>0</v>
      </c>
      <c r="N107" s="17" t="str">
        <f t="shared" si="105"/>
        <v>0</v>
      </c>
      <c r="O107" s="17" t="str">
        <f t="shared" si="106"/>
        <v>0</v>
      </c>
      <c r="P107" s="105" t="s">
        <v>189</v>
      </c>
      <c r="Q107" s="105" t="s">
        <v>199</v>
      </c>
    </row>
    <row r="108" spans="1:17" ht="21.75" customHeight="1">
      <c r="A108" s="14"/>
      <c r="B108" s="15" t="s">
        <v>64</v>
      </c>
      <c r="C108" s="16">
        <v>157</v>
      </c>
      <c r="D108" s="16">
        <v>54</v>
      </c>
      <c r="E108" s="13">
        <f t="shared" si="99"/>
        <v>211</v>
      </c>
      <c r="F108" s="87">
        <v>2</v>
      </c>
      <c r="G108" s="17" t="str">
        <f t="shared" si="100"/>
        <v>0</v>
      </c>
      <c r="H108" s="17" t="str">
        <f t="shared" si="101"/>
        <v>0</v>
      </c>
      <c r="I108" s="17">
        <f t="shared" si="53"/>
        <v>0</v>
      </c>
      <c r="J108" s="17">
        <f t="shared" si="102"/>
        <v>157</v>
      </c>
      <c r="K108" s="17">
        <f t="shared" si="103"/>
        <v>54</v>
      </c>
      <c r="L108" s="17">
        <f t="shared" si="54"/>
        <v>211</v>
      </c>
      <c r="M108" s="17" t="str">
        <f t="shared" si="104"/>
        <v>0</v>
      </c>
      <c r="N108" s="17" t="str">
        <f t="shared" si="105"/>
        <v>0</v>
      </c>
      <c r="O108" s="17" t="str">
        <f t="shared" si="106"/>
        <v>0</v>
      </c>
      <c r="P108" s="105" t="s">
        <v>189</v>
      </c>
      <c r="Q108" s="79" t="s">
        <v>190</v>
      </c>
    </row>
    <row r="109" spans="1:17" ht="21.75" customHeight="1">
      <c r="A109" s="14"/>
      <c r="B109" s="15" t="s">
        <v>7</v>
      </c>
      <c r="C109" s="16">
        <v>162</v>
      </c>
      <c r="D109" s="16">
        <v>91</v>
      </c>
      <c r="E109" s="13">
        <f t="shared" si="99"/>
        <v>253</v>
      </c>
      <c r="F109" s="87">
        <v>2</v>
      </c>
      <c r="G109" s="17" t="str">
        <f t="shared" si="100"/>
        <v>0</v>
      </c>
      <c r="H109" s="17" t="str">
        <f t="shared" si="101"/>
        <v>0</v>
      </c>
      <c r="I109" s="17">
        <f t="shared" si="53"/>
        <v>0</v>
      </c>
      <c r="J109" s="17">
        <f t="shared" si="102"/>
        <v>162</v>
      </c>
      <c r="K109" s="17">
        <f t="shared" si="103"/>
        <v>91</v>
      </c>
      <c r="L109" s="17">
        <f t="shared" si="54"/>
        <v>253</v>
      </c>
      <c r="M109" s="17" t="str">
        <f t="shared" si="104"/>
        <v>0</v>
      </c>
      <c r="N109" s="17" t="str">
        <f t="shared" si="105"/>
        <v>0</v>
      </c>
      <c r="O109" s="17" t="str">
        <f t="shared" si="106"/>
        <v>0</v>
      </c>
      <c r="P109" s="105" t="s">
        <v>189</v>
      </c>
      <c r="Q109" s="79" t="s">
        <v>190</v>
      </c>
    </row>
    <row r="110" spans="1:17" ht="21.75" customHeight="1">
      <c r="A110" s="14"/>
      <c r="B110" s="15" t="s">
        <v>110</v>
      </c>
      <c r="C110" s="16">
        <v>11</v>
      </c>
      <c r="D110" s="16">
        <v>3</v>
      </c>
      <c r="E110" s="13">
        <f t="shared" si="99"/>
        <v>14</v>
      </c>
      <c r="F110" s="87">
        <v>2</v>
      </c>
      <c r="G110" s="17" t="str">
        <f t="shared" si="100"/>
        <v>0</v>
      </c>
      <c r="H110" s="17" t="str">
        <f t="shared" si="101"/>
        <v>0</v>
      </c>
      <c r="I110" s="17">
        <f t="shared" si="53"/>
        <v>0</v>
      </c>
      <c r="J110" s="17">
        <f t="shared" si="102"/>
        <v>11</v>
      </c>
      <c r="K110" s="17">
        <f t="shared" si="103"/>
        <v>3</v>
      </c>
      <c r="L110" s="17">
        <f t="shared" si="54"/>
        <v>14</v>
      </c>
      <c r="M110" s="17" t="str">
        <f t="shared" si="104"/>
        <v>0</v>
      </c>
      <c r="N110" s="17" t="str">
        <f t="shared" si="105"/>
        <v>0</v>
      </c>
      <c r="O110" s="17" t="str">
        <f t="shared" si="106"/>
        <v>0</v>
      </c>
      <c r="P110" s="105" t="s">
        <v>189</v>
      </c>
      <c r="Q110" s="105" t="s">
        <v>199</v>
      </c>
    </row>
    <row r="111" spans="1:17" ht="21.75" customHeight="1">
      <c r="A111" s="14"/>
      <c r="B111" s="15" t="s">
        <v>111</v>
      </c>
      <c r="C111" s="16">
        <v>63</v>
      </c>
      <c r="D111" s="16">
        <v>41</v>
      </c>
      <c r="E111" s="13">
        <f t="shared" si="99"/>
        <v>104</v>
      </c>
      <c r="F111" s="87">
        <v>2</v>
      </c>
      <c r="G111" s="17" t="str">
        <f t="shared" si="100"/>
        <v>0</v>
      </c>
      <c r="H111" s="17" t="str">
        <f t="shared" si="101"/>
        <v>0</v>
      </c>
      <c r="I111" s="17">
        <f t="shared" si="53"/>
        <v>0</v>
      </c>
      <c r="J111" s="17">
        <f t="shared" si="102"/>
        <v>63</v>
      </c>
      <c r="K111" s="17">
        <f t="shared" si="103"/>
        <v>41</v>
      </c>
      <c r="L111" s="17">
        <f t="shared" si="54"/>
        <v>104</v>
      </c>
      <c r="M111" s="17" t="str">
        <f t="shared" si="104"/>
        <v>0</v>
      </c>
      <c r="N111" s="17" t="str">
        <f t="shared" si="105"/>
        <v>0</v>
      </c>
      <c r="O111" s="17" t="str">
        <f t="shared" si="106"/>
        <v>0</v>
      </c>
      <c r="P111" s="105" t="s">
        <v>189</v>
      </c>
      <c r="Q111" s="105" t="s">
        <v>199</v>
      </c>
    </row>
    <row r="112" spans="1:17" ht="21.75" customHeight="1">
      <c r="A112" s="14"/>
      <c r="B112" s="15" t="s">
        <v>16</v>
      </c>
      <c r="C112" s="16">
        <v>7</v>
      </c>
      <c r="D112" s="16">
        <v>1</v>
      </c>
      <c r="E112" s="13">
        <f t="shared" si="99"/>
        <v>8</v>
      </c>
      <c r="F112" s="87">
        <v>2</v>
      </c>
      <c r="G112" s="17" t="str">
        <f t="shared" si="100"/>
        <v>0</v>
      </c>
      <c r="H112" s="17" t="str">
        <f t="shared" si="101"/>
        <v>0</v>
      </c>
      <c r="I112" s="17">
        <f t="shared" si="53"/>
        <v>0</v>
      </c>
      <c r="J112" s="17">
        <f t="shared" si="102"/>
        <v>7</v>
      </c>
      <c r="K112" s="17">
        <f t="shared" si="103"/>
        <v>1</v>
      </c>
      <c r="L112" s="17">
        <f t="shared" si="54"/>
        <v>8</v>
      </c>
      <c r="M112" s="17" t="str">
        <f t="shared" si="104"/>
        <v>0</v>
      </c>
      <c r="N112" s="17" t="str">
        <f t="shared" si="105"/>
        <v>0</v>
      </c>
      <c r="O112" s="17" t="str">
        <f t="shared" si="106"/>
        <v>0</v>
      </c>
      <c r="P112" s="105" t="s">
        <v>189</v>
      </c>
      <c r="Q112" s="105" t="s">
        <v>199</v>
      </c>
    </row>
    <row r="113" spans="1:17" ht="21.75" customHeight="1">
      <c r="A113" s="14"/>
      <c r="B113" s="15" t="s">
        <v>100</v>
      </c>
      <c r="C113" s="16">
        <v>1</v>
      </c>
      <c r="D113" s="16">
        <v>1</v>
      </c>
      <c r="E113" s="13">
        <f t="shared" si="99"/>
        <v>2</v>
      </c>
      <c r="F113" s="87">
        <v>2</v>
      </c>
      <c r="G113" s="17" t="str">
        <f t="shared" si="100"/>
        <v>0</v>
      </c>
      <c r="H113" s="17" t="str">
        <f t="shared" si="101"/>
        <v>0</v>
      </c>
      <c r="I113" s="17">
        <f t="shared" si="53"/>
        <v>0</v>
      </c>
      <c r="J113" s="17">
        <f t="shared" si="102"/>
        <v>1</v>
      </c>
      <c r="K113" s="17">
        <f t="shared" si="103"/>
        <v>1</v>
      </c>
      <c r="L113" s="17">
        <f t="shared" si="54"/>
        <v>2</v>
      </c>
      <c r="M113" s="17" t="str">
        <f t="shared" si="104"/>
        <v>0</v>
      </c>
      <c r="N113" s="17" t="str">
        <f t="shared" si="105"/>
        <v>0</v>
      </c>
      <c r="O113" s="17" t="str">
        <f t="shared" si="106"/>
        <v>0</v>
      </c>
      <c r="P113" s="105" t="s">
        <v>189</v>
      </c>
      <c r="Q113" s="105" t="s">
        <v>199</v>
      </c>
    </row>
    <row r="114" spans="1:17" ht="21.75" customHeight="1">
      <c r="A114" s="14"/>
      <c r="B114" s="15" t="s">
        <v>87</v>
      </c>
      <c r="C114" s="16">
        <v>86</v>
      </c>
      <c r="D114" s="16">
        <v>59</v>
      </c>
      <c r="E114" s="13">
        <f t="shared" si="99"/>
        <v>145</v>
      </c>
      <c r="F114" s="87">
        <v>2</v>
      </c>
      <c r="G114" s="17" t="str">
        <f t="shared" si="100"/>
        <v>0</v>
      </c>
      <c r="H114" s="17" t="str">
        <f t="shared" si="101"/>
        <v>0</v>
      </c>
      <c r="I114" s="17">
        <f t="shared" ref="I114:I124" si="111">G114+H114</f>
        <v>0</v>
      </c>
      <c r="J114" s="17">
        <f t="shared" si="102"/>
        <v>86</v>
      </c>
      <c r="K114" s="17">
        <f t="shared" si="103"/>
        <v>59</v>
      </c>
      <c r="L114" s="17">
        <f t="shared" ref="L114:L125" si="112">J114+K114</f>
        <v>145</v>
      </c>
      <c r="M114" s="17" t="str">
        <f t="shared" si="104"/>
        <v>0</v>
      </c>
      <c r="N114" s="17" t="str">
        <f t="shared" si="105"/>
        <v>0</v>
      </c>
      <c r="O114" s="17" t="str">
        <f t="shared" si="106"/>
        <v>0</v>
      </c>
      <c r="P114" s="105" t="s">
        <v>189</v>
      </c>
      <c r="Q114" s="79" t="s">
        <v>196</v>
      </c>
    </row>
    <row r="115" spans="1:17" ht="21.75" customHeight="1">
      <c r="A115" s="14"/>
      <c r="B115" s="15" t="s">
        <v>88</v>
      </c>
      <c r="C115" s="16">
        <v>68</v>
      </c>
      <c r="D115" s="16">
        <v>54</v>
      </c>
      <c r="E115" s="13">
        <f t="shared" si="99"/>
        <v>122</v>
      </c>
      <c r="F115" s="87">
        <v>2</v>
      </c>
      <c r="G115" s="17" t="str">
        <f t="shared" si="100"/>
        <v>0</v>
      </c>
      <c r="H115" s="17" t="str">
        <f t="shared" si="101"/>
        <v>0</v>
      </c>
      <c r="I115" s="17">
        <f t="shared" si="111"/>
        <v>0</v>
      </c>
      <c r="J115" s="17">
        <f t="shared" si="102"/>
        <v>68</v>
      </c>
      <c r="K115" s="17">
        <f t="shared" si="103"/>
        <v>54</v>
      </c>
      <c r="L115" s="17">
        <f t="shared" si="112"/>
        <v>122</v>
      </c>
      <c r="M115" s="17" t="str">
        <f t="shared" si="104"/>
        <v>0</v>
      </c>
      <c r="N115" s="17" t="str">
        <f t="shared" si="105"/>
        <v>0</v>
      </c>
      <c r="O115" s="17" t="str">
        <f t="shared" si="106"/>
        <v>0</v>
      </c>
      <c r="P115" s="105" t="s">
        <v>189</v>
      </c>
      <c r="Q115" s="79" t="s">
        <v>198</v>
      </c>
    </row>
    <row r="116" spans="1:17" ht="21.75" customHeight="1">
      <c r="A116" s="14"/>
      <c r="B116" s="15" t="s">
        <v>159</v>
      </c>
      <c r="C116" s="16">
        <v>117</v>
      </c>
      <c r="D116" s="16">
        <v>43</v>
      </c>
      <c r="E116" s="13">
        <f t="shared" si="99"/>
        <v>160</v>
      </c>
      <c r="F116" s="87">
        <v>2</v>
      </c>
      <c r="G116" s="17" t="str">
        <f t="shared" si="100"/>
        <v>0</v>
      </c>
      <c r="H116" s="17" t="str">
        <f t="shared" si="101"/>
        <v>0</v>
      </c>
      <c r="I116" s="17">
        <f t="shared" ref="I116" si="113">G116+H116</f>
        <v>0</v>
      </c>
      <c r="J116" s="17">
        <f t="shared" si="102"/>
        <v>117</v>
      </c>
      <c r="K116" s="17">
        <f t="shared" si="103"/>
        <v>43</v>
      </c>
      <c r="L116" s="17">
        <f t="shared" ref="L116" si="114">J116+K116</f>
        <v>160</v>
      </c>
      <c r="M116" s="17" t="str">
        <f t="shared" si="104"/>
        <v>0</v>
      </c>
      <c r="N116" s="17" t="str">
        <f t="shared" si="105"/>
        <v>0</v>
      </c>
      <c r="O116" s="17" t="str">
        <f t="shared" si="106"/>
        <v>0</v>
      </c>
      <c r="P116" s="105" t="s">
        <v>189</v>
      </c>
      <c r="Q116" s="79" t="s">
        <v>190</v>
      </c>
    </row>
    <row r="117" spans="1:17" ht="21.75" customHeight="1">
      <c r="A117" s="14"/>
      <c r="B117" s="15" t="s">
        <v>123</v>
      </c>
      <c r="C117" s="16">
        <v>23</v>
      </c>
      <c r="D117" s="16">
        <v>8</v>
      </c>
      <c r="E117" s="13">
        <f t="shared" si="99"/>
        <v>31</v>
      </c>
      <c r="F117" s="87">
        <v>2</v>
      </c>
      <c r="G117" s="17" t="str">
        <f t="shared" si="100"/>
        <v>0</v>
      </c>
      <c r="H117" s="17" t="str">
        <f t="shared" si="101"/>
        <v>0</v>
      </c>
      <c r="I117" s="17">
        <f t="shared" ref="I117" si="115">G117+H117</f>
        <v>0</v>
      </c>
      <c r="J117" s="17">
        <f t="shared" si="102"/>
        <v>23</v>
      </c>
      <c r="K117" s="17">
        <f t="shared" si="103"/>
        <v>8</v>
      </c>
      <c r="L117" s="17">
        <f t="shared" ref="L117" si="116">J117+K117</f>
        <v>31</v>
      </c>
      <c r="M117" s="17" t="str">
        <f t="shared" si="104"/>
        <v>0</v>
      </c>
      <c r="N117" s="17" t="str">
        <f t="shared" si="105"/>
        <v>0</v>
      </c>
      <c r="O117" s="17" t="str">
        <f t="shared" si="106"/>
        <v>0</v>
      </c>
      <c r="P117" s="105" t="s">
        <v>189</v>
      </c>
      <c r="Q117" s="79" t="s">
        <v>190</v>
      </c>
    </row>
    <row r="118" spans="1:17" ht="21.75" customHeight="1">
      <c r="A118" s="14"/>
      <c r="B118" s="15" t="s">
        <v>101</v>
      </c>
      <c r="C118" s="16">
        <v>37</v>
      </c>
      <c r="D118" s="16">
        <v>8</v>
      </c>
      <c r="E118" s="13">
        <f t="shared" si="99"/>
        <v>45</v>
      </c>
      <c r="F118" s="87">
        <v>2</v>
      </c>
      <c r="G118" s="17" t="str">
        <f t="shared" si="100"/>
        <v>0</v>
      </c>
      <c r="H118" s="17" t="str">
        <f t="shared" si="101"/>
        <v>0</v>
      </c>
      <c r="I118" s="17">
        <f t="shared" si="111"/>
        <v>0</v>
      </c>
      <c r="J118" s="17">
        <f t="shared" si="102"/>
        <v>37</v>
      </c>
      <c r="K118" s="17">
        <f t="shared" si="103"/>
        <v>8</v>
      </c>
      <c r="L118" s="17">
        <f t="shared" si="112"/>
        <v>45</v>
      </c>
      <c r="M118" s="17" t="str">
        <f t="shared" si="104"/>
        <v>0</v>
      </c>
      <c r="N118" s="17" t="str">
        <f t="shared" si="105"/>
        <v>0</v>
      </c>
      <c r="O118" s="17" t="str">
        <f t="shared" si="106"/>
        <v>0</v>
      </c>
      <c r="P118" s="105" t="s">
        <v>189</v>
      </c>
      <c r="Q118" s="79" t="s">
        <v>190</v>
      </c>
    </row>
    <row r="119" spans="1:17" ht="21.75" customHeight="1">
      <c r="A119" s="14"/>
      <c r="B119" s="15" t="s">
        <v>124</v>
      </c>
      <c r="C119" s="16">
        <v>30</v>
      </c>
      <c r="D119" s="16">
        <v>6</v>
      </c>
      <c r="E119" s="13">
        <f t="shared" si="99"/>
        <v>36</v>
      </c>
      <c r="F119" s="87">
        <v>2</v>
      </c>
      <c r="G119" s="17" t="str">
        <f t="shared" si="100"/>
        <v>0</v>
      </c>
      <c r="H119" s="17" t="str">
        <f t="shared" si="101"/>
        <v>0</v>
      </c>
      <c r="I119" s="17">
        <f t="shared" ref="I119" si="117">G119+H119</f>
        <v>0</v>
      </c>
      <c r="J119" s="17">
        <f t="shared" si="102"/>
        <v>30</v>
      </c>
      <c r="K119" s="17">
        <f t="shared" si="103"/>
        <v>6</v>
      </c>
      <c r="L119" s="17">
        <f t="shared" ref="L119" si="118">J119+K119</f>
        <v>36</v>
      </c>
      <c r="M119" s="17" t="str">
        <f t="shared" si="104"/>
        <v>0</v>
      </c>
      <c r="N119" s="17" t="str">
        <f t="shared" si="105"/>
        <v>0</v>
      </c>
      <c r="O119" s="17" t="str">
        <f t="shared" si="106"/>
        <v>0</v>
      </c>
      <c r="P119" s="105" t="s">
        <v>189</v>
      </c>
      <c r="Q119" s="79" t="s">
        <v>190</v>
      </c>
    </row>
    <row r="120" spans="1:17" ht="21.75" customHeight="1">
      <c r="A120" s="14"/>
      <c r="B120" s="15" t="s">
        <v>128</v>
      </c>
      <c r="C120" s="16">
        <v>79</v>
      </c>
      <c r="D120" s="16">
        <v>37</v>
      </c>
      <c r="E120" s="13">
        <f t="shared" si="99"/>
        <v>116</v>
      </c>
      <c r="F120" s="87">
        <v>2</v>
      </c>
      <c r="G120" s="17" t="str">
        <f t="shared" si="100"/>
        <v>0</v>
      </c>
      <c r="H120" s="17" t="str">
        <f t="shared" si="101"/>
        <v>0</v>
      </c>
      <c r="I120" s="17">
        <f t="shared" ref="I120" si="119">G120+H120</f>
        <v>0</v>
      </c>
      <c r="J120" s="17">
        <f t="shared" si="102"/>
        <v>79</v>
      </c>
      <c r="K120" s="17">
        <f t="shared" si="103"/>
        <v>37</v>
      </c>
      <c r="L120" s="17">
        <f t="shared" ref="L120" si="120">J120+K120</f>
        <v>116</v>
      </c>
      <c r="M120" s="17" t="str">
        <f t="shared" si="104"/>
        <v>0</v>
      </c>
      <c r="N120" s="17" t="str">
        <f t="shared" si="105"/>
        <v>0</v>
      </c>
      <c r="O120" s="17" t="str">
        <f t="shared" si="106"/>
        <v>0</v>
      </c>
      <c r="P120" s="105" t="s">
        <v>189</v>
      </c>
      <c r="Q120" s="105" t="s">
        <v>186</v>
      </c>
    </row>
    <row r="121" spans="1:17" ht="21.75" customHeight="1">
      <c r="A121" s="14"/>
      <c r="B121" s="15" t="s">
        <v>112</v>
      </c>
      <c r="C121" s="16">
        <v>35</v>
      </c>
      <c r="D121" s="16">
        <v>15</v>
      </c>
      <c r="E121" s="13">
        <f t="shared" si="99"/>
        <v>50</v>
      </c>
      <c r="F121" s="87">
        <v>2</v>
      </c>
      <c r="G121" s="17" t="str">
        <f t="shared" si="100"/>
        <v>0</v>
      </c>
      <c r="H121" s="17" t="str">
        <f t="shared" si="101"/>
        <v>0</v>
      </c>
      <c r="I121" s="17">
        <f t="shared" ref="I121:I122" si="121">G121+H121</f>
        <v>0</v>
      </c>
      <c r="J121" s="17">
        <f t="shared" si="102"/>
        <v>35</v>
      </c>
      <c r="K121" s="17">
        <f t="shared" si="103"/>
        <v>15</v>
      </c>
      <c r="L121" s="17">
        <f t="shared" ref="L121:L122" si="122">J121+K121</f>
        <v>50</v>
      </c>
      <c r="M121" s="17" t="str">
        <f t="shared" si="104"/>
        <v>0</v>
      </c>
      <c r="N121" s="17" t="str">
        <f t="shared" si="105"/>
        <v>0</v>
      </c>
      <c r="O121" s="17" t="str">
        <f t="shared" si="106"/>
        <v>0</v>
      </c>
      <c r="P121" s="105" t="s">
        <v>189</v>
      </c>
      <c r="Q121" s="110" t="s">
        <v>212</v>
      </c>
    </row>
    <row r="122" spans="1:17" ht="21.75" customHeight="1">
      <c r="A122" s="14"/>
      <c r="B122" s="15" t="s">
        <v>113</v>
      </c>
      <c r="C122" s="16">
        <v>23</v>
      </c>
      <c r="D122" s="16">
        <v>20</v>
      </c>
      <c r="E122" s="13">
        <f t="shared" si="99"/>
        <v>43</v>
      </c>
      <c r="F122" s="87">
        <v>2</v>
      </c>
      <c r="G122" s="17" t="str">
        <f t="shared" si="100"/>
        <v>0</v>
      </c>
      <c r="H122" s="17" t="str">
        <f t="shared" si="101"/>
        <v>0</v>
      </c>
      <c r="I122" s="17">
        <f t="shared" si="121"/>
        <v>0</v>
      </c>
      <c r="J122" s="17">
        <f t="shared" si="102"/>
        <v>23</v>
      </c>
      <c r="K122" s="17">
        <f t="shared" si="103"/>
        <v>20</v>
      </c>
      <c r="L122" s="17">
        <f t="shared" si="122"/>
        <v>43</v>
      </c>
      <c r="M122" s="17" t="str">
        <f t="shared" si="104"/>
        <v>0</v>
      </c>
      <c r="N122" s="17" t="str">
        <f t="shared" si="105"/>
        <v>0</v>
      </c>
      <c r="O122" s="17" t="str">
        <f t="shared" si="106"/>
        <v>0</v>
      </c>
      <c r="P122" s="105" t="s">
        <v>189</v>
      </c>
      <c r="Q122" s="110" t="s">
        <v>212</v>
      </c>
    </row>
    <row r="123" spans="1:17" ht="21.75" customHeight="1">
      <c r="A123" s="14"/>
      <c r="B123" s="15" t="s">
        <v>155</v>
      </c>
      <c r="C123" s="16">
        <v>64</v>
      </c>
      <c r="D123" s="16">
        <v>16</v>
      </c>
      <c r="E123" s="13">
        <f t="shared" si="99"/>
        <v>80</v>
      </c>
      <c r="F123" s="87">
        <v>2</v>
      </c>
      <c r="G123" s="17" t="str">
        <f t="shared" si="100"/>
        <v>0</v>
      </c>
      <c r="H123" s="17" t="str">
        <f t="shared" si="101"/>
        <v>0</v>
      </c>
      <c r="I123" s="17">
        <f t="shared" si="111"/>
        <v>0</v>
      </c>
      <c r="J123" s="17">
        <f t="shared" si="102"/>
        <v>64</v>
      </c>
      <c r="K123" s="17">
        <f t="shared" si="103"/>
        <v>16</v>
      </c>
      <c r="L123" s="17">
        <f t="shared" si="112"/>
        <v>80</v>
      </c>
      <c r="M123" s="17" t="str">
        <f t="shared" si="104"/>
        <v>0</v>
      </c>
      <c r="N123" s="17" t="str">
        <f t="shared" si="105"/>
        <v>0</v>
      </c>
      <c r="O123" s="17" t="str">
        <f t="shared" si="106"/>
        <v>0</v>
      </c>
      <c r="P123" s="105" t="s">
        <v>189</v>
      </c>
      <c r="Q123" s="110" t="s">
        <v>212</v>
      </c>
    </row>
    <row r="124" spans="1:17" ht="21.75" customHeight="1">
      <c r="A124" s="14"/>
      <c r="B124" s="15" t="s">
        <v>156</v>
      </c>
      <c r="C124" s="16">
        <v>31</v>
      </c>
      <c r="D124" s="16">
        <v>47</v>
      </c>
      <c r="E124" s="13">
        <f t="shared" si="99"/>
        <v>78</v>
      </c>
      <c r="F124" s="87">
        <v>2</v>
      </c>
      <c r="G124" s="17" t="str">
        <f t="shared" si="100"/>
        <v>0</v>
      </c>
      <c r="H124" s="17" t="str">
        <f t="shared" si="101"/>
        <v>0</v>
      </c>
      <c r="I124" s="17">
        <f t="shared" si="111"/>
        <v>0</v>
      </c>
      <c r="J124" s="17">
        <f t="shared" si="102"/>
        <v>31</v>
      </c>
      <c r="K124" s="17">
        <f t="shared" si="103"/>
        <v>47</v>
      </c>
      <c r="L124" s="17">
        <f t="shared" si="112"/>
        <v>78</v>
      </c>
      <c r="M124" s="17" t="str">
        <f t="shared" si="104"/>
        <v>0</v>
      </c>
      <c r="N124" s="17" t="str">
        <f t="shared" si="105"/>
        <v>0</v>
      </c>
      <c r="O124" s="17" t="str">
        <f t="shared" si="106"/>
        <v>0</v>
      </c>
      <c r="P124" s="105" t="s">
        <v>189</v>
      </c>
      <c r="Q124" s="107" t="s">
        <v>211</v>
      </c>
    </row>
    <row r="125" spans="1:17" s="21" customFormat="1" ht="21.75" customHeight="1">
      <c r="A125" s="18"/>
      <c r="B125" s="19" t="s">
        <v>54</v>
      </c>
      <c r="C125" s="20">
        <f>SUM(C97:C124)</f>
        <v>1993</v>
      </c>
      <c r="D125" s="20">
        <f>SUM(D97:D124)</f>
        <v>988</v>
      </c>
      <c r="E125" s="20">
        <f>SUM(E97:E124)</f>
        <v>2981</v>
      </c>
      <c r="F125" s="88">
        <f>SUM(F97:F124)</f>
        <v>56</v>
      </c>
      <c r="G125" s="20">
        <f>SUM(G97:G123)</f>
        <v>0</v>
      </c>
      <c r="H125" s="20">
        <f>SUM(H97:H123)</f>
        <v>0</v>
      </c>
      <c r="I125" s="20">
        <f>SUM(I97:I123)</f>
        <v>0</v>
      </c>
      <c r="J125" s="20">
        <f>SUM(J97:J124)</f>
        <v>1993</v>
      </c>
      <c r="K125" s="20">
        <f>SUM(K97:K124)</f>
        <v>988</v>
      </c>
      <c r="L125" s="20">
        <f t="shared" si="112"/>
        <v>2981</v>
      </c>
      <c r="M125" s="20">
        <f>SUM(M97:M124)</f>
        <v>0</v>
      </c>
      <c r="N125" s="20">
        <f>SUM(N97:N124)</f>
        <v>0</v>
      </c>
      <c r="O125" s="20">
        <f t="shared" ref="O125" si="123">M125+N125</f>
        <v>0</v>
      </c>
      <c r="P125" s="74"/>
      <c r="Q125" s="74"/>
    </row>
    <row r="126" spans="1:17" s="21" customFormat="1" ht="21.75" customHeight="1">
      <c r="A126" s="18"/>
      <c r="B126" s="28" t="s">
        <v>129</v>
      </c>
      <c r="C126" s="59"/>
      <c r="D126" s="20"/>
      <c r="E126" s="20"/>
      <c r="F126" s="88"/>
      <c r="G126" s="20"/>
      <c r="H126" s="20"/>
      <c r="I126" s="20"/>
      <c r="J126" s="20"/>
      <c r="K126" s="20"/>
      <c r="L126" s="20"/>
      <c r="M126" s="20"/>
      <c r="N126" s="20"/>
      <c r="O126" s="20"/>
      <c r="P126" s="74"/>
      <c r="Q126" s="74"/>
    </row>
    <row r="127" spans="1:17" s="21" customFormat="1" ht="21.75" customHeight="1">
      <c r="A127" s="18"/>
      <c r="B127" s="37" t="s">
        <v>130</v>
      </c>
      <c r="C127" s="16">
        <v>128</v>
      </c>
      <c r="D127" s="16">
        <v>18</v>
      </c>
      <c r="E127" s="17">
        <f>C127+D127</f>
        <v>146</v>
      </c>
      <c r="F127" s="87">
        <v>2</v>
      </c>
      <c r="G127" s="17" t="str">
        <f>IF(F127=1,C127,"0")</f>
        <v>0</v>
      </c>
      <c r="H127" s="17" t="str">
        <f>IF(F127=1,D127,"0")</f>
        <v>0</v>
      </c>
      <c r="I127" s="17">
        <f t="shared" ref="I127" si="124">G127+H127</f>
        <v>0</v>
      </c>
      <c r="J127" s="17">
        <f>IF(F127=2,C127,"0")</f>
        <v>128</v>
      </c>
      <c r="K127" s="17">
        <f>IF(F127=2,D127,"0")</f>
        <v>18</v>
      </c>
      <c r="L127" s="17">
        <f t="shared" ref="L127" si="125">J127+K127</f>
        <v>146</v>
      </c>
      <c r="M127" s="17" t="str">
        <f>IF(F127=3,C127,"0")</f>
        <v>0</v>
      </c>
      <c r="N127" s="17" t="str">
        <f>IF(F127=3,D127,"0")</f>
        <v>0</v>
      </c>
      <c r="O127" s="17" t="str">
        <f t="shared" ref="O127" si="126">IF(F127=3,E127,"0")</f>
        <v>0</v>
      </c>
      <c r="P127" s="105" t="s">
        <v>189</v>
      </c>
      <c r="Q127" s="105" t="s">
        <v>186</v>
      </c>
    </row>
    <row r="128" spans="1:17" s="21" customFormat="1" ht="21.75" customHeight="1">
      <c r="A128" s="18"/>
      <c r="B128" s="19" t="s">
        <v>54</v>
      </c>
      <c r="C128" s="59">
        <f>C127</f>
        <v>128</v>
      </c>
      <c r="D128" s="59">
        <f t="shared" ref="D128:E128" si="127">D127</f>
        <v>18</v>
      </c>
      <c r="E128" s="20">
        <f t="shared" si="127"/>
        <v>146</v>
      </c>
      <c r="F128" s="88"/>
      <c r="G128" s="20" t="str">
        <f>G127</f>
        <v>0</v>
      </c>
      <c r="H128" s="20" t="str">
        <f t="shared" ref="H128:L128" si="128">H127</f>
        <v>0</v>
      </c>
      <c r="I128" s="20">
        <f t="shared" si="128"/>
        <v>0</v>
      </c>
      <c r="J128" s="20">
        <f t="shared" si="128"/>
        <v>128</v>
      </c>
      <c r="K128" s="20">
        <f t="shared" si="128"/>
        <v>18</v>
      </c>
      <c r="L128" s="20">
        <f t="shared" si="128"/>
        <v>146</v>
      </c>
      <c r="M128" s="20" t="str">
        <f t="shared" ref="M128:O128" si="129">M127</f>
        <v>0</v>
      </c>
      <c r="N128" s="20" t="str">
        <f t="shared" si="129"/>
        <v>0</v>
      </c>
      <c r="O128" s="20" t="str">
        <f t="shared" si="129"/>
        <v>0</v>
      </c>
      <c r="P128" s="74"/>
      <c r="Q128" s="74"/>
    </row>
    <row r="129" spans="1:17" ht="21.75" customHeight="1">
      <c r="A129" s="14"/>
      <c r="B129" s="28" t="s">
        <v>80</v>
      </c>
      <c r="C129" s="29"/>
      <c r="D129" s="16"/>
      <c r="E129" s="17"/>
      <c r="F129" s="94"/>
      <c r="G129" s="17"/>
      <c r="H129" s="17"/>
      <c r="I129" s="17"/>
      <c r="J129" s="17"/>
      <c r="K129" s="17"/>
      <c r="L129" s="17"/>
      <c r="M129" s="17"/>
      <c r="N129" s="17"/>
      <c r="O129" s="17"/>
      <c r="P129" s="103"/>
      <c r="Q129" s="103"/>
    </row>
    <row r="130" spans="1:17" ht="21.75" customHeight="1">
      <c r="A130" s="3"/>
      <c r="B130" s="15" t="s">
        <v>10</v>
      </c>
      <c r="C130" s="16">
        <v>105</v>
      </c>
      <c r="D130" s="16">
        <v>26</v>
      </c>
      <c r="E130" s="17">
        <f t="shared" ref="E130:E144" si="130">C130+D130</f>
        <v>131</v>
      </c>
      <c r="F130" s="87">
        <v>2</v>
      </c>
      <c r="G130" s="17" t="str">
        <f t="shared" ref="G130:G144" si="131">IF(F130=1,C130,"0")</f>
        <v>0</v>
      </c>
      <c r="H130" s="17" t="str">
        <f t="shared" ref="H130:H144" si="132">IF(F130=1,D130,"0")</f>
        <v>0</v>
      </c>
      <c r="I130" s="17">
        <f t="shared" ref="I130:I144" si="133">G130+H130</f>
        <v>0</v>
      </c>
      <c r="J130" s="17">
        <f t="shared" ref="J130:J144" si="134">IF(F130=2,C130,"0")</f>
        <v>105</v>
      </c>
      <c r="K130" s="17">
        <f t="shared" ref="K130:K144" si="135">IF(F130=2,D130,"0")</f>
        <v>26</v>
      </c>
      <c r="L130" s="17">
        <f t="shared" ref="L130:L145" si="136">J130+K130</f>
        <v>131</v>
      </c>
      <c r="M130" s="17" t="str">
        <f t="shared" ref="M130:M144" si="137">IF(F130=3,C130,"0")</f>
        <v>0</v>
      </c>
      <c r="N130" s="17" t="str">
        <f t="shared" ref="N130:N144" si="138">IF(F130=3,D130,"0")</f>
        <v>0</v>
      </c>
      <c r="O130" s="17" t="str">
        <f t="shared" ref="O130:O144" si="139">IF(F130=3,E130,"0")</f>
        <v>0</v>
      </c>
      <c r="P130" s="105" t="s">
        <v>189</v>
      </c>
      <c r="Q130" s="107" t="s">
        <v>211</v>
      </c>
    </row>
    <row r="131" spans="1:17" ht="21.75" customHeight="1">
      <c r="A131" s="14"/>
      <c r="B131" s="15" t="s">
        <v>8</v>
      </c>
      <c r="C131" s="16">
        <v>172</v>
      </c>
      <c r="D131" s="16">
        <v>2</v>
      </c>
      <c r="E131" s="17">
        <f t="shared" si="130"/>
        <v>174</v>
      </c>
      <c r="F131" s="87">
        <v>2</v>
      </c>
      <c r="G131" s="17" t="str">
        <f t="shared" si="131"/>
        <v>0</v>
      </c>
      <c r="H131" s="17" t="str">
        <f t="shared" si="132"/>
        <v>0</v>
      </c>
      <c r="I131" s="17">
        <f t="shared" si="133"/>
        <v>0</v>
      </c>
      <c r="J131" s="17">
        <f t="shared" si="134"/>
        <v>172</v>
      </c>
      <c r="K131" s="17">
        <f t="shared" si="135"/>
        <v>2</v>
      </c>
      <c r="L131" s="17">
        <f t="shared" si="136"/>
        <v>174</v>
      </c>
      <c r="M131" s="17" t="str">
        <f t="shared" si="137"/>
        <v>0</v>
      </c>
      <c r="N131" s="17" t="str">
        <f t="shared" si="138"/>
        <v>0</v>
      </c>
      <c r="O131" s="17" t="str">
        <f t="shared" si="139"/>
        <v>0</v>
      </c>
      <c r="P131" s="105" t="s">
        <v>189</v>
      </c>
      <c r="Q131" s="79" t="s">
        <v>191</v>
      </c>
    </row>
    <row r="132" spans="1:17" ht="21.75" customHeight="1">
      <c r="A132" s="14"/>
      <c r="B132" s="15" t="s">
        <v>114</v>
      </c>
      <c r="C132" s="16">
        <v>55</v>
      </c>
      <c r="D132" s="16">
        <v>6</v>
      </c>
      <c r="E132" s="17">
        <f t="shared" si="130"/>
        <v>61</v>
      </c>
      <c r="F132" s="87">
        <v>2</v>
      </c>
      <c r="G132" s="17" t="str">
        <f t="shared" si="131"/>
        <v>0</v>
      </c>
      <c r="H132" s="17" t="str">
        <f t="shared" si="132"/>
        <v>0</v>
      </c>
      <c r="I132" s="17">
        <f t="shared" si="133"/>
        <v>0</v>
      </c>
      <c r="J132" s="17">
        <f t="shared" si="134"/>
        <v>55</v>
      </c>
      <c r="K132" s="17">
        <f t="shared" si="135"/>
        <v>6</v>
      </c>
      <c r="L132" s="17">
        <f t="shared" si="136"/>
        <v>61</v>
      </c>
      <c r="M132" s="17" t="str">
        <f t="shared" si="137"/>
        <v>0</v>
      </c>
      <c r="N132" s="17" t="str">
        <f t="shared" si="138"/>
        <v>0</v>
      </c>
      <c r="O132" s="17" t="str">
        <f t="shared" si="139"/>
        <v>0</v>
      </c>
      <c r="P132" s="105" t="s">
        <v>189</v>
      </c>
      <c r="Q132" s="79" t="s">
        <v>191</v>
      </c>
    </row>
    <row r="133" spans="1:17" ht="21.75" customHeight="1">
      <c r="A133" s="14"/>
      <c r="B133" s="15" t="s">
        <v>102</v>
      </c>
      <c r="C133" s="16">
        <v>198</v>
      </c>
      <c r="D133" s="16">
        <v>14</v>
      </c>
      <c r="E133" s="17">
        <f t="shared" si="130"/>
        <v>212</v>
      </c>
      <c r="F133" s="87">
        <v>2</v>
      </c>
      <c r="G133" s="17" t="str">
        <f t="shared" si="131"/>
        <v>0</v>
      </c>
      <c r="H133" s="17" t="str">
        <f t="shared" si="132"/>
        <v>0</v>
      </c>
      <c r="I133" s="17">
        <f t="shared" si="133"/>
        <v>0</v>
      </c>
      <c r="J133" s="17">
        <f t="shared" si="134"/>
        <v>198</v>
      </c>
      <c r="K133" s="17">
        <f t="shared" si="135"/>
        <v>14</v>
      </c>
      <c r="L133" s="17">
        <f t="shared" si="136"/>
        <v>212</v>
      </c>
      <c r="M133" s="17" t="str">
        <f t="shared" si="137"/>
        <v>0</v>
      </c>
      <c r="N133" s="17" t="str">
        <f t="shared" si="138"/>
        <v>0</v>
      </c>
      <c r="O133" s="17" t="str">
        <f t="shared" si="139"/>
        <v>0</v>
      </c>
      <c r="P133" s="105" t="s">
        <v>189</v>
      </c>
      <c r="Q133" s="79" t="s">
        <v>190</v>
      </c>
    </row>
    <row r="134" spans="1:17" ht="21.75" customHeight="1">
      <c r="A134" s="14"/>
      <c r="B134" s="30" t="s">
        <v>7</v>
      </c>
      <c r="C134" s="16">
        <v>170</v>
      </c>
      <c r="D134" s="16">
        <v>45</v>
      </c>
      <c r="E134" s="17">
        <f t="shared" si="130"/>
        <v>215</v>
      </c>
      <c r="F134" s="87">
        <v>2</v>
      </c>
      <c r="G134" s="17" t="str">
        <f t="shared" si="131"/>
        <v>0</v>
      </c>
      <c r="H134" s="17" t="str">
        <f t="shared" si="132"/>
        <v>0</v>
      </c>
      <c r="I134" s="17">
        <f t="shared" si="133"/>
        <v>0</v>
      </c>
      <c r="J134" s="17">
        <f t="shared" si="134"/>
        <v>170</v>
      </c>
      <c r="K134" s="17">
        <f t="shared" si="135"/>
        <v>45</v>
      </c>
      <c r="L134" s="17">
        <f t="shared" si="136"/>
        <v>215</v>
      </c>
      <c r="M134" s="17" t="str">
        <f t="shared" si="137"/>
        <v>0</v>
      </c>
      <c r="N134" s="17" t="str">
        <f t="shared" si="138"/>
        <v>0</v>
      </c>
      <c r="O134" s="17" t="str">
        <f t="shared" si="139"/>
        <v>0</v>
      </c>
      <c r="P134" s="105" t="s">
        <v>189</v>
      </c>
      <c r="Q134" s="79" t="s">
        <v>190</v>
      </c>
    </row>
    <row r="135" spans="1:17" ht="21.75" customHeight="1">
      <c r="A135" s="14"/>
      <c r="B135" s="30" t="s">
        <v>115</v>
      </c>
      <c r="C135" s="16">
        <v>9</v>
      </c>
      <c r="D135" s="16">
        <v>0</v>
      </c>
      <c r="E135" s="17">
        <f t="shared" si="130"/>
        <v>9</v>
      </c>
      <c r="F135" s="87">
        <v>2</v>
      </c>
      <c r="G135" s="17" t="str">
        <f t="shared" si="131"/>
        <v>0</v>
      </c>
      <c r="H135" s="17" t="str">
        <f t="shared" si="132"/>
        <v>0</v>
      </c>
      <c r="I135" s="17">
        <f t="shared" si="133"/>
        <v>0</v>
      </c>
      <c r="J135" s="17">
        <f t="shared" si="134"/>
        <v>9</v>
      </c>
      <c r="K135" s="17">
        <f t="shared" si="135"/>
        <v>0</v>
      </c>
      <c r="L135" s="17">
        <f t="shared" si="136"/>
        <v>9</v>
      </c>
      <c r="M135" s="17" t="str">
        <f t="shared" si="137"/>
        <v>0</v>
      </c>
      <c r="N135" s="17" t="str">
        <f t="shared" si="138"/>
        <v>0</v>
      </c>
      <c r="O135" s="17" t="str">
        <f t="shared" si="139"/>
        <v>0</v>
      </c>
      <c r="P135" s="105" t="s">
        <v>189</v>
      </c>
      <c r="Q135" s="105" t="s">
        <v>199</v>
      </c>
    </row>
    <row r="136" spans="1:17" ht="21.75" customHeight="1">
      <c r="A136" s="14"/>
      <c r="B136" s="30" t="s">
        <v>160</v>
      </c>
      <c r="C136" s="16">
        <v>91</v>
      </c>
      <c r="D136" s="16">
        <v>12</v>
      </c>
      <c r="E136" s="17">
        <f t="shared" si="130"/>
        <v>103</v>
      </c>
      <c r="F136" s="87">
        <v>2</v>
      </c>
      <c r="G136" s="17" t="str">
        <f t="shared" si="131"/>
        <v>0</v>
      </c>
      <c r="H136" s="17" t="str">
        <f t="shared" si="132"/>
        <v>0</v>
      </c>
      <c r="I136" s="17">
        <f t="shared" ref="I136" si="140">G136+H136</f>
        <v>0</v>
      </c>
      <c r="J136" s="17">
        <f t="shared" si="134"/>
        <v>91</v>
      </c>
      <c r="K136" s="17">
        <f t="shared" si="135"/>
        <v>12</v>
      </c>
      <c r="L136" s="17">
        <f t="shared" ref="L136" si="141">J136+K136</f>
        <v>103</v>
      </c>
      <c r="M136" s="17" t="str">
        <f t="shared" si="137"/>
        <v>0</v>
      </c>
      <c r="N136" s="17" t="str">
        <f t="shared" si="138"/>
        <v>0</v>
      </c>
      <c r="O136" s="17" t="str">
        <f t="shared" si="139"/>
        <v>0</v>
      </c>
      <c r="P136" s="105" t="s">
        <v>189</v>
      </c>
      <c r="Q136" s="105" t="s">
        <v>199</v>
      </c>
    </row>
    <row r="137" spans="1:17" ht="21.75" customHeight="1">
      <c r="A137" s="14"/>
      <c r="B137" s="15" t="s">
        <v>159</v>
      </c>
      <c r="C137" s="16">
        <v>166</v>
      </c>
      <c r="D137" s="16">
        <v>33</v>
      </c>
      <c r="E137" s="17">
        <f t="shared" si="130"/>
        <v>199</v>
      </c>
      <c r="F137" s="87">
        <v>2</v>
      </c>
      <c r="G137" s="17" t="str">
        <f t="shared" si="131"/>
        <v>0</v>
      </c>
      <c r="H137" s="17" t="str">
        <f t="shared" si="132"/>
        <v>0</v>
      </c>
      <c r="I137" s="17">
        <f t="shared" si="133"/>
        <v>0</v>
      </c>
      <c r="J137" s="17">
        <f t="shared" si="134"/>
        <v>166</v>
      </c>
      <c r="K137" s="17">
        <f t="shared" si="135"/>
        <v>33</v>
      </c>
      <c r="L137" s="17">
        <f t="shared" si="136"/>
        <v>199</v>
      </c>
      <c r="M137" s="17" t="str">
        <f t="shared" si="137"/>
        <v>0</v>
      </c>
      <c r="N137" s="17" t="str">
        <f t="shared" si="138"/>
        <v>0</v>
      </c>
      <c r="O137" s="17" t="str">
        <f t="shared" si="139"/>
        <v>0</v>
      </c>
      <c r="P137" s="105" t="s">
        <v>189</v>
      </c>
      <c r="Q137" s="79" t="s">
        <v>190</v>
      </c>
    </row>
    <row r="138" spans="1:17" ht="21.75" customHeight="1">
      <c r="A138" s="14"/>
      <c r="B138" s="15" t="s">
        <v>123</v>
      </c>
      <c r="C138" s="16">
        <v>4</v>
      </c>
      <c r="D138" s="16">
        <v>0</v>
      </c>
      <c r="E138" s="17">
        <f t="shared" si="130"/>
        <v>4</v>
      </c>
      <c r="F138" s="87">
        <v>2</v>
      </c>
      <c r="G138" s="17" t="str">
        <f t="shared" si="131"/>
        <v>0</v>
      </c>
      <c r="H138" s="17" t="str">
        <f t="shared" si="132"/>
        <v>0</v>
      </c>
      <c r="I138" s="17">
        <f t="shared" ref="I138" si="142">G138+H138</f>
        <v>0</v>
      </c>
      <c r="J138" s="17">
        <f t="shared" si="134"/>
        <v>4</v>
      </c>
      <c r="K138" s="17">
        <f t="shared" si="135"/>
        <v>0</v>
      </c>
      <c r="L138" s="17">
        <f t="shared" ref="L138" si="143">J138+K138</f>
        <v>4</v>
      </c>
      <c r="M138" s="17" t="str">
        <f t="shared" si="137"/>
        <v>0</v>
      </c>
      <c r="N138" s="17" t="str">
        <f t="shared" si="138"/>
        <v>0</v>
      </c>
      <c r="O138" s="17" t="str">
        <f t="shared" si="139"/>
        <v>0</v>
      </c>
      <c r="P138" s="105" t="s">
        <v>189</v>
      </c>
      <c r="Q138" s="79" t="s">
        <v>190</v>
      </c>
    </row>
    <row r="139" spans="1:17" s="36" customFormat="1" ht="21.75" customHeight="1">
      <c r="A139" s="14"/>
      <c r="B139" s="15" t="s">
        <v>124</v>
      </c>
      <c r="C139" s="16">
        <v>5</v>
      </c>
      <c r="D139" s="16">
        <v>1</v>
      </c>
      <c r="E139" s="17">
        <f t="shared" si="130"/>
        <v>6</v>
      </c>
      <c r="F139" s="87">
        <v>2</v>
      </c>
      <c r="G139" s="17" t="str">
        <f t="shared" si="131"/>
        <v>0</v>
      </c>
      <c r="H139" s="17" t="str">
        <f t="shared" si="132"/>
        <v>0</v>
      </c>
      <c r="I139" s="17">
        <f t="shared" si="133"/>
        <v>0</v>
      </c>
      <c r="J139" s="17">
        <f t="shared" si="134"/>
        <v>5</v>
      </c>
      <c r="K139" s="17">
        <f t="shared" si="135"/>
        <v>1</v>
      </c>
      <c r="L139" s="17">
        <f t="shared" si="136"/>
        <v>6</v>
      </c>
      <c r="M139" s="17" t="str">
        <f t="shared" si="137"/>
        <v>0</v>
      </c>
      <c r="N139" s="17" t="str">
        <f t="shared" si="138"/>
        <v>0</v>
      </c>
      <c r="O139" s="17" t="str">
        <f t="shared" si="139"/>
        <v>0</v>
      </c>
      <c r="P139" s="105" t="s">
        <v>189</v>
      </c>
      <c r="Q139" s="79" t="s">
        <v>190</v>
      </c>
    </row>
    <row r="140" spans="1:17" s="36" customFormat="1" ht="21.75" customHeight="1">
      <c r="A140" s="14"/>
      <c r="B140" s="15" t="s">
        <v>128</v>
      </c>
      <c r="C140" s="16">
        <v>54</v>
      </c>
      <c r="D140" s="16">
        <v>15</v>
      </c>
      <c r="E140" s="17">
        <f t="shared" si="130"/>
        <v>69</v>
      </c>
      <c r="F140" s="87">
        <v>2</v>
      </c>
      <c r="G140" s="17" t="str">
        <f t="shared" si="131"/>
        <v>0</v>
      </c>
      <c r="H140" s="17" t="str">
        <f t="shared" si="132"/>
        <v>0</v>
      </c>
      <c r="I140" s="17">
        <f t="shared" ref="I140" si="144">G140+H140</f>
        <v>0</v>
      </c>
      <c r="J140" s="17">
        <f t="shared" si="134"/>
        <v>54</v>
      </c>
      <c r="K140" s="17">
        <f t="shared" si="135"/>
        <v>15</v>
      </c>
      <c r="L140" s="17">
        <f t="shared" ref="L140" si="145">J140+K140</f>
        <v>69</v>
      </c>
      <c r="M140" s="17" t="str">
        <f t="shared" si="137"/>
        <v>0</v>
      </c>
      <c r="N140" s="17" t="str">
        <f t="shared" si="138"/>
        <v>0</v>
      </c>
      <c r="O140" s="17" t="str">
        <f t="shared" si="139"/>
        <v>0</v>
      </c>
      <c r="P140" s="105" t="s">
        <v>189</v>
      </c>
      <c r="Q140" s="105" t="s">
        <v>186</v>
      </c>
    </row>
    <row r="141" spans="1:17" ht="21.75" customHeight="1">
      <c r="A141" s="14"/>
      <c r="B141" s="15" t="s">
        <v>175</v>
      </c>
      <c r="C141" s="16">
        <v>4</v>
      </c>
      <c r="D141" s="16">
        <v>1</v>
      </c>
      <c r="E141" s="17">
        <f t="shared" si="130"/>
        <v>5</v>
      </c>
      <c r="F141" s="87">
        <v>2</v>
      </c>
      <c r="G141" s="17" t="str">
        <f t="shared" si="131"/>
        <v>0</v>
      </c>
      <c r="H141" s="17" t="str">
        <f t="shared" si="132"/>
        <v>0</v>
      </c>
      <c r="I141" s="17">
        <f t="shared" ref="I141:I142" si="146">G141+H141</f>
        <v>0</v>
      </c>
      <c r="J141" s="17">
        <f t="shared" si="134"/>
        <v>4</v>
      </c>
      <c r="K141" s="17">
        <f t="shared" si="135"/>
        <v>1</v>
      </c>
      <c r="L141" s="17">
        <f t="shared" ref="L141:L142" si="147">J141+K141</f>
        <v>5</v>
      </c>
      <c r="M141" s="17" t="str">
        <f t="shared" si="137"/>
        <v>0</v>
      </c>
      <c r="N141" s="17" t="str">
        <f t="shared" si="138"/>
        <v>0</v>
      </c>
      <c r="O141" s="17" t="str">
        <f t="shared" si="139"/>
        <v>0</v>
      </c>
      <c r="P141" s="105" t="s">
        <v>189</v>
      </c>
      <c r="Q141" s="110" t="s">
        <v>212</v>
      </c>
    </row>
    <row r="142" spans="1:17" ht="21.75" customHeight="1">
      <c r="A142" s="14"/>
      <c r="B142" s="72" t="s">
        <v>116</v>
      </c>
      <c r="C142" s="16">
        <v>2</v>
      </c>
      <c r="D142" s="16">
        <v>1</v>
      </c>
      <c r="E142" s="17">
        <f t="shared" si="130"/>
        <v>3</v>
      </c>
      <c r="F142" s="87">
        <v>2</v>
      </c>
      <c r="G142" s="17" t="str">
        <f t="shared" si="131"/>
        <v>0</v>
      </c>
      <c r="H142" s="17" t="str">
        <f t="shared" si="132"/>
        <v>0</v>
      </c>
      <c r="I142" s="17">
        <f t="shared" si="146"/>
        <v>0</v>
      </c>
      <c r="J142" s="17">
        <f t="shared" si="134"/>
        <v>2</v>
      </c>
      <c r="K142" s="17">
        <f t="shared" si="135"/>
        <v>1</v>
      </c>
      <c r="L142" s="17">
        <f t="shared" si="147"/>
        <v>3</v>
      </c>
      <c r="M142" s="17" t="str">
        <f t="shared" si="137"/>
        <v>0</v>
      </c>
      <c r="N142" s="17" t="str">
        <f t="shared" si="138"/>
        <v>0</v>
      </c>
      <c r="O142" s="17" t="str">
        <f t="shared" si="139"/>
        <v>0</v>
      </c>
      <c r="P142" s="105" t="s">
        <v>189</v>
      </c>
      <c r="Q142" s="110" t="s">
        <v>212</v>
      </c>
    </row>
    <row r="143" spans="1:17" ht="21.75" customHeight="1">
      <c r="A143" s="14"/>
      <c r="B143" s="72" t="s">
        <v>174</v>
      </c>
      <c r="C143" s="6">
        <v>114</v>
      </c>
      <c r="D143" s="16">
        <v>5</v>
      </c>
      <c r="E143" s="17">
        <f t="shared" si="130"/>
        <v>119</v>
      </c>
      <c r="F143" s="87">
        <v>2</v>
      </c>
      <c r="G143" s="17" t="str">
        <f t="shared" si="131"/>
        <v>0</v>
      </c>
      <c r="H143" s="17" t="str">
        <f t="shared" si="132"/>
        <v>0</v>
      </c>
      <c r="I143" s="17">
        <f t="shared" ref="I143" si="148">G143+H143</f>
        <v>0</v>
      </c>
      <c r="J143" s="17">
        <f t="shared" si="134"/>
        <v>114</v>
      </c>
      <c r="K143" s="17">
        <f t="shared" si="135"/>
        <v>5</v>
      </c>
      <c r="L143" s="17">
        <f t="shared" ref="L143" si="149">J143+K143</f>
        <v>119</v>
      </c>
      <c r="M143" s="17" t="str">
        <f t="shared" si="137"/>
        <v>0</v>
      </c>
      <c r="N143" s="17" t="str">
        <f t="shared" si="138"/>
        <v>0</v>
      </c>
      <c r="O143" s="17" t="str">
        <f t="shared" si="139"/>
        <v>0</v>
      </c>
      <c r="P143" s="105" t="s">
        <v>189</v>
      </c>
      <c r="Q143" s="110" t="s">
        <v>212</v>
      </c>
    </row>
    <row r="144" spans="1:17" ht="21.75" customHeight="1">
      <c r="A144" s="14"/>
      <c r="B144" s="72" t="s">
        <v>161</v>
      </c>
      <c r="C144" s="6">
        <v>96</v>
      </c>
      <c r="D144" s="16">
        <v>17</v>
      </c>
      <c r="E144" s="17">
        <f t="shared" si="130"/>
        <v>113</v>
      </c>
      <c r="F144" s="87">
        <v>2</v>
      </c>
      <c r="G144" s="17" t="str">
        <f t="shared" si="131"/>
        <v>0</v>
      </c>
      <c r="H144" s="17" t="str">
        <f t="shared" si="132"/>
        <v>0</v>
      </c>
      <c r="I144" s="17">
        <f t="shared" si="133"/>
        <v>0</v>
      </c>
      <c r="J144" s="17">
        <f t="shared" si="134"/>
        <v>96</v>
      </c>
      <c r="K144" s="17">
        <f t="shared" si="135"/>
        <v>17</v>
      </c>
      <c r="L144" s="17">
        <f t="shared" si="136"/>
        <v>113</v>
      </c>
      <c r="M144" s="17" t="str">
        <f t="shared" si="137"/>
        <v>0</v>
      </c>
      <c r="N144" s="17" t="str">
        <f t="shared" si="138"/>
        <v>0</v>
      </c>
      <c r="O144" s="17" t="str">
        <f t="shared" si="139"/>
        <v>0</v>
      </c>
      <c r="P144" s="105" t="s">
        <v>189</v>
      </c>
      <c r="Q144" s="110" t="s">
        <v>212</v>
      </c>
    </row>
    <row r="145" spans="1:17" s="21" customFormat="1" ht="21.75" customHeight="1">
      <c r="A145" s="69"/>
      <c r="B145" s="71" t="s">
        <v>54</v>
      </c>
      <c r="C145" s="20">
        <f>SUM(C130:C144)</f>
        <v>1245</v>
      </c>
      <c r="D145" s="20">
        <f>SUM(D130:D144)</f>
        <v>178</v>
      </c>
      <c r="E145" s="20">
        <f>SUM(E130:E144)</f>
        <v>1423</v>
      </c>
      <c r="F145" s="88">
        <f>SUM(F130:F140)</f>
        <v>22</v>
      </c>
      <c r="G145" s="20">
        <f>SUM(G130:G140)</f>
        <v>0</v>
      </c>
      <c r="H145" s="20">
        <f>SUM(H130:H140)</f>
        <v>0</v>
      </c>
      <c r="I145" s="20">
        <f>SUM(I130:I140)</f>
        <v>0</v>
      </c>
      <c r="J145" s="20">
        <f>SUM(J130:J144)</f>
        <v>1245</v>
      </c>
      <c r="K145" s="20">
        <f>SUM(K130:K144)</f>
        <v>178</v>
      </c>
      <c r="L145" s="20">
        <f t="shared" si="136"/>
        <v>1423</v>
      </c>
      <c r="M145" s="20">
        <f>SUM(M130:M144)</f>
        <v>0</v>
      </c>
      <c r="N145" s="20">
        <f>SUM(N130:N144)</f>
        <v>0</v>
      </c>
      <c r="O145" s="20">
        <f t="shared" ref="O145" si="150">M145+N145</f>
        <v>0</v>
      </c>
      <c r="P145" s="74"/>
      <c r="Q145" s="74"/>
    </row>
    <row r="146" spans="1:17" s="21" customFormat="1" ht="21.75" customHeight="1">
      <c r="A146" s="18"/>
      <c r="B146" s="19" t="s">
        <v>56</v>
      </c>
      <c r="C146" s="20">
        <f t="shared" ref="C146:O146" si="151">C125+C128+C145</f>
        <v>3366</v>
      </c>
      <c r="D146" s="20">
        <f t="shared" si="151"/>
        <v>1184</v>
      </c>
      <c r="E146" s="20">
        <f t="shared" si="151"/>
        <v>4550</v>
      </c>
      <c r="F146" s="85">
        <f t="shared" si="151"/>
        <v>78</v>
      </c>
      <c r="G146" s="20">
        <f t="shared" si="151"/>
        <v>0</v>
      </c>
      <c r="H146" s="20">
        <f t="shared" si="151"/>
        <v>0</v>
      </c>
      <c r="I146" s="20">
        <f t="shared" si="151"/>
        <v>0</v>
      </c>
      <c r="J146" s="20">
        <f t="shared" si="151"/>
        <v>3366</v>
      </c>
      <c r="K146" s="20">
        <f t="shared" si="151"/>
        <v>1184</v>
      </c>
      <c r="L146" s="20">
        <f t="shared" si="151"/>
        <v>4550</v>
      </c>
      <c r="M146" s="20">
        <f t="shared" si="151"/>
        <v>0</v>
      </c>
      <c r="N146" s="20">
        <f t="shared" si="151"/>
        <v>0</v>
      </c>
      <c r="O146" s="20">
        <f t="shared" si="151"/>
        <v>0</v>
      </c>
      <c r="P146" s="74"/>
      <c r="Q146" s="74"/>
    </row>
    <row r="147" spans="1:17" ht="21.75" customHeight="1">
      <c r="A147" s="14"/>
      <c r="B147" s="38" t="s">
        <v>70</v>
      </c>
      <c r="C147" s="16"/>
      <c r="D147" s="16"/>
      <c r="E147" s="17"/>
      <c r="F147" s="84"/>
      <c r="G147" s="17"/>
      <c r="H147" s="17"/>
      <c r="I147" s="17"/>
      <c r="J147" s="17"/>
      <c r="K147" s="17"/>
      <c r="L147" s="17"/>
      <c r="M147" s="17"/>
      <c r="N147" s="17"/>
      <c r="O147" s="17"/>
      <c r="P147" s="103"/>
      <c r="Q147" s="103"/>
    </row>
    <row r="148" spans="1:17" ht="21.75" customHeight="1">
      <c r="A148" s="14"/>
      <c r="B148" s="28" t="s">
        <v>80</v>
      </c>
      <c r="C148" s="16"/>
      <c r="D148" s="16"/>
      <c r="E148" s="17"/>
      <c r="F148" s="84"/>
      <c r="G148" s="17"/>
      <c r="H148" s="17"/>
      <c r="I148" s="17"/>
      <c r="J148" s="17"/>
      <c r="K148" s="17"/>
      <c r="L148" s="17"/>
      <c r="M148" s="17"/>
      <c r="N148" s="17"/>
      <c r="O148" s="17"/>
      <c r="P148" s="103"/>
      <c r="Q148" s="103"/>
    </row>
    <row r="149" spans="1:17" ht="21.75" customHeight="1">
      <c r="A149" s="14"/>
      <c r="B149" s="15" t="s">
        <v>10</v>
      </c>
      <c r="C149" s="16">
        <v>11</v>
      </c>
      <c r="D149" s="16">
        <v>1</v>
      </c>
      <c r="E149" s="17">
        <f t="shared" ref="E149:E157" si="152">C149+D149</f>
        <v>12</v>
      </c>
      <c r="F149" s="87">
        <v>2</v>
      </c>
      <c r="G149" s="17" t="str">
        <f t="shared" ref="G149:G157" si="153">IF(F149=1,C149,"0")</f>
        <v>0</v>
      </c>
      <c r="H149" s="17" t="str">
        <f t="shared" ref="H149:H157" si="154">IF(F149=1,D149,"0")</f>
        <v>0</v>
      </c>
      <c r="I149" s="17">
        <f>G149+H149</f>
        <v>0</v>
      </c>
      <c r="J149" s="17">
        <f t="shared" ref="J149:J157" si="155">IF(F149=2,C149,"0")</f>
        <v>11</v>
      </c>
      <c r="K149" s="17">
        <f t="shared" ref="K149:K157" si="156">IF(F149=2,D149,"0")</f>
        <v>1</v>
      </c>
      <c r="L149" s="17">
        <f>J149+K149</f>
        <v>12</v>
      </c>
      <c r="M149" s="17" t="str">
        <f t="shared" ref="M149:M157" si="157">IF(F149=3,C149,"0")</f>
        <v>0</v>
      </c>
      <c r="N149" s="17" t="str">
        <f t="shared" ref="N149:N157" si="158">IF(F149=3,D149,"0")</f>
        <v>0</v>
      </c>
      <c r="O149" s="17" t="str">
        <f t="shared" ref="O149:O157" si="159">IF(F149=3,E149,"0")</f>
        <v>0</v>
      </c>
      <c r="P149" s="105" t="s">
        <v>189</v>
      </c>
      <c r="Q149" s="107" t="s">
        <v>211</v>
      </c>
    </row>
    <row r="150" spans="1:17" ht="21.75" customHeight="1">
      <c r="A150" s="14"/>
      <c r="B150" s="15" t="s">
        <v>8</v>
      </c>
      <c r="C150" s="16">
        <v>119</v>
      </c>
      <c r="D150" s="16">
        <v>5</v>
      </c>
      <c r="E150" s="17">
        <f t="shared" si="152"/>
        <v>124</v>
      </c>
      <c r="F150" s="87">
        <v>2</v>
      </c>
      <c r="G150" s="17" t="str">
        <f t="shared" si="153"/>
        <v>0</v>
      </c>
      <c r="H150" s="17" t="str">
        <f t="shared" si="154"/>
        <v>0</v>
      </c>
      <c r="I150" s="17">
        <f t="shared" ref="I150:I157" si="160">G150+H150</f>
        <v>0</v>
      </c>
      <c r="J150" s="17">
        <f t="shared" si="155"/>
        <v>119</v>
      </c>
      <c r="K150" s="17">
        <f t="shared" si="156"/>
        <v>5</v>
      </c>
      <c r="L150" s="17">
        <f t="shared" ref="L150:L158" si="161">J150+K150</f>
        <v>124</v>
      </c>
      <c r="M150" s="17" t="str">
        <f t="shared" si="157"/>
        <v>0</v>
      </c>
      <c r="N150" s="17" t="str">
        <f t="shared" si="158"/>
        <v>0</v>
      </c>
      <c r="O150" s="17" t="str">
        <f t="shared" si="159"/>
        <v>0</v>
      </c>
      <c r="P150" s="105" t="s">
        <v>189</v>
      </c>
      <c r="Q150" s="79" t="s">
        <v>191</v>
      </c>
    </row>
    <row r="151" spans="1:17" ht="21.75" customHeight="1">
      <c r="A151" s="14"/>
      <c r="B151" s="15" t="s">
        <v>102</v>
      </c>
      <c r="C151" s="16">
        <v>101</v>
      </c>
      <c r="D151" s="16">
        <v>10</v>
      </c>
      <c r="E151" s="17">
        <f t="shared" si="152"/>
        <v>111</v>
      </c>
      <c r="F151" s="87">
        <v>2</v>
      </c>
      <c r="G151" s="17" t="str">
        <f t="shared" si="153"/>
        <v>0</v>
      </c>
      <c r="H151" s="17" t="str">
        <f t="shared" si="154"/>
        <v>0</v>
      </c>
      <c r="I151" s="17">
        <f t="shared" si="160"/>
        <v>0</v>
      </c>
      <c r="J151" s="17">
        <f t="shared" si="155"/>
        <v>101</v>
      </c>
      <c r="K151" s="17">
        <f t="shared" si="156"/>
        <v>10</v>
      </c>
      <c r="L151" s="17">
        <f t="shared" si="161"/>
        <v>111</v>
      </c>
      <c r="M151" s="17" t="str">
        <f t="shared" si="157"/>
        <v>0</v>
      </c>
      <c r="N151" s="17" t="str">
        <f t="shared" si="158"/>
        <v>0</v>
      </c>
      <c r="O151" s="17" t="str">
        <f t="shared" si="159"/>
        <v>0</v>
      </c>
      <c r="P151" s="105" t="s">
        <v>189</v>
      </c>
      <c r="Q151" s="79" t="s">
        <v>190</v>
      </c>
    </row>
    <row r="152" spans="1:17" ht="21.75" customHeight="1">
      <c r="A152" s="14"/>
      <c r="B152" s="15" t="s">
        <v>7</v>
      </c>
      <c r="C152" s="16">
        <v>107</v>
      </c>
      <c r="D152" s="16">
        <v>22</v>
      </c>
      <c r="E152" s="17">
        <f t="shared" si="152"/>
        <v>129</v>
      </c>
      <c r="F152" s="87">
        <v>2</v>
      </c>
      <c r="G152" s="17" t="str">
        <f t="shared" si="153"/>
        <v>0</v>
      </c>
      <c r="H152" s="17" t="str">
        <f t="shared" si="154"/>
        <v>0</v>
      </c>
      <c r="I152" s="17">
        <f t="shared" si="160"/>
        <v>0</v>
      </c>
      <c r="J152" s="17">
        <f t="shared" si="155"/>
        <v>107</v>
      </c>
      <c r="K152" s="17">
        <f t="shared" si="156"/>
        <v>22</v>
      </c>
      <c r="L152" s="17">
        <f t="shared" si="161"/>
        <v>129</v>
      </c>
      <c r="M152" s="17" t="str">
        <f t="shared" si="157"/>
        <v>0</v>
      </c>
      <c r="N152" s="17" t="str">
        <f t="shared" si="158"/>
        <v>0</v>
      </c>
      <c r="O152" s="17" t="str">
        <f t="shared" si="159"/>
        <v>0</v>
      </c>
      <c r="P152" s="105" t="s">
        <v>189</v>
      </c>
      <c r="Q152" s="79" t="s">
        <v>190</v>
      </c>
    </row>
    <row r="153" spans="1:17" ht="21.75" customHeight="1">
      <c r="A153" s="14"/>
      <c r="B153" s="15" t="s">
        <v>159</v>
      </c>
      <c r="C153" s="16">
        <v>61</v>
      </c>
      <c r="D153" s="16">
        <v>16</v>
      </c>
      <c r="E153" s="17">
        <f t="shared" si="152"/>
        <v>77</v>
      </c>
      <c r="F153" s="87">
        <v>2</v>
      </c>
      <c r="G153" s="17" t="str">
        <f t="shared" si="153"/>
        <v>0</v>
      </c>
      <c r="H153" s="17" t="str">
        <f t="shared" si="154"/>
        <v>0</v>
      </c>
      <c r="I153" s="17">
        <f t="shared" ref="I153" si="162">G153+H153</f>
        <v>0</v>
      </c>
      <c r="J153" s="17">
        <f t="shared" si="155"/>
        <v>61</v>
      </c>
      <c r="K153" s="17">
        <f t="shared" si="156"/>
        <v>16</v>
      </c>
      <c r="L153" s="17">
        <f t="shared" ref="L153" si="163">J153+K153</f>
        <v>77</v>
      </c>
      <c r="M153" s="17" t="str">
        <f t="shared" si="157"/>
        <v>0</v>
      </c>
      <c r="N153" s="17" t="str">
        <f t="shared" si="158"/>
        <v>0</v>
      </c>
      <c r="O153" s="17" t="str">
        <f t="shared" si="159"/>
        <v>0</v>
      </c>
      <c r="P153" s="105" t="s">
        <v>189</v>
      </c>
      <c r="Q153" s="79" t="s">
        <v>190</v>
      </c>
    </row>
    <row r="154" spans="1:17" ht="21.75" customHeight="1">
      <c r="A154" s="14"/>
      <c r="B154" s="15" t="s">
        <v>123</v>
      </c>
      <c r="C154" s="16">
        <v>23</v>
      </c>
      <c r="D154" s="16">
        <v>1</v>
      </c>
      <c r="E154" s="17">
        <f t="shared" si="152"/>
        <v>24</v>
      </c>
      <c r="F154" s="87">
        <v>2</v>
      </c>
      <c r="G154" s="17" t="str">
        <f t="shared" si="153"/>
        <v>0</v>
      </c>
      <c r="H154" s="17" t="str">
        <f t="shared" si="154"/>
        <v>0</v>
      </c>
      <c r="I154" s="17">
        <f t="shared" ref="I154:I155" si="164">G154+H154</f>
        <v>0</v>
      </c>
      <c r="J154" s="17">
        <f t="shared" si="155"/>
        <v>23</v>
      </c>
      <c r="K154" s="17">
        <f t="shared" si="156"/>
        <v>1</v>
      </c>
      <c r="L154" s="17">
        <f t="shared" ref="L154:L155" si="165">J154+K154</f>
        <v>24</v>
      </c>
      <c r="M154" s="17" t="str">
        <f t="shared" si="157"/>
        <v>0</v>
      </c>
      <c r="N154" s="17" t="str">
        <f t="shared" si="158"/>
        <v>0</v>
      </c>
      <c r="O154" s="17" t="str">
        <f t="shared" si="159"/>
        <v>0</v>
      </c>
      <c r="P154" s="105" t="s">
        <v>189</v>
      </c>
      <c r="Q154" s="79" t="s">
        <v>190</v>
      </c>
    </row>
    <row r="155" spans="1:17" ht="21.75" customHeight="1">
      <c r="A155" s="14"/>
      <c r="B155" s="15" t="s">
        <v>116</v>
      </c>
      <c r="C155" s="16">
        <v>36</v>
      </c>
      <c r="D155" s="16">
        <v>8</v>
      </c>
      <c r="E155" s="17">
        <f t="shared" si="152"/>
        <v>44</v>
      </c>
      <c r="F155" s="87">
        <v>2</v>
      </c>
      <c r="G155" s="17" t="str">
        <f t="shared" si="153"/>
        <v>0</v>
      </c>
      <c r="H155" s="17" t="str">
        <f t="shared" si="154"/>
        <v>0</v>
      </c>
      <c r="I155" s="17">
        <f t="shared" si="164"/>
        <v>0</v>
      </c>
      <c r="J155" s="17">
        <f t="shared" si="155"/>
        <v>36</v>
      </c>
      <c r="K155" s="17">
        <f t="shared" si="156"/>
        <v>8</v>
      </c>
      <c r="L155" s="17">
        <f t="shared" si="165"/>
        <v>44</v>
      </c>
      <c r="M155" s="17" t="str">
        <f t="shared" si="157"/>
        <v>0</v>
      </c>
      <c r="N155" s="17" t="str">
        <f t="shared" si="158"/>
        <v>0</v>
      </c>
      <c r="O155" s="17" t="str">
        <f t="shared" si="159"/>
        <v>0</v>
      </c>
      <c r="P155" s="105" t="s">
        <v>189</v>
      </c>
      <c r="Q155" s="110" t="s">
        <v>212</v>
      </c>
    </row>
    <row r="156" spans="1:17" ht="21.75" customHeight="1">
      <c r="A156" s="14"/>
      <c r="B156" s="72" t="s">
        <v>174</v>
      </c>
      <c r="C156" s="16">
        <v>57</v>
      </c>
      <c r="D156" s="16">
        <v>7</v>
      </c>
      <c r="E156" s="17">
        <f t="shared" si="152"/>
        <v>64</v>
      </c>
      <c r="F156" s="87">
        <v>2</v>
      </c>
      <c r="G156" s="17" t="str">
        <f t="shared" si="153"/>
        <v>0</v>
      </c>
      <c r="H156" s="17" t="str">
        <f t="shared" si="154"/>
        <v>0</v>
      </c>
      <c r="I156" s="17">
        <f t="shared" ref="I156" si="166">G156+H156</f>
        <v>0</v>
      </c>
      <c r="J156" s="17">
        <f t="shared" si="155"/>
        <v>57</v>
      </c>
      <c r="K156" s="17">
        <f t="shared" si="156"/>
        <v>7</v>
      </c>
      <c r="L156" s="17">
        <f t="shared" ref="L156" si="167">J156+K156</f>
        <v>64</v>
      </c>
      <c r="M156" s="17" t="str">
        <f t="shared" si="157"/>
        <v>0</v>
      </c>
      <c r="N156" s="17" t="str">
        <f t="shared" si="158"/>
        <v>0</v>
      </c>
      <c r="O156" s="17" t="str">
        <f t="shared" si="159"/>
        <v>0</v>
      </c>
      <c r="P156" s="105" t="s">
        <v>189</v>
      </c>
      <c r="Q156" s="110" t="s">
        <v>212</v>
      </c>
    </row>
    <row r="157" spans="1:17" ht="21.75" customHeight="1">
      <c r="A157" s="14"/>
      <c r="B157" s="15" t="s">
        <v>161</v>
      </c>
      <c r="C157" s="16">
        <v>64</v>
      </c>
      <c r="D157" s="16">
        <v>7</v>
      </c>
      <c r="E157" s="17">
        <f t="shared" si="152"/>
        <v>71</v>
      </c>
      <c r="F157" s="87">
        <v>2</v>
      </c>
      <c r="G157" s="17" t="str">
        <f t="shared" si="153"/>
        <v>0</v>
      </c>
      <c r="H157" s="17" t="str">
        <f t="shared" si="154"/>
        <v>0</v>
      </c>
      <c r="I157" s="17">
        <f t="shared" si="160"/>
        <v>0</v>
      </c>
      <c r="J157" s="17">
        <f t="shared" si="155"/>
        <v>64</v>
      </c>
      <c r="K157" s="17">
        <f t="shared" si="156"/>
        <v>7</v>
      </c>
      <c r="L157" s="17">
        <f t="shared" si="161"/>
        <v>71</v>
      </c>
      <c r="M157" s="17" t="str">
        <f t="shared" si="157"/>
        <v>0</v>
      </c>
      <c r="N157" s="17" t="str">
        <f t="shared" si="158"/>
        <v>0</v>
      </c>
      <c r="O157" s="17" t="str">
        <f t="shared" si="159"/>
        <v>0</v>
      </c>
      <c r="P157" s="105" t="s">
        <v>189</v>
      </c>
      <c r="Q157" s="110" t="s">
        <v>212</v>
      </c>
    </row>
    <row r="158" spans="1:17" s="21" customFormat="1" ht="21.75" customHeight="1">
      <c r="A158" s="18"/>
      <c r="B158" s="19" t="s">
        <v>54</v>
      </c>
      <c r="C158" s="20">
        <f>SUM(C149:C157)</f>
        <v>579</v>
      </c>
      <c r="D158" s="20">
        <f>SUM(D149:D157)</f>
        <v>77</v>
      </c>
      <c r="E158" s="20">
        <f>SUM(E149:E157)</f>
        <v>656</v>
      </c>
      <c r="F158" s="88">
        <f>SUM(F149:F155)</f>
        <v>14</v>
      </c>
      <c r="G158" s="20">
        <f>SUM(G149:G155)</f>
        <v>0</v>
      </c>
      <c r="H158" s="20">
        <f>SUM(H149:H155)</f>
        <v>0</v>
      </c>
      <c r="I158" s="20">
        <f>SUM(I149:I155)</f>
        <v>0</v>
      </c>
      <c r="J158" s="20">
        <f>SUM(J149:J157)</f>
        <v>579</v>
      </c>
      <c r="K158" s="20">
        <f>SUM(K149:K157)</f>
        <v>77</v>
      </c>
      <c r="L158" s="20">
        <f t="shared" si="161"/>
        <v>656</v>
      </c>
      <c r="M158" s="20">
        <f>SUM(M149:M157)</f>
        <v>0</v>
      </c>
      <c r="N158" s="20">
        <f>SUM(N149:N157)</f>
        <v>0</v>
      </c>
      <c r="O158" s="20">
        <f t="shared" ref="O158" si="168">M158+N158</f>
        <v>0</v>
      </c>
      <c r="P158" s="74"/>
      <c r="Q158" s="74"/>
    </row>
    <row r="159" spans="1:17" s="21" customFormat="1" ht="21.75" customHeight="1">
      <c r="A159" s="18"/>
      <c r="B159" s="19" t="s">
        <v>71</v>
      </c>
      <c r="C159" s="20">
        <f>C158</f>
        <v>579</v>
      </c>
      <c r="D159" s="20">
        <f t="shared" ref="D159:L159" si="169">D158</f>
        <v>77</v>
      </c>
      <c r="E159" s="20">
        <f t="shared" si="169"/>
        <v>656</v>
      </c>
      <c r="F159" s="88">
        <f t="shared" si="169"/>
        <v>14</v>
      </c>
      <c r="G159" s="20">
        <f t="shared" si="169"/>
        <v>0</v>
      </c>
      <c r="H159" s="20">
        <f t="shared" si="169"/>
        <v>0</v>
      </c>
      <c r="I159" s="20">
        <f t="shared" si="169"/>
        <v>0</v>
      </c>
      <c r="J159" s="20">
        <f t="shared" si="169"/>
        <v>579</v>
      </c>
      <c r="K159" s="20">
        <f t="shared" si="169"/>
        <v>77</v>
      </c>
      <c r="L159" s="20">
        <f t="shared" si="169"/>
        <v>656</v>
      </c>
      <c r="M159" s="20">
        <f t="shared" ref="M159:O159" si="170">M158</f>
        <v>0</v>
      </c>
      <c r="N159" s="20">
        <f t="shared" si="170"/>
        <v>0</v>
      </c>
      <c r="O159" s="20">
        <f t="shared" si="170"/>
        <v>0</v>
      </c>
      <c r="P159" s="74"/>
      <c r="Q159" s="74"/>
    </row>
    <row r="160" spans="1:17" s="21" customFormat="1" ht="21.75" customHeight="1">
      <c r="A160" s="118"/>
      <c r="B160" s="119" t="s">
        <v>38</v>
      </c>
      <c r="C160" s="120">
        <f t="shared" ref="C160:L160" si="171">C146+C159</f>
        <v>3945</v>
      </c>
      <c r="D160" s="120">
        <f t="shared" si="171"/>
        <v>1261</v>
      </c>
      <c r="E160" s="120">
        <f t="shared" si="171"/>
        <v>5206</v>
      </c>
      <c r="F160" s="121">
        <f t="shared" si="171"/>
        <v>92</v>
      </c>
      <c r="G160" s="120">
        <f t="shared" si="171"/>
        <v>0</v>
      </c>
      <c r="H160" s="120">
        <f t="shared" si="171"/>
        <v>0</v>
      </c>
      <c r="I160" s="120">
        <f t="shared" si="171"/>
        <v>0</v>
      </c>
      <c r="J160" s="120">
        <f t="shared" si="171"/>
        <v>3945</v>
      </c>
      <c r="K160" s="120">
        <f t="shared" si="171"/>
        <v>1261</v>
      </c>
      <c r="L160" s="120">
        <f t="shared" si="171"/>
        <v>5206</v>
      </c>
      <c r="M160" s="120">
        <f t="shared" ref="M160:O160" si="172">M146+M159</f>
        <v>0</v>
      </c>
      <c r="N160" s="120">
        <f t="shared" si="172"/>
        <v>0</v>
      </c>
      <c r="O160" s="120">
        <f t="shared" si="172"/>
        <v>0</v>
      </c>
      <c r="P160" s="117"/>
      <c r="Q160" s="117"/>
    </row>
    <row r="161" spans="1:17" ht="21.75" customHeight="1">
      <c r="A161" s="18" t="s">
        <v>41</v>
      </c>
      <c r="B161" s="28"/>
      <c r="C161" s="5"/>
      <c r="D161" s="5"/>
      <c r="E161" s="27"/>
      <c r="F161" s="82"/>
      <c r="G161" s="26"/>
      <c r="H161" s="26"/>
      <c r="I161" s="27"/>
      <c r="J161" s="26"/>
      <c r="K161" s="26"/>
      <c r="L161" s="27"/>
      <c r="M161" s="26"/>
      <c r="N161" s="26"/>
      <c r="O161" s="27"/>
      <c r="P161" s="103"/>
      <c r="Q161" s="103"/>
    </row>
    <row r="162" spans="1:17" ht="21.75" customHeight="1">
      <c r="A162" s="18"/>
      <c r="B162" s="38" t="s">
        <v>55</v>
      </c>
      <c r="C162" s="5"/>
      <c r="D162" s="5"/>
      <c r="E162" s="27"/>
      <c r="F162" s="82"/>
      <c r="G162" s="26"/>
      <c r="H162" s="26"/>
      <c r="I162" s="27"/>
      <c r="J162" s="26"/>
      <c r="K162" s="26"/>
      <c r="L162" s="27"/>
      <c r="M162" s="26"/>
      <c r="N162" s="26"/>
      <c r="O162" s="27"/>
      <c r="P162" s="103"/>
      <c r="Q162" s="103"/>
    </row>
    <row r="163" spans="1:17" ht="21.75" customHeight="1">
      <c r="A163" s="14"/>
      <c r="B163" s="28" t="s">
        <v>57</v>
      </c>
      <c r="C163" s="5"/>
      <c r="D163" s="5"/>
      <c r="E163" s="27"/>
      <c r="F163" s="82"/>
      <c r="G163" s="26"/>
      <c r="H163" s="26"/>
      <c r="I163" s="27"/>
      <c r="J163" s="26"/>
      <c r="K163" s="26"/>
      <c r="L163" s="27"/>
      <c r="M163" s="26"/>
      <c r="N163" s="26"/>
      <c r="O163" s="27"/>
      <c r="P163" s="103"/>
      <c r="Q163" s="103"/>
    </row>
    <row r="164" spans="1:17" ht="21.75" customHeight="1">
      <c r="A164" s="10"/>
      <c r="B164" s="11" t="s">
        <v>19</v>
      </c>
      <c r="C164" s="12">
        <v>105</v>
      </c>
      <c r="D164" s="12">
        <v>340</v>
      </c>
      <c r="E164" s="13">
        <f t="shared" ref="E164:E174" si="173">C164+D164</f>
        <v>445</v>
      </c>
      <c r="F164" s="86">
        <v>2</v>
      </c>
      <c r="G164" s="13" t="str">
        <f t="shared" ref="G164:G174" si="174">IF(F164=1,C164,"0")</f>
        <v>0</v>
      </c>
      <c r="H164" s="13" t="str">
        <f t="shared" ref="H164:H174" si="175">IF(F164=1,D164,"0")</f>
        <v>0</v>
      </c>
      <c r="I164" s="13">
        <f t="shared" ref="I164" si="176">G164+H164</f>
        <v>0</v>
      </c>
      <c r="J164" s="13">
        <f t="shared" ref="J164:J174" si="177">IF(F164=2,C164,"0")</f>
        <v>105</v>
      </c>
      <c r="K164" s="13">
        <f t="shared" ref="K164:K174" si="178">IF(F164=2,D164,"0")</f>
        <v>340</v>
      </c>
      <c r="L164" s="13">
        <f t="shared" ref="L164" si="179">J164+K164</f>
        <v>445</v>
      </c>
      <c r="M164" s="13" t="str">
        <f t="shared" ref="M164:M174" si="180">IF(F164=3,C164,"0")</f>
        <v>0</v>
      </c>
      <c r="N164" s="13" t="str">
        <f t="shared" ref="N164:N174" si="181">IF(F164=3,D164,"0")</f>
        <v>0</v>
      </c>
      <c r="O164" s="13" t="str">
        <f t="shared" ref="O164:O174" si="182">IF(F164=3,E164,"0")</f>
        <v>0</v>
      </c>
      <c r="P164" s="105" t="s">
        <v>200</v>
      </c>
      <c r="Q164" s="79" t="s">
        <v>184</v>
      </c>
    </row>
    <row r="165" spans="1:17" ht="37.5" customHeight="1">
      <c r="A165" s="14"/>
      <c r="B165" s="15" t="s">
        <v>43</v>
      </c>
      <c r="C165" s="16">
        <v>85</v>
      </c>
      <c r="D165" s="16">
        <v>309</v>
      </c>
      <c r="E165" s="17">
        <f t="shared" si="173"/>
        <v>394</v>
      </c>
      <c r="F165" s="87">
        <v>1</v>
      </c>
      <c r="G165" s="17">
        <f t="shared" si="174"/>
        <v>85</v>
      </c>
      <c r="H165" s="17">
        <f t="shared" si="175"/>
        <v>309</v>
      </c>
      <c r="I165" s="17">
        <f t="shared" ref="I165:I174" si="183">G165+H165</f>
        <v>394</v>
      </c>
      <c r="J165" s="17" t="str">
        <f t="shared" si="177"/>
        <v>0</v>
      </c>
      <c r="K165" s="17" t="str">
        <f t="shared" si="178"/>
        <v>0</v>
      </c>
      <c r="L165" s="17">
        <f t="shared" ref="L165:L174" si="184">J165+K165</f>
        <v>0</v>
      </c>
      <c r="M165" s="17" t="str">
        <f t="shared" si="180"/>
        <v>0</v>
      </c>
      <c r="N165" s="17" t="str">
        <f t="shared" si="181"/>
        <v>0</v>
      </c>
      <c r="O165" s="17" t="str">
        <f t="shared" si="182"/>
        <v>0</v>
      </c>
      <c r="P165" s="132" t="s">
        <v>200</v>
      </c>
      <c r="Q165" s="111" t="s">
        <v>213</v>
      </c>
    </row>
    <row r="166" spans="1:17" ht="37.5" customHeight="1">
      <c r="A166" s="14"/>
      <c r="B166" s="15" t="s">
        <v>42</v>
      </c>
      <c r="C166" s="16">
        <v>0</v>
      </c>
      <c r="D166" s="16">
        <v>3</v>
      </c>
      <c r="E166" s="17">
        <f t="shared" si="173"/>
        <v>3</v>
      </c>
      <c r="F166" s="87">
        <v>1</v>
      </c>
      <c r="G166" s="17">
        <f t="shared" si="174"/>
        <v>0</v>
      </c>
      <c r="H166" s="17">
        <f t="shared" si="175"/>
        <v>3</v>
      </c>
      <c r="I166" s="17">
        <f t="shared" si="183"/>
        <v>3</v>
      </c>
      <c r="J166" s="17" t="str">
        <f t="shared" si="177"/>
        <v>0</v>
      </c>
      <c r="K166" s="17" t="str">
        <f t="shared" si="178"/>
        <v>0</v>
      </c>
      <c r="L166" s="17">
        <f t="shared" si="184"/>
        <v>0</v>
      </c>
      <c r="M166" s="17" t="str">
        <f t="shared" si="180"/>
        <v>0</v>
      </c>
      <c r="N166" s="17" t="str">
        <f t="shared" si="181"/>
        <v>0</v>
      </c>
      <c r="O166" s="17" t="str">
        <f t="shared" si="182"/>
        <v>0</v>
      </c>
      <c r="P166" s="132" t="s">
        <v>200</v>
      </c>
      <c r="Q166" s="111" t="s">
        <v>213</v>
      </c>
    </row>
    <row r="167" spans="1:17" ht="37.5" customHeight="1">
      <c r="A167" s="14"/>
      <c r="B167" s="15" t="s">
        <v>138</v>
      </c>
      <c r="C167" s="16">
        <v>154</v>
      </c>
      <c r="D167" s="16">
        <v>327</v>
      </c>
      <c r="E167" s="17">
        <f t="shared" si="173"/>
        <v>481</v>
      </c>
      <c r="F167" s="87">
        <v>1</v>
      </c>
      <c r="G167" s="17">
        <f t="shared" si="174"/>
        <v>154</v>
      </c>
      <c r="H167" s="17">
        <f t="shared" si="175"/>
        <v>327</v>
      </c>
      <c r="I167" s="17">
        <f t="shared" si="183"/>
        <v>481</v>
      </c>
      <c r="J167" s="17" t="str">
        <f t="shared" si="177"/>
        <v>0</v>
      </c>
      <c r="K167" s="17" t="str">
        <f t="shared" si="178"/>
        <v>0</v>
      </c>
      <c r="L167" s="17">
        <f t="shared" si="184"/>
        <v>0</v>
      </c>
      <c r="M167" s="17" t="str">
        <f t="shared" si="180"/>
        <v>0</v>
      </c>
      <c r="N167" s="17" t="str">
        <f t="shared" si="181"/>
        <v>0</v>
      </c>
      <c r="O167" s="17" t="str">
        <f t="shared" si="182"/>
        <v>0</v>
      </c>
      <c r="P167" s="132" t="s">
        <v>200</v>
      </c>
      <c r="Q167" s="111" t="s">
        <v>213</v>
      </c>
    </row>
    <row r="168" spans="1:17" ht="21.75" customHeight="1">
      <c r="A168" s="14"/>
      <c r="B168" s="15" t="s">
        <v>125</v>
      </c>
      <c r="C168" s="16">
        <v>131</v>
      </c>
      <c r="D168" s="16">
        <v>403</v>
      </c>
      <c r="E168" s="17">
        <f t="shared" si="173"/>
        <v>534</v>
      </c>
      <c r="F168" s="87">
        <v>2</v>
      </c>
      <c r="G168" s="17" t="str">
        <f t="shared" si="174"/>
        <v>0</v>
      </c>
      <c r="H168" s="17" t="str">
        <f t="shared" si="175"/>
        <v>0</v>
      </c>
      <c r="I168" s="17">
        <f t="shared" ref="I168" si="185">G168+H168</f>
        <v>0</v>
      </c>
      <c r="J168" s="17">
        <f t="shared" si="177"/>
        <v>131</v>
      </c>
      <c r="K168" s="17">
        <f t="shared" si="178"/>
        <v>403</v>
      </c>
      <c r="L168" s="17">
        <f t="shared" ref="L168" si="186">J168+K168</f>
        <v>534</v>
      </c>
      <c r="M168" s="17" t="str">
        <f t="shared" si="180"/>
        <v>0</v>
      </c>
      <c r="N168" s="17" t="str">
        <f t="shared" si="181"/>
        <v>0</v>
      </c>
      <c r="O168" s="17" t="str">
        <f t="shared" si="182"/>
        <v>0</v>
      </c>
      <c r="P168" s="105" t="s">
        <v>200</v>
      </c>
      <c r="Q168" s="105" t="s">
        <v>186</v>
      </c>
    </row>
    <row r="169" spans="1:17" ht="21.75" customHeight="1">
      <c r="A169" s="14"/>
      <c r="B169" s="15" t="s">
        <v>18</v>
      </c>
      <c r="C169" s="16">
        <v>7</v>
      </c>
      <c r="D169" s="16">
        <v>3</v>
      </c>
      <c r="E169" s="17">
        <f t="shared" si="173"/>
        <v>10</v>
      </c>
      <c r="F169" s="87">
        <v>1</v>
      </c>
      <c r="G169" s="17">
        <f t="shared" si="174"/>
        <v>7</v>
      </c>
      <c r="H169" s="17">
        <f t="shared" si="175"/>
        <v>3</v>
      </c>
      <c r="I169" s="17">
        <f t="shared" si="183"/>
        <v>10</v>
      </c>
      <c r="J169" s="17" t="str">
        <f t="shared" si="177"/>
        <v>0</v>
      </c>
      <c r="K169" s="17" t="str">
        <f t="shared" si="178"/>
        <v>0</v>
      </c>
      <c r="L169" s="17">
        <f t="shared" si="184"/>
        <v>0</v>
      </c>
      <c r="M169" s="17" t="str">
        <f t="shared" si="180"/>
        <v>0</v>
      </c>
      <c r="N169" s="17" t="str">
        <f t="shared" si="181"/>
        <v>0</v>
      </c>
      <c r="O169" s="17" t="str">
        <f t="shared" si="182"/>
        <v>0</v>
      </c>
      <c r="P169" s="105" t="s">
        <v>200</v>
      </c>
      <c r="Q169" s="79" t="s">
        <v>184</v>
      </c>
    </row>
    <row r="170" spans="1:17" ht="21.75" customHeight="1">
      <c r="A170" s="14"/>
      <c r="B170" s="15" t="s">
        <v>140</v>
      </c>
      <c r="C170" s="16">
        <v>19</v>
      </c>
      <c r="D170" s="16">
        <v>40</v>
      </c>
      <c r="E170" s="17">
        <f t="shared" si="173"/>
        <v>59</v>
      </c>
      <c r="F170" s="87">
        <v>1</v>
      </c>
      <c r="G170" s="17">
        <f t="shared" si="174"/>
        <v>19</v>
      </c>
      <c r="H170" s="17">
        <f t="shared" si="175"/>
        <v>40</v>
      </c>
      <c r="I170" s="17">
        <f t="shared" si="183"/>
        <v>59</v>
      </c>
      <c r="J170" s="17" t="str">
        <f t="shared" si="177"/>
        <v>0</v>
      </c>
      <c r="K170" s="17" t="str">
        <f t="shared" si="178"/>
        <v>0</v>
      </c>
      <c r="L170" s="17">
        <f t="shared" si="184"/>
        <v>0</v>
      </c>
      <c r="M170" s="17" t="str">
        <f t="shared" si="180"/>
        <v>0</v>
      </c>
      <c r="N170" s="17" t="str">
        <f t="shared" si="181"/>
        <v>0</v>
      </c>
      <c r="O170" s="17" t="str">
        <f t="shared" si="182"/>
        <v>0</v>
      </c>
      <c r="P170" s="105" t="s">
        <v>200</v>
      </c>
      <c r="Q170" s="79" t="s">
        <v>184</v>
      </c>
    </row>
    <row r="171" spans="1:17" ht="21.75" customHeight="1">
      <c r="A171" s="14"/>
      <c r="B171" s="15" t="s">
        <v>162</v>
      </c>
      <c r="C171" s="16">
        <v>46</v>
      </c>
      <c r="D171" s="16">
        <v>109</v>
      </c>
      <c r="E171" s="17">
        <f t="shared" si="173"/>
        <v>155</v>
      </c>
      <c r="F171" s="87">
        <v>1</v>
      </c>
      <c r="G171" s="17">
        <f t="shared" si="174"/>
        <v>46</v>
      </c>
      <c r="H171" s="17">
        <f t="shared" si="175"/>
        <v>109</v>
      </c>
      <c r="I171" s="17">
        <f t="shared" ref="I171:I172" si="187">G171+H171</f>
        <v>155</v>
      </c>
      <c r="J171" s="17" t="str">
        <f t="shared" si="177"/>
        <v>0</v>
      </c>
      <c r="K171" s="17" t="str">
        <f t="shared" si="178"/>
        <v>0</v>
      </c>
      <c r="L171" s="17">
        <f t="shared" ref="L171:L172" si="188">J171+K171</f>
        <v>0</v>
      </c>
      <c r="M171" s="17" t="str">
        <f t="shared" si="180"/>
        <v>0</v>
      </c>
      <c r="N171" s="17" t="str">
        <f t="shared" si="181"/>
        <v>0</v>
      </c>
      <c r="O171" s="17" t="str">
        <f t="shared" si="182"/>
        <v>0</v>
      </c>
      <c r="P171" s="105" t="s">
        <v>200</v>
      </c>
      <c r="Q171" s="79" t="s">
        <v>184</v>
      </c>
    </row>
    <row r="172" spans="1:17" ht="21.75" customHeight="1">
      <c r="A172" s="14"/>
      <c r="B172" s="15" t="s">
        <v>139</v>
      </c>
      <c r="C172" s="16">
        <v>193</v>
      </c>
      <c r="D172" s="16">
        <v>461</v>
      </c>
      <c r="E172" s="17">
        <f t="shared" si="173"/>
        <v>654</v>
      </c>
      <c r="F172" s="87">
        <v>1</v>
      </c>
      <c r="G172" s="17">
        <f t="shared" si="174"/>
        <v>193</v>
      </c>
      <c r="H172" s="17">
        <f t="shared" si="175"/>
        <v>461</v>
      </c>
      <c r="I172" s="17">
        <f t="shared" si="187"/>
        <v>654</v>
      </c>
      <c r="J172" s="17" t="str">
        <f t="shared" si="177"/>
        <v>0</v>
      </c>
      <c r="K172" s="17" t="str">
        <f t="shared" si="178"/>
        <v>0</v>
      </c>
      <c r="L172" s="17">
        <f t="shared" si="188"/>
        <v>0</v>
      </c>
      <c r="M172" s="17" t="str">
        <f t="shared" si="180"/>
        <v>0</v>
      </c>
      <c r="N172" s="17" t="str">
        <f t="shared" si="181"/>
        <v>0</v>
      </c>
      <c r="O172" s="17" t="str">
        <f t="shared" ref="O172" si="189">IF(F172=3,E172,"0")</f>
        <v>0</v>
      </c>
      <c r="P172" s="105"/>
      <c r="Q172" s="79"/>
    </row>
    <row r="173" spans="1:17" ht="21.75" customHeight="1">
      <c r="A173" s="14"/>
      <c r="B173" s="15" t="s">
        <v>20</v>
      </c>
      <c r="C173" s="16">
        <v>123</v>
      </c>
      <c r="D173" s="16">
        <v>388</v>
      </c>
      <c r="E173" s="17">
        <f t="shared" si="173"/>
        <v>511</v>
      </c>
      <c r="F173" s="87">
        <v>2</v>
      </c>
      <c r="G173" s="17" t="str">
        <f t="shared" si="174"/>
        <v>0</v>
      </c>
      <c r="H173" s="17" t="str">
        <f t="shared" si="175"/>
        <v>0</v>
      </c>
      <c r="I173" s="17">
        <f t="shared" si="183"/>
        <v>0</v>
      </c>
      <c r="J173" s="17">
        <f t="shared" si="177"/>
        <v>123</v>
      </c>
      <c r="K173" s="17">
        <f t="shared" si="178"/>
        <v>388</v>
      </c>
      <c r="L173" s="17">
        <f t="shared" si="184"/>
        <v>511</v>
      </c>
      <c r="M173" s="17" t="str">
        <f t="shared" si="180"/>
        <v>0</v>
      </c>
      <c r="N173" s="17" t="str">
        <f t="shared" si="181"/>
        <v>0</v>
      </c>
      <c r="O173" s="17" t="str">
        <f t="shared" si="182"/>
        <v>0</v>
      </c>
      <c r="P173" s="105" t="s">
        <v>200</v>
      </c>
      <c r="Q173" s="79" t="s">
        <v>184</v>
      </c>
    </row>
    <row r="174" spans="1:17" ht="21.75" customHeight="1">
      <c r="A174" s="14"/>
      <c r="B174" s="15" t="s">
        <v>67</v>
      </c>
      <c r="C174" s="16">
        <v>309</v>
      </c>
      <c r="D174" s="16">
        <v>241</v>
      </c>
      <c r="E174" s="17">
        <f t="shared" si="173"/>
        <v>550</v>
      </c>
      <c r="F174" s="87">
        <v>2</v>
      </c>
      <c r="G174" s="17" t="str">
        <f t="shared" si="174"/>
        <v>0</v>
      </c>
      <c r="H174" s="17" t="str">
        <f t="shared" si="175"/>
        <v>0</v>
      </c>
      <c r="I174" s="17">
        <f t="shared" si="183"/>
        <v>0</v>
      </c>
      <c r="J174" s="17">
        <f t="shared" si="177"/>
        <v>309</v>
      </c>
      <c r="K174" s="17">
        <f t="shared" si="178"/>
        <v>241</v>
      </c>
      <c r="L174" s="17">
        <f t="shared" si="184"/>
        <v>550</v>
      </c>
      <c r="M174" s="17" t="str">
        <f t="shared" si="180"/>
        <v>0</v>
      </c>
      <c r="N174" s="17" t="str">
        <f t="shared" si="181"/>
        <v>0</v>
      </c>
      <c r="O174" s="17" t="str">
        <f t="shared" si="182"/>
        <v>0</v>
      </c>
      <c r="P174" s="105" t="s">
        <v>194</v>
      </c>
      <c r="Q174" s="105" t="s">
        <v>201</v>
      </c>
    </row>
    <row r="175" spans="1:17" s="21" customFormat="1" ht="21.75" customHeight="1">
      <c r="A175" s="18"/>
      <c r="B175" s="19" t="s">
        <v>54</v>
      </c>
      <c r="C175" s="20">
        <f t="shared" ref="C175:L175" si="190">SUM(C164:C174)</f>
        <v>1172</v>
      </c>
      <c r="D175" s="20">
        <f t="shared" si="190"/>
        <v>2624</v>
      </c>
      <c r="E175" s="20">
        <f t="shared" si="190"/>
        <v>3796</v>
      </c>
      <c r="F175" s="88">
        <f t="shared" si="190"/>
        <v>15</v>
      </c>
      <c r="G175" s="20">
        <f t="shared" si="190"/>
        <v>504</v>
      </c>
      <c r="H175" s="20">
        <f t="shared" si="190"/>
        <v>1252</v>
      </c>
      <c r="I175" s="20">
        <f t="shared" si="190"/>
        <v>1756</v>
      </c>
      <c r="J175" s="20">
        <f t="shared" si="190"/>
        <v>668</v>
      </c>
      <c r="K175" s="20">
        <f t="shared" si="190"/>
        <v>1372</v>
      </c>
      <c r="L175" s="20">
        <f t="shared" si="190"/>
        <v>2040</v>
      </c>
      <c r="M175" s="20">
        <f t="shared" ref="M175:O175" si="191">SUM(M164:M174)</f>
        <v>0</v>
      </c>
      <c r="N175" s="20">
        <f t="shared" si="191"/>
        <v>0</v>
      </c>
      <c r="O175" s="20">
        <f t="shared" si="191"/>
        <v>0</v>
      </c>
      <c r="P175" s="74"/>
      <c r="Q175" s="74"/>
    </row>
    <row r="176" spans="1:17" s="21" customFormat="1" ht="21.75" customHeight="1">
      <c r="A176" s="18"/>
      <c r="B176" s="28" t="s">
        <v>72</v>
      </c>
      <c r="C176" s="16"/>
      <c r="D176" s="16"/>
      <c r="E176" s="17"/>
      <c r="F176" s="94"/>
      <c r="G176" s="17"/>
      <c r="H176" s="17"/>
      <c r="I176" s="17"/>
      <c r="J176" s="17"/>
      <c r="K176" s="17"/>
      <c r="L176" s="17"/>
      <c r="M176" s="17"/>
      <c r="N176" s="17"/>
      <c r="O176" s="17"/>
      <c r="P176" s="74"/>
      <c r="Q176" s="74"/>
    </row>
    <row r="177" spans="1:17" s="21" customFormat="1" ht="21.75" customHeight="1">
      <c r="A177" s="18"/>
      <c r="B177" s="30" t="s">
        <v>107</v>
      </c>
      <c r="C177" s="16">
        <v>78</v>
      </c>
      <c r="D177" s="16">
        <v>509</v>
      </c>
      <c r="E177" s="17">
        <f>C177+D177</f>
        <v>587</v>
      </c>
      <c r="F177" s="87">
        <v>2</v>
      </c>
      <c r="G177" s="17" t="str">
        <f>IF(F177=1,C177,"0")</f>
        <v>0</v>
      </c>
      <c r="H177" s="17" t="str">
        <f>IF(F177=1,D177,"0")</f>
        <v>0</v>
      </c>
      <c r="I177" s="17">
        <f>G177+H177</f>
        <v>0</v>
      </c>
      <c r="J177" s="17">
        <f>IF(F177=2,C177,"0")</f>
        <v>78</v>
      </c>
      <c r="K177" s="17">
        <f>IF(F177=2,D177,"0")</f>
        <v>509</v>
      </c>
      <c r="L177" s="17">
        <f>J177+K177</f>
        <v>587</v>
      </c>
      <c r="M177" s="17" t="str">
        <f>IF(F177=3,C177,"0")</f>
        <v>0</v>
      </c>
      <c r="N177" s="17" t="str">
        <f>IF(F177=3,D177,"0")</f>
        <v>0</v>
      </c>
      <c r="O177" s="17" t="str">
        <f t="shared" ref="O177" si="192">IF(F177=3,E177,"0")</f>
        <v>0</v>
      </c>
      <c r="P177" s="105" t="s">
        <v>200</v>
      </c>
      <c r="Q177" s="79" t="s">
        <v>184</v>
      </c>
    </row>
    <row r="178" spans="1:17" s="21" customFormat="1" ht="21.75" customHeight="1">
      <c r="A178" s="18"/>
      <c r="B178" s="31" t="s">
        <v>54</v>
      </c>
      <c r="C178" s="20">
        <f>C177</f>
        <v>78</v>
      </c>
      <c r="D178" s="20">
        <f t="shared" ref="D178:L178" si="193">D177</f>
        <v>509</v>
      </c>
      <c r="E178" s="20">
        <f t="shared" si="193"/>
        <v>587</v>
      </c>
      <c r="F178" s="88">
        <f t="shared" si="193"/>
        <v>2</v>
      </c>
      <c r="G178" s="20" t="str">
        <f t="shared" si="193"/>
        <v>0</v>
      </c>
      <c r="H178" s="20" t="str">
        <f t="shared" si="193"/>
        <v>0</v>
      </c>
      <c r="I178" s="20">
        <f t="shared" si="193"/>
        <v>0</v>
      </c>
      <c r="J178" s="20">
        <f t="shared" si="193"/>
        <v>78</v>
      </c>
      <c r="K178" s="20">
        <f t="shared" si="193"/>
        <v>509</v>
      </c>
      <c r="L178" s="20">
        <f t="shared" si="193"/>
        <v>587</v>
      </c>
      <c r="M178" s="20" t="str">
        <f t="shared" ref="M178:O178" si="194">M177</f>
        <v>0</v>
      </c>
      <c r="N178" s="20" t="str">
        <f t="shared" si="194"/>
        <v>0</v>
      </c>
      <c r="O178" s="20" t="str">
        <f t="shared" si="194"/>
        <v>0</v>
      </c>
      <c r="P178" s="74"/>
      <c r="Q178" s="74"/>
    </row>
    <row r="179" spans="1:17" s="21" customFormat="1" ht="21.75" customHeight="1">
      <c r="A179" s="18"/>
      <c r="B179" s="28" t="s">
        <v>58</v>
      </c>
      <c r="C179" s="16"/>
      <c r="D179" s="16"/>
      <c r="E179" s="17"/>
      <c r="F179" s="91"/>
      <c r="G179" s="17"/>
      <c r="H179" s="17"/>
      <c r="I179" s="17"/>
      <c r="J179" s="17"/>
      <c r="K179" s="17"/>
      <c r="L179" s="17"/>
      <c r="M179" s="17"/>
      <c r="N179" s="17"/>
      <c r="O179" s="17"/>
      <c r="P179" s="74"/>
      <c r="Q179" s="74"/>
    </row>
    <row r="180" spans="1:17" s="21" customFormat="1" ht="21.75" customHeight="1">
      <c r="A180" s="18"/>
      <c r="B180" s="32" t="s">
        <v>44</v>
      </c>
      <c r="C180" s="16">
        <v>87</v>
      </c>
      <c r="D180" s="16">
        <v>172</v>
      </c>
      <c r="E180" s="17">
        <f>C180+D180</f>
        <v>259</v>
      </c>
      <c r="F180" s="87">
        <v>2</v>
      </c>
      <c r="G180" s="17" t="str">
        <f>IF(F180=1,C180,"0")</f>
        <v>0</v>
      </c>
      <c r="H180" s="17" t="str">
        <f>IF(F180=1,D180,"0")</f>
        <v>0</v>
      </c>
      <c r="I180" s="17">
        <f t="shared" ref="I180:I181" si="195">G180+H180</f>
        <v>0</v>
      </c>
      <c r="J180" s="17">
        <f>IF(F180=2,C180,"0")</f>
        <v>87</v>
      </c>
      <c r="K180" s="17">
        <f>IF(F180=2,D180,"0")</f>
        <v>172</v>
      </c>
      <c r="L180" s="17">
        <f t="shared" ref="L180:L181" si="196">J180+K180</f>
        <v>259</v>
      </c>
      <c r="M180" s="17" t="str">
        <f>IF(F180=3,C180,"0")</f>
        <v>0</v>
      </c>
      <c r="N180" s="17" t="str">
        <f>IF(F180=3,D180,"0")</f>
        <v>0</v>
      </c>
      <c r="O180" s="17" t="str">
        <f t="shared" ref="O180:O181" si="197">IF(F180=3,E180,"0")</f>
        <v>0</v>
      </c>
      <c r="P180" s="105" t="s">
        <v>202</v>
      </c>
      <c r="Q180" s="79" t="s">
        <v>184</v>
      </c>
    </row>
    <row r="181" spans="1:17" s="21" customFormat="1" ht="21.75" hidden="1" customHeight="1">
      <c r="A181" s="18"/>
      <c r="B181" s="32" t="s">
        <v>45</v>
      </c>
      <c r="C181" s="16">
        <v>0</v>
      </c>
      <c r="D181" s="16">
        <v>0</v>
      </c>
      <c r="E181" s="17">
        <f>C181+D181</f>
        <v>0</v>
      </c>
      <c r="F181" s="87">
        <v>2</v>
      </c>
      <c r="G181" s="17" t="str">
        <f>IF(F181=1,C181,"0")</f>
        <v>0</v>
      </c>
      <c r="H181" s="17" t="str">
        <f>IF(F181=1,D181,"0")</f>
        <v>0</v>
      </c>
      <c r="I181" s="17">
        <f t="shared" si="195"/>
        <v>0</v>
      </c>
      <c r="J181" s="17">
        <f>IF(F181=2,C181,"0")</f>
        <v>0</v>
      </c>
      <c r="K181" s="17">
        <f>IF(F181=2,D181,"0")</f>
        <v>0</v>
      </c>
      <c r="L181" s="17">
        <f t="shared" si="196"/>
        <v>0</v>
      </c>
      <c r="M181" s="17" t="str">
        <f>IF(F181=3,C181,"0")</f>
        <v>0</v>
      </c>
      <c r="N181" s="17" t="str">
        <f>IF(F181=3,D181,"0")</f>
        <v>0</v>
      </c>
      <c r="O181" s="17" t="str">
        <f t="shared" si="197"/>
        <v>0</v>
      </c>
      <c r="P181" s="105" t="s">
        <v>202</v>
      </c>
      <c r="Q181" s="79" t="s">
        <v>184</v>
      </c>
    </row>
    <row r="182" spans="1:17" s="21" customFormat="1" ht="21.75" customHeight="1">
      <c r="A182" s="18"/>
      <c r="B182" s="31" t="s">
        <v>54</v>
      </c>
      <c r="C182" s="20">
        <f>SUM(C180:C181)</f>
        <v>87</v>
      </c>
      <c r="D182" s="20">
        <f t="shared" ref="D182:L182" si="198">SUM(D180:D181)</f>
        <v>172</v>
      </c>
      <c r="E182" s="20">
        <f t="shared" si="198"/>
        <v>259</v>
      </c>
      <c r="F182" s="85">
        <f t="shared" si="198"/>
        <v>4</v>
      </c>
      <c r="G182" s="20">
        <f t="shared" si="198"/>
        <v>0</v>
      </c>
      <c r="H182" s="20">
        <f t="shared" si="198"/>
        <v>0</v>
      </c>
      <c r="I182" s="20">
        <f t="shared" si="198"/>
        <v>0</v>
      </c>
      <c r="J182" s="20">
        <f t="shared" si="198"/>
        <v>87</v>
      </c>
      <c r="K182" s="20">
        <f t="shared" si="198"/>
        <v>172</v>
      </c>
      <c r="L182" s="20">
        <f t="shared" si="198"/>
        <v>259</v>
      </c>
      <c r="M182" s="20">
        <f t="shared" ref="M182:O182" si="199">SUM(M180:M181)</f>
        <v>0</v>
      </c>
      <c r="N182" s="20">
        <f t="shared" si="199"/>
        <v>0</v>
      </c>
      <c r="O182" s="20">
        <f t="shared" si="199"/>
        <v>0</v>
      </c>
      <c r="P182" s="74"/>
      <c r="Q182" s="74"/>
    </row>
    <row r="183" spans="1:17" s="21" customFormat="1" ht="21.75" customHeight="1">
      <c r="A183" s="18"/>
      <c r="B183" s="4" t="s">
        <v>215</v>
      </c>
      <c r="C183" s="29"/>
      <c r="D183" s="16"/>
      <c r="E183" s="17"/>
      <c r="F183" s="91"/>
      <c r="G183" s="17"/>
      <c r="H183" s="17"/>
      <c r="I183" s="17"/>
      <c r="J183" s="17"/>
      <c r="K183" s="17"/>
      <c r="L183" s="17"/>
      <c r="M183" s="17"/>
      <c r="N183" s="17"/>
      <c r="O183" s="17"/>
      <c r="P183" s="74"/>
      <c r="Q183" s="74"/>
    </row>
    <row r="184" spans="1:17" s="21" customFormat="1" ht="36.75" customHeight="1">
      <c r="A184" s="18"/>
      <c r="B184" s="32" t="s">
        <v>208</v>
      </c>
      <c r="C184" s="16">
        <v>70</v>
      </c>
      <c r="D184" s="16">
        <v>65</v>
      </c>
      <c r="E184" s="17">
        <f>C184+D184</f>
        <v>135</v>
      </c>
      <c r="F184" s="87">
        <v>2</v>
      </c>
      <c r="G184" s="17" t="str">
        <f>IF(F184=1,C184,"0")</f>
        <v>0</v>
      </c>
      <c r="H184" s="17" t="str">
        <f>IF(F184=1,D184,"0")</f>
        <v>0</v>
      </c>
      <c r="I184" s="17">
        <f t="shared" ref="I184:I187" si="200">G184+H184</f>
        <v>0</v>
      </c>
      <c r="J184" s="17">
        <f>IF(F184=2,C184,"0")</f>
        <v>70</v>
      </c>
      <c r="K184" s="17">
        <f>IF(F184=2,D184,"0")</f>
        <v>65</v>
      </c>
      <c r="L184" s="17">
        <f t="shared" ref="L184:L187" si="201">J184+K184</f>
        <v>135</v>
      </c>
      <c r="M184" s="17" t="str">
        <f>IF(F184=3,C184,"0")</f>
        <v>0</v>
      </c>
      <c r="N184" s="17" t="str">
        <f>IF(F184=3,D184,"0")</f>
        <v>0</v>
      </c>
      <c r="O184" s="17" t="str">
        <f t="shared" ref="O184:O187" si="202">IF(F184=3,E184,"0")</f>
        <v>0</v>
      </c>
      <c r="P184" s="113" t="s">
        <v>200</v>
      </c>
      <c r="Q184" s="112" t="s">
        <v>214</v>
      </c>
    </row>
    <row r="185" spans="1:17" s="21" customFormat="1" ht="21.75" hidden="1" customHeight="1">
      <c r="A185" s="18"/>
      <c r="B185" s="32" t="s">
        <v>169</v>
      </c>
      <c r="C185" s="16"/>
      <c r="D185" s="16"/>
      <c r="E185" s="17">
        <f>C185+D185</f>
        <v>0</v>
      </c>
      <c r="F185" s="87">
        <v>1</v>
      </c>
      <c r="G185" s="17">
        <f>IF(F185=1,C185,"0")</f>
        <v>0</v>
      </c>
      <c r="H185" s="17">
        <f>IF(F185=1,D185,"0")</f>
        <v>0</v>
      </c>
      <c r="I185" s="17">
        <f t="shared" ref="I185" si="203">G185+H185</f>
        <v>0</v>
      </c>
      <c r="J185" s="17" t="str">
        <f>IF(F185=2,C185,"0")</f>
        <v>0</v>
      </c>
      <c r="K185" s="17" t="str">
        <f>IF(F185=2,D185,"0")</f>
        <v>0</v>
      </c>
      <c r="L185" s="17">
        <f t="shared" ref="L185" si="204">J185+K185</f>
        <v>0</v>
      </c>
      <c r="M185" s="17" t="str">
        <f>IF(F185=3,C185,"0")</f>
        <v>0</v>
      </c>
      <c r="N185" s="17" t="str">
        <f>IF(F185=3,D185,"0")</f>
        <v>0</v>
      </c>
      <c r="O185" s="17" t="str">
        <f t="shared" si="202"/>
        <v>0</v>
      </c>
      <c r="P185" s="74"/>
      <c r="Q185" s="74"/>
    </row>
    <row r="186" spans="1:17" s="21" customFormat="1" ht="21.75" customHeight="1">
      <c r="A186" s="18"/>
      <c r="B186" s="32" t="s">
        <v>89</v>
      </c>
      <c r="C186" s="16">
        <v>1</v>
      </c>
      <c r="D186" s="16">
        <v>0</v>
      </c>
      <c r="E186" s="17">
        <f>C186+D186</f>
        <v>1</v>
      </c>
      <c r="F186" s="87">
        <v>2</v>
      </c>
      <c r="G186" s="17" t="str">
        <f>IF(F186=1,C186,"0")</f>
        <v>0</v>
      </c>
      <c r="H186" s="17" t="str">
        <f>IF(F186=1,D186,"0")</f>
        <v>0</v>
      </c>
      <c r="I186" s="17">
        <f t="shared" si="200"/>
        <v>0</v>
      </c>
      <c r="J186" s="17">
        <f>IF(F186=2,C186,"0")</f>
        <v>1</v>
      </c>
      <c r="K186" s="17">
        <f>IF(F186=2,D186,"0")</f>
        <v>0</v>
      </c>
      <c r="L186" s="17">
        <f t="shared" si="201"/>
        <v>1</v>
      </c>
      <c r="M186" s="17" t="str">
        <f>IF(F186=3,C186,"0")</f>
        <v>0</v>
      </c>
      <c r="N186" s="17" t="str">
        <f>IF(F186=3,D186,"0")</f>
        <v>0</v>
      </c>
      <c r="O186" s="17" t="str">
        <f t="shared" si="202"/>
        <v>0</v>
      </c>
      <c r="P186" s="105" t="s">
        <v>200</v>
      </c>
      <c r="Q186" s="79" t="s">
        <v>184</v>
      </c>
    </row>
    <row r="187" spans="1:17" s="21" customFormat="1" ht="21.75" customHeight="1">
      <c r="A187" s="18"/>
      <c r="B187" s="32" t="s">
        <v>90</v>
      </c>
      <c r="C187" s="16">
        <v>2</v>
      </c>
      <c r="D187" s="16">
        <v>1</v>
      </c>
      <c r="E187" s="17">
        <f>C187+D187</f>
        <v>3</v>
      </c>
      <c r="F187" s="87">
        <v>1</v>
      </c>
      <c r="G187" s="17">
        <f>IF(F187=1,C187,"0")</f>
        <v>2</v>
      </c>
      <c r="H187" s="17">
        <f>IF(F187=1,D187,"0")</f>
        <v>1</v>
      </c>
      <c r="I187" s="17">
        <f t="shared" si="200"/>
        <v>3</v>
      </c>
      <c r="J187" s="17" t="str">
        <f>IF(F187=2,C187,"0")</f>
        <v>0</v>
      </c>
      <c r="K187" s="17" t="str">
        <f>IF(F187=2,D187,"0")</f>
        <v>0</v>
      </c>
      <c r="L187" s="17">
        <f t="shared" si="201"/>
        <v>0</v>
      </c>
      <c r="M187" s="17" t="str">
        <f>IF(F187=3,C187,"0")</f>
        <v>0</v>
      </c>
      <c r="N187" s="17" t="str">
        <f>IF(F187=3,D187,"0")</f>
        <v>0</v>
      </c>
      <c r="O187" s="17" t="str">
        <f t="shared" si="202"/>
        <v>0</v>
      </c>
      <c r="P187" s="105" t="s">
        <v>200</v>
      </c>
      <c r="Q187" s="79" t="s">
        <v>184</v>
      </c>
    </row>
    <row r="188" spans="1:17" s="21" customFormat="1" ht="21.75" customHeight="1">
      <c r="A188" s="18"/>
      <c r="B188" s="19" t="s">
        <v>54</v>
      </c>
      <c r="C188" s="20">
        <f>SUM(C184:C187)</f>
        <v>73</v>
      </c>
      <c r="D188" s="20">
        <f>SUM(D184:D187)</f>
        <v>66</v>
      </c>
      <c r="E188" s="20">
        <f>SUM(E184:E187)</f>
        <v>139</v>
      </c>
      <c r="F188" s="85"/>
      <c r="G188" s="20">
        <f t="shared" ref="G188:O188" si="205">SUM(G184:G187)</f>
        <v>2</v>
      </c>
      <c r="H188" s="20">
        <f t="shared" si="205"/>
        <v>1</v>
      </c>
      <c r="I188" s="20">
        <f t="shared" si="205"/>
        <v>3</v>
      </c>
      <c r="J188" s="20">
        <f t="shared" si="205"/>
        <v>71</v>
      </c>
      <c r="K188" s="20">
        <f t="shared" si="205"/>
        <v>65</v>
      </c>
      <c r="L188" s="20">
        <f t="shared" si="205"/>
        <v>136</v>
      </c>
      <c r="M188" s="20">
        <f t="shared" si="205"/>
        <v>0</v>
      </c>
      <c r="N188" s="20">
        <f t="shared" si="205"/>
        <v>0</v>
      </c>
      <c r="O188" s="20">
        <f t="shared" si="205"/>
        <v>0</v>
      </c>
      <c r="P188" s="74"/>
      <c r="Q188" s="74"/>
    </row>
    <row r="189" spans="1:17" ht="21.75" customHeight="1">
      <c r="A189" s="14"/>
      <c r="B189" s="28" t="s">
        <v>79</v>
      </c>
      <c r="C189" s="29"/>
      <c r="D189" s="16"/>
      <c r="E189" s="17"/>
      <c r="F189" s="84"/>
      <c r="G189" s="17"/>
      <c r="H189" s="17"/>
      <c r="I189" s="17"/>
      <c r="J189" s="17"/>
      <c r="K189" s="17"/>
      <c r="L189" s="17"/>
      <c r="M189" s="17"/>
      <c r="N189" s="17"/>
      <c r="O189" s="17"/>
      <c r="P189" s="103"/>
      <c r="Q189" s="103"/>
    </row>
    <row r="190" spans="1:17" ht="39" customHeight="1">
      <c r="A190" s="14"/>
      <c r="B190" s="15" t="s">
        <v>43</v>
      </c>
      <c r="C190" s="16">
        <v>11</v>
      </c>
      <c r="D190" s="16">
        <v>67</v>
      </c>
      <c r="E190" s="17">
        <f>C190+D190</f>
        <v>78</v>
      </c>
      <c r="F190" s="87">
        <v>1</v>
      </c>
      <c r="G190" s="17">
        <f>IF(F190=1,C190,"0")</f>
        <v>11</v>
      </c>
      <c r="H190" s="17">
        <f>IF(F190=1,D190,"0")</f>
        <v>67</v>
      </c>
      <c r="I190" s="17">
        <f t="shared" ref="I190:I193" si="206">G190+H190</f>
        <v>78</v>
      </c>
      <c r="J190" s="17" t="str">
        <f>IF(F190=2,C190,"0")</f>
        <v>0</v>
      </c>
      <c r="K190" s="17" t="str">
        <f>IF(F190=2,D190,"0")</f>
        <v>0</v>
      </c>
      <c r="L190" s="17">
        <f t="shared" ref="L190:L193" si="207">J190+K190</f>
        <v>0</v>
      </c>
      <c r="M190" s="17" t="str">
        <f>IF(F190=3,C190,"0")</f>
        <v>0</v>
      </c>
      <c r="N190" s="17" t="str">
        <f>IF(F190=3,D190,"0")</f>
        <v>0</v>
      </c>
      <c r="O190" s="17" t="str">
        <f t="shared" ref="O190:O193" si="208">IF(F190=3,E190,"0")</f>
        <v>0</v>
      </c>
      <c r="P190" s="132" t="s">
        <v>200</v>
      </c>
      <c r="Q190" s="111" t="s">
        <v>213</v>
      </c>
    </row>
    <row r="191" spans="1:17" ht="39" customHeight="1">
      <c r="A191" s="14"/>
      <c r="B191" s="15" t="s">
        <v>138</v>
      </c>
      <c r="C191" s="16">
        <v>22</v>
      </c>
      <c r="D191" s="16">
        <v>88</v>
      </c>
      <c r="E191" s="17">
        <f>C191+D191</f>
        <v>110</v>
      </c>
      <c r="F191" s="87">
        <v>1</v>
      </c>
      <c r="G191" s="17">
        <f>IF(F191=1,C191,"0")</f>
        <v>22</v>
      </c>
      <c r="H191" s="17">
        <f>IF(F191=1,D191,"0")</f>
        <v>88</v>
      </c>
      <c r="I191" s="17">
        <f t="shared" ref="I191" si="209">G191+H191</f>
        <v>110</v>
      </c>
      <c r="J191" s="17" t="str">
        <f>IF(F191=2,C191,"0")</f>
        <v>0</v>
      </c>
      <c r="K191" s="17" t="str">
        <f>IF(F191=2,D191,"0")</f>
        <v>0</v>
      </c>
      <c r="L191" s="17">
        <f t="shared" ref="L191" si="210">J191+K191</f>
        <v>0</v>
      </c>
      <c r="M191" s="17" t="str">
        <f>IF(F191=3,C191,"0")</f>
        <v>0</v>
      </c>
      <c r="N191" s="17" t="str">
        <f>IF(F191=3,D191,"0")</f>
        <v>0</v>
      </c>
      <c r="O191" s="17" t="str">
        <f t="shared" si="208"/>
        <v>0</v>
      </c>
      <c r="P191" s="132" t="s">
        <v>200</v>
      </c>
      <c r="Q191" s="111" t="s">
        <v>213</v>
      </c>
    </row>
    <row r="192" spans="1:17" ht="21.75" customHeight="1">
      <c r="A192" s="14"/>
      <c r="B192" s="30" t="s">
        <v>139</v>
      </c>
      <c r="C192" s="16">
        <v>19</v>
      </c>
      <c r="D192" s="16">
        <v>75</v>
      </c>
      <c r="E192" s="17">
        <f>C192+D192</f>
        <v>94</v>
      </c>
      <c r="F192" s="87">
        <v>1</v>
      </c>
      <c r="G192" s="17">
        <f>IF(F192=1,C192,"0")</f>
        <v>19</v>
      </c>
      <c r="H192" s="17">
        <f>IF(F192=1,D192,"0")</f>
        <v>75</v>
      </c>
      <c r="I192" s="17">
        <f t="shared" ref="I192" si="211">G192+H192</f>
        <v>94</v>
      </c>
      <c r="J192" s="17" t="str">
        <f>IF(F192=2,C192,"0")</f>
        <v>0</v>
      </c>
      <c r="K192" s="17" t="str">
        <f>IF(F192=2,D192,"0")</f>
        <v>0</v>
      </c>
      <c r="L192" s="17">
        <f t="shared" ref="L192" si="212">J192+K192</f>
        <v>0</v>
      </c>
      <c r="M192" s="17" t="str">
        <f>IF(F192=3,C192,"0")</f>
        <v>0</v>
      </c>
      <c r="N192" s="17" t="str">
        <f>IF(F192=3,D192,"0")</f>
        <v>0</v>
      </c>
      <c r="O192" s="17" t="str">
        <f t="shared" si="208"/>
        <v>0</v>
      </c>
      <c r="P192" s="105" t="s">
        <v>200</v>
      </c>
      <c r="Q192" s="79" t="s">
        <v>184</v>
      </c>
    </row>
    <row r="193" spans="1:17" ht="21.75" customHeight="1">
      <c r="A193" s="14"/>
      <c r="B193" s="15" t="s">
        <v>67</v>
      </c>
      <c r="C193" s="16">
        <v>79</v>
      </c>
      <c r="D193" s="16">
        <v>87</v>
      </c>
      <c r="E193" s="17">
        <f>C193+D193</f>
        <v>166</v>
      </c>
      <c r="F193" s="87">
        <v>2</v>
      </c>
      <c r="G193" s="17" t="str">
        <f>IF(F193=1,C193,"0")</f>
        <v>0</v>
      </c>
      <c r="H193" s="17" t="str">
        <f>IF(F193=1,D193,"0")</f>
        <v>0</v>
      </c>
      <c r="I193" s="17">
        <f t="shared" si="206"/>
        <v>0</v>
      </c>
      <c r="J193" s="17">
        <f>IF(F193=2,C193,"0")</f>
        <v>79</v>
      </c>
      <c r="K193" s="17">
        <f>IF(F193=2,D193,"0")</f>
        <v>87</v>
      </c>
      <c r="L193" s="17">
        <f t="shared" si="207"/>
        <v>166</v>
      </c>
      <c r="M193" s="17" t="str">
        <f>IF(F193=3,C193,"0")</f>
        <v>0</v>
      </c>
      <c r="N193" s="17" t="str">
        <f>IF(F193=3,D193,"0")</f>
        <v>0</v>
      </c>
      <c r="O193" s="17" t="str">
        <f t="shared" si="208"/>
        <v>0</v>
      </c>
      <c r="P193" s="105" t="s">
        <v>194</v>
      </c>
      <c r="Q193" s="105" t="s">
        <v>201</v>
      </c>
    </row>
    <row r="194" spans="1:17" s="21" customFormat="1" ht="21.75" customHeight="1">
      <c r="A194" s="18"/>
      <c r="B194" s="19" t="s">
        <v>54</v>
      </c>
      <c r="C194" s="20">
        <f>SUM(C190:C193)</f>
        <v>131</v>
      </c>
      <c r="D194" s="20">
        <f>SUM(D190:D193)</f>
        <v>317</v>
      </c>
      <c r="E194" s="20">
        <f>SUM(E190:E193)</f>
        <v>448</v>
      </c>
      <c r="F194" s="85"/>
      <c r="G194" s="20">
        <f t="shared" ref="G194:L194" si="213">SUM(G190:G193)</f>
        <v>52</v>
      </c>
      <c r="H194" s="20">
        <f t="shared" si="213"/>
        <v>230</v>
      </c>
      <c r="I194" s="20">
        <f t="shared" si="213"/>
        <v>282</v>
      </c>
      <c r="J194" s="20">
        <f t="shared" si="213"/>
        <v>79</v>
      </c>
      <c r="K194" s="20">
        <f t="shared" si="213"/>
        <v>87</v>
      </c>
      <c r="L194" s="20">
        <f t="shared" si="213"/>
        <v>166</v>
      </c>
      <c r="M194" s="20">
        <f t="shared" ref="M194:O194" si="214">SUM(M190:M193)</f>
        <v>0</v>
      </c>
      <c r="N194" s="20">
        <f t="shared" si="214"/>
        <v>0</v>
      </c>
      <c r="O194" s="20">
        <f t="shared" si="214"/>
        <v>0</v>
      </c>
      <c r="P194" s="74"/>
      <c r="Q194" s="74"/>
    </row>
    <row r="195" spans="1:17" ht="21.75" customHeight="1">
      <c r="A195" s="14"/>
      <c r="B195" s="28" t="s">
        <v>78</v>
      </c>
      <c r="C195" s="16"/>
      <c r="D195" s="16"/>
      <c r="E195" s="17"/>
      <c r="F195" s="84"/>
      <c r="G195" s="17"/>
      <c r="H195" s="17"/>
      <c r="I195" s="17"/>
      <c r="J195" s="17"/>
      <c r="K195" s="17"/>
      <c r="L195" s="17"/>
      <c r="M195" s="17"/>
      <c r="N195" s="17"/>
      <c r="O195" s="17"/>
      <c r="P195" s="103"/>
      <c r="Q195" s="103"/>
    </row>
    <row r="196" spans="1:17" ht="21.75" customHeight="1">
      <c r="A196" s="14"/>
      <c r="B196" s="15" t="s">
        <v>107</v>
      </c>
      <c r="C196" s="16">
        <v>16</v>
      </c>
      <c r="D196" s="16">
        <v>146</v>
      </c>
      <c r="E196" s="17">
        <f>C196+D196</f>
        <v>162</v>
      </c>
      <c r="F196" s="87">
        <v>2</v>
      </c>
      <c r="G196" s="17" t="str">
        <f>IF(F196=1,C196,"0")</f>
        <v>0</v>
      </c>
      <c r="H196" s="17" t="str">
        <f>IF(F196=1,D196,"0")</f>
        <v>0</v>
      </c>
      <c r="I196" s="17">
        <f t="shared" ref="I196" si="215">G196+H196</f>
        <v>0</v>
      </c>
      <c r="J196" s="17">
        <f>IF(F196=2,C196,"0")</f>
        <v>16</v>
      </c>
      <c r="K196" s="17">
        <f>IF(F196=2,D196,"0")</f>
        <v>146</v>
      </c>
      <c r="L196" s="17">
        <f t="shared" ref="L196" si="216">J196+K196</f>
        <v>162</v>
      </c>
      <c r="M196" s="17" t="str">
        <f>IF(F196=3,C196,"0")</f>
        <v>0</v>
      </c>
      <c r="N196" s="17" t="str">
        <f>IF(F196=3,D196,"0")</f>
        <v>0</v>
      </c>
      <c r="O196" s="17" t="str">
        <f t="shared" ref="O196" si="217">IF(F196=3,E196,"0")</f>
        <v>0</v>
      </c>
      <c r="P196" s="105" t="s">
        <v>200</v>
      </c>
      <c r="Q196" s="79" t="s">
        <v>184</v>
      </c>
    </row>
    <row r="197" spans="1:17" s="21" customFormat="1" ht="21.75" customHeight="1">
      <c r="A197" s="18"/>
      <c r="B197" s="31" t="s">
        <v>54</v>
      </c>
      <c r="C197" s="20">
        <f>C196</f>
        <v>16</v>
      </c>
      <c r="D197" s="20">
        <f t="shared" ref="D197:L197" si="218">D196</f>
        <v>146</v>
      </c>
      <c r="E197" s="20">
        <f t="shared" si="218"/>
        <v>162</v>
      </c>
      <c r="F197" s="85"/>
      <c r="G197" s="20" t="str">
        <f t="shared" si="218"/>
        <v>0</v>
      </c>
      <c r="H197" s="20" t="str">
        <f t="shared" si="218"/>
        <v>0</v>
      </c>
      <c r="I197" s="20">
        <f t="shared" si="218"/>
        <v>0</v>
      </c>
      <c r="J197" s="20">
        <f t="shared" si="218"/>
        <v>16</v>
      </c>
      <c r="K197" s="20">
        <f t="shared" si="218"/>
        <v>146</v>
      </c>
      <c r="L197" s="20">
        <f t="shared" si="218"/>
        <v>162</v>
      </c>
      <c r="M197" s="20" t="str">
        <f t="shared" ref="M197:O197" si="219">M196</f>
        <v>0</v>
      </c>
      <c r="N197" s="20" t="str">
        <f t="shared" si="219"/>
        <v>0</v>
      </c>
      <c r="O197" s="20" t="str">
        <f t="shared" si="219"/>
        <v>0</v>
      </c>
      <c r="P197" s="74"/>
      <c r="Q197" s="74"/>
    </row>
    <row r="198" spans="1:17" s="21" customFormat="1" ht="21.75" customHeight="1">
      <c r="A198" s="18"/>
      <c r="B198" s="19" t="s">
        <v>56</v>
      </c>
      <c r="C198" s="20">
        <f>C197+C194+C188+C182+C178+C175</f>
        <v>1557</v>
      </c>
      <c r="D198" s="20">
        <f>D197+D194+D188+D182+D178+D175</f>
        <v>3834</v>
      </c>
      <c r="E198" s="20">
        <f>E197+E194+E188+E182+E178+E175</f>
        <v>5391</v>
      </c>
      <c r="F198" s="85"/>
      <c r="G198" s="20">
        <f t="shared" ref="G198:O198" si="220">G197+G194+G188+G182+G178+G175</f>
        <v>558</v>
      </c>
      <c r="H198" s="20">
        <f t="shared" si="220"/>
        <v>1483</v>
      </c>
      <c r="I198" s="20">
        <f t="shared" si="220"/>
        <v>2041</v>
      </c>
      <c r="J198" s="20">
        <f t="shared" si="220"/>
        <v>999</v>
      </c>
      <c r="K198" s="20">
        <f t="shared" si="220"/>
        <v>2351</v>
      </c>
      <c r="L198" s="20">
        <f t="shared" si="220"/>
        <v>3350</v>
      </c>
      <c r="M198" s="20">
        <f t="shared" si="220"/>
        <v>0</v>
      </c>
      <c r="N198" s="20">
        <f t="shared" si="220"/>
        <v>0</v>
      </c>
      <c r="O198" s="20">
        <f t="shared" si="220"/>
        <v>0</v>
      </c>
      <c r="P198" s="74"/>
      <c r="Q198" s="74"/>
    </row>
    <row r="199" spans="1:17" ht="21.75" customHeight="1">
      <c r="A199" s="14"/>
      <c r="B199" s="35" t="s">
        <v>70</v>
      </c>
      <c r="C199" s="16"/>
      <c r="D199" s="16"/>
      <c r="E199" s="17"/>
      <c r="F199" s="84"/>
      <c r="G199" s="17"/>
      <c r="H199" s="17"/>
      <c r="I199" s="17"/>
      <c r="J199" s="17"/>
      <c r="K199" s="17"/>
      <c r="L199" s="17"/>
      <c r="M199" s="17"/>
      <c r="N199" s="17"/>
      <c r="O199" s="17"/>
      <c r="P199" s="103"/>
      <c r="Q199" s="103"/>
    </row>
    <row r="200" spans="1:17" ht="21.75" customHeight="1">
      <c r="A200" s="14"/>
      <c r="B200" s="41" t="s">
        <v>57</v>
      </c>
      <c r="C200" s="16"/>
      <c r="D200" s="16"/>
      <c r="E200" s="17"/>
      <c r="F200" s="84"/>
      <c r="G200" s="17"/>
      <c r="H200" s="17"/>
      <c r="I200" s="17"/>
      <c r="J200" s="17"/>
      <c r="K200" s="17"/>
      <c r="L200" s="17"/>
      <c r="M200" s="17"/>
      <c r="N200" s="17"/>
      <c r="O200" s="17"/>
      <c r="P200" s="103"/>
      <c r="Q200" s="103"/>
    </row>
    <row r="201" spans="1:17" ht="21.75" customHeight="1">
      <c r="A201" s="14"/>
      <c r="B201" s="37" t="s">
        <v>18</v>
      </c>
      <c r="C201" s="16">
        <v>3</v>
      </c>
      <c r="D201" s="16">
        <v>1</v>
      </c>
      <c r="E201" s="17">
        <f>C201+D201</f>
        <v>4</v>
      </c>
      <c r="F201" s="87">
        <v>1</v>
      </c>
      <c r="G201" s="17">
        <f>IF(F201=1,C201,"0")</f>
        <v>3</v>
      </c>
      <c r="H201" s="17">
        <f>IF(F201=1,D201,"0")</f>
        <v>1</v>
      </c>
      <c r="I201" s="17">
        <f t="shared" ref="I201:I202" si="221">G201+H201</f>
        <v>4</v>
      </c>
      <c r="J201" s="17" t="str">
        <f>IF(F201=2,C201,"0")</f>
        <v>0</v>
      </c>
      <c r="K201" s="17" t="str">
        <f>IF(F201=2,D201,"0")</f>
        <v>0</v>
      </c>
      <c r="L201" s="17">
        <f t="shared" ref="L201:L202" si="222">J201+K201</f>
        <v>0</v>
      </c>
      <c r="M201" s="17" t="str">
        <f>IF(F201=3,C201,"0")</f>
        <v>0</v>
      </c>
      <c r="N201" s="17" t="str">
        <f>IF(F201=3,D201,"0")</f>
        <v>0</v>
      </c>
      <c r="O201" s="17" t="str">
        <f t="shared" ref="O201:O203" si="223">IF(F201=3,E201,"0")</f>
        <v>0</v>
      </c>
      <c r="P201" s="105" t="s">
        <v>200</v>
      </c>
      <c r="Q201" s="79" t="s">
        <v>184</v>
      </c>
    </row>
    <row r="202" spans="1:17" ht="21.75" customHeight="1">
      <c r="A202" s="14"/>
      <c r="B202" s="37" t="s">
        <v>140</v>
      </c>
      <c r="C202" s="16">
        <v>48</v>
      </c>
      <c r="D202" s="16">
        <v>57</v>
      </c>
      <c r="E202" s="17">
        <f>C202+D202</f>
        <v>105</v>
      </c>
      <c r="F202" s="87">
        <v>1</v>
      </c>
      <c r="G202" s="17">
        <f>IF(F202=1,C202,"0")</f>
        <v>48</v>
      </c>
      <c r="H202" s="17">
        <f>IF(F202=1,D202,"0")</f>
        <v>57</v>
      </c>
      <c r="I202" s="17">
        <f t="shared" si="221"/>
        <v>105</v>
      </c>
      <c r="J202" s="17" t="str">
        <f>IF(F202=2,C202,"0")</f>
        <v>0</v>
      </c>
      <c r="K202" s="17" t="str">
        <f>IF(F202=2,D202,"0")</f>
        <v>0</v>
      </c>
      <c r="L202" s="17">
        <f t="shared" si="222"/>
        <v>0</v>
      </c>
      <c r="M202" s="17" t="str">
        <f>IF(F202=3,C202,"0")</f>
        <v>0</v>
      </c>
      <c r="N202" s="17" t="str">
        <f>IF(F202=3,D202,"0")</f>
        <v>0</v>
      </c>
      <c r="O202" s="17" t="str">
        <f t="shared" si="223"/>
        <v>0</v>
      </c>
      <c r="P202" s="105" t="s">
        <v>200</v>
      </c>
      <c r="Q202" s="79" t="s">
        <v>184</v>
      </c>
    </row>
    <row r="203" spans="1:17" ht="21.75" customHeight="1">
      <c r="A203" s="14"/>
      <c r="B203" s="37" t="s">
        <v>139</v>
      </c>
      <c r="C203" s="16">
        <v>17</v>
      </c>
      <c r="D203" s="16">
        <v>13</v>
      </c>
      <c r="E203" s="17">
        <f>C203+D203</f>
        <v>30</v>
      </c>
      <c r="F203" s="87">
        <v>1</v>
      </c>
      <c r="G203" s="17">
        <f>IF(F203=1,C203,"0")</f>
        <v>17</v>
      </c>
      <c r="H203" s="17">
        <f>IF(F203=1,D203,"0")</f>
        <v>13</v>
      </c>
      <c r="I203" s="17">
        <f t="shared" ref="I203" si="224">G203+H203</f>
        <v>30</v>
      </c>
      <c r="J203" s="17" t="str">
        <f>IF(F203=2,C203,"0")</f>
        <v>0</v>
      </c>
      <c r="K203" s="17" t="str">
        <f>IF(F203=2,D203,"0")</f>
        <v>0</v>
      </c>
      <c r="L203" s="17">
        <f t="shared" ref="L203" si="225">J203+K203</f>
        <v>0</v>
      </c>
      <c r="M203" s="17" t="str">
        <f>IF(F203=3,C203,"0")</f>
        <v>0</v>
      </c>
      <c r="N203" s="17" t="str">
        <f>IF(F203=3,D203,"0")</f>
        <v>0</v>
      </c>
      <c r="O203" s="17" t="str">
        <f t="shared" si="223"/>
        <v>0</v>
      </c>
      <c r="P203" s="105" t="s">
        <v>200</v>
      </c>
      <c r="Q203" s="79" t="s">
        <v>184</v>
      </c>
    </row>
    <row r="204" spans="1:17" s="21" customFormat="1" ht="21.75" customHeight="1">
      <c r="A204" s="18"/>
      <c r="B204" s="19" t="s">
        <v>54</v>
      </c>
      <c r="C204" s="20">
        <f>SUM(C201:C203)</f>
        <v>68</v>
      </c>
      <c r="D204" s="20">
        <f>SUM(D201:D203)</f>
        <v>71</v>
      </c>
      <c r="E204" s="20">
        <f>SUM(E201:E203)</f>
        <v>139</v>
      </c>
      <c r="F204" s="85"/>
      <c r="G204" s="20">
        <f t="shared" ref="G204:O204" si="226">SUM(G201:G203)</f>
        <v>68</v>
      </c>
      <c r="H204" s="20">
        <f t="shared" si="226"/>
        <v>71</v>
      </c>
      <c r="I204" s="20">
        <f t="shared" si="226"/>
        <v>139</v>
      </c>
      <c r="J204" s="20">
        <f t="shared" si="226"/>
        <v>0</v>
      </c>
      <c r="K204" s="20">
        <f t="shared" si="226"/>
        <v>0</v>
      </c>
      <c r="L204" s="20">
        <f t="shared" si="226"/>
        <v>0</v>
      </c>
      <c r="M204" s="20">
        <f t="shared" si="226"/>
        <v>0</v>
      </c>
      <c r="N204" s="20">
        <f t="shared" si="226"/>
        <v>0</v>
      </c>
      <c r="O204" s="20">
        <f t="shared" si="226"/>
        <v>0</v>
      </c>
      <c r="P204" s="74"/>
      <c r="Q204" s="74"/>
    </row>
    <row r="205" spans="1:17" s="21" customFormat="1" ht="21.75" customHeight="1">
      <c r="A205" s="18"/>
      <c r="B205" s="31" t="s">
        <v>71</v>
      </c>
      <c r="C205" s="20">
        <f>C204</f>
        <v>68</v>
      </c>
      <c r="D205" s="20">
        <f t="shared" ref="D205:E205" si="227">D204</f>
        <v>71</v>
      </c>
      <c r="E205" s="20">
        <f t="shared" si="227"/>
        <v>139</v>
      </c>
      <c r="F205" s="85"/>
      <c r="G205" s="20">
        <f>G204</f>
        <v>68</v>
      </c>
      <c r="H205" s="20">
        <f t="shared" ref="H205:O205" si="228">H204</f>
        <v>71</v>
      </c>
      <c r="I205" s="20">
        <f t="shared" si="228"/>
        <v>139</v>
      </c>
      <c r="J205" s="20">
        <f t="shared" si="228"/>
        <v>0</v>
      </c>
      <c r="K205" s="20">
        <f t="shared" si="228"/>
        <v>0</v>
      </c>
      <c r="L205" s="20">
        <f t="shared" si="228"/>
        <v>0</v>
      </c>
      <c r="M205" s="20">
        <f t="shared" si="228"/>
        <v>0</v>
      </c>
      <c r="N205" s="20">
        <f t="shared" si="228"/>
        <v>0</v>
      </c>
      <c r="O205" s="20">
        <f t="shared" si="228"/>
        <v>0</v>
      </c>
      <c r="P205" s="74"/>
      <c r="Q205" s="74"/>
    </row>
    <row r="206" spans="1:17" s="21" customFormat="1" ht="21.75" customHeight="1">
      <c r="A206" s="118"/>
      <c r="B206" s="124" t="s">
        <v>38</v>
      </c>
      <c r="C206" s="120">
        <f>C198+C205</f>
        <v>1625</v>
      </c>
      <c r="D206" s="120">
        <f>D198+D205</f>
        <v>3905</v>
      </c>
      <c r="E206" s="120">
        <f>E198+E205</f>
        <v>5530</v>
      </c>
      <c r="F206" s="121"/>
      <c r="G206" s="120">
        <f t="shared" ref="G206:O206" si="229">G198+G205</f>
        <v>626</v>
      </c>
      <c r="H206" s="120">
        <f t="shared" si="229"/>
        <v>1554</v>
      </c>
      <c r="I206" s="120">
        <f t="shared" si="229"/>
        <v>2180</v>
      </c>
      <c r="J206" s="120">
        <f t="shared" si="229"/>
        <v>999</v>
      </c>
      <c r="K206" s="120">
        <f t="shared" si="229"/>
        <v>2351</v>
      </c>
      <c r="L206" s="120">
        <f t="shared" si="229"/>
        <v>3350</v>
      </c>
      <c r="M206" s="120">
        <f t="shared" si="229"/>
        <v>0</v>
      </c>
      <c r="N206" s="120">
        <f t="shared" si="229"/>
        <v>0</v>
      </c>
      <c r="O206" s="120">
        <f t="shared" si="229"/>
        <v>0</v>
      </c>
      <c r="P206" s="117"/>
      <c r="Q206" s="117"/>
    </row>
    <row r="207" spans="1:17" ht="21.75" customHeight="1">
      <c r="A207" s="18" t="s">
        <v>46</v>
      </c>
      <c r="B207" s="28"/>
      <c r="C207" s="5"/>
      <c r="D207" s="5"/>
      <c r="E207" s="27"/>
      <c r="F207" s="82"/>
      <c r="G207" s="26"/>
      <c r="H207" s="26"/>
      <c r="I207" s="27"/>
      <c r="J207" s="26"/>
      <c r="K207" s="26"/>
      <c r="L207" s="27"/>
      <c r="M207" s="26"/>
      <c r="N207" s="26"/>
      <c r="O207" s="27"/>
      <c r="P207" s="103"/>
      <c r="Q207" s="103"/>
    </row>
    <row r="208" spans="1:17" ht="21.75" customHeight="1">
      <c r="A208" s="18"/>
      <c r="B208" s="38" t="s">
        <v>55</v>
      </c>
      <c r="C208" s="5"/>
      <c r="D208" s="5"/>
      <c r="E208" s="27"/>
      <c r="F208" s="82"/>
      <c r="G208" s="26"/>
      <c r="H208" s="26"/>
      <c r="I208" s="27"/>
      <c r="J208" s="26"/>
      <c r="K208" s="26"/>
      <c r="L208" s="27"/>
      <c r="M208" s="26"/>
      <c r="N208" s="26"/>
      <c r="O208" s="27"/>
      <c r="P208" s="103"/>
      <c r="Q208" s="103"/>
    </row>
    <row r="209" spans="1:17" ht="21.75" customHeight="1">
      <c r="A209" s="14"/>
      <c r="B209" s="28" t="s">
        <v>59</v>
      </c>
      <c r="C209" s="5"/>
      <c r="D209" s="5"/>
      <c r="E209" s="27"/>
      <c r="F209" s="90"/>
      <c r="G209" s="26"/>
      <c r="H209" s="26"/>
      <c r="I209" s="27"/>
      <c r="J209" s="26"/>
      <c r="K209" s="26"/>
      <c r="L209" s="27"/>
      <c r="M209" s="26"/>
      <c r="N209" s="26"/>
      <c r="O209" s="27"/>
      <c r="P209" s="103"/>
      <c r="Q209" s="103"/>
    </row>
    <row r="210" spans="1:17" ht="21.75" customHeight="1">
      <c r="A210" s="10"/>
      <c r="B210" s="11" t="s">
        <v>103</v>
      </c>
      <c r="C210" s="12">
        <v>13</v>
      </c>
      <c r="D210" s="12">
        <v>33</v>
      </c>
      <c r="E210" s="13">
        <f>C210+D210</f>
        <v>46</v>
      </c>
      <c r="F210" s="95">
        <v>2</v>
      </c>
      <c r="G210" s="13" t="str">
        <f>IF(F210=1,C210,"0")</f>
        <v>0</v>
      </c>
      <c r="H210" s="13" t="str">
        <f>IF(F210=1,D210,"0")</f>
        <v>0</v>
      </c>
      <c r="I210" s="13">
        <f>G210+H210</f>
        <v>0</v>
      </c>
      <c r="J210" s="13">
        <f>IF(F210=2,C210,"0")</f>
        <v>13</v>
      </c>
      <c r="K210" s="13">
        <f>IF(F210=2,D210,"0")</f>
        <v>33</v>
      </c>
      <c r="L210" s="13">
        <f>J210+K210</f>
        <v>46</v>
      </c>
      <c r="M210" s="13" t="str">
        <f>IF(F210=3,C210,"0")</f>
        <v>0</v>
      </c>
      <c r="N210" s="13" t="str">
        <f>IF(F210=3,D210,"0")</f>
        <v>0</v>
      </c>
      <c r="O210" s="13" t="str">
        <f t="shared" ref="O210:O213" si="230">IF(F210=3,E210,"0")</f>
        <v>0</v>
      </c>
      <c r="P210" s="105" t="s">
        <v>185</v>
      </c>
      <c r="Q210" s="79" t="s">
        <v>184</v>
      </c>
    </row>
    <row r="211" spans="1:17" ht="21.75" customHeight="1">
      <c r="A211" s="10"/>
      <c r="B211" s="11" t="s">
        <v>163</v>
      </c>
      <c r="C211" s="16">
        <v>43</v>
      </c>
      <c r="D211" s="16">
        <v>126</v>
      </c>
      <c r="E211" s="17">
        <f>C211+D211</f>
        <v>169</v>
      </c>
      <c r="F211" s="87">
        <v>2</v>
      </c>
      <c r="G211" s="17" t="str">
        <f>IF(F211=1,C211,"0")</f>
        <v>0</v>
      </c>
      <c r="H211" s="17" t="str">
        <f>IF(F211=1,D211,"0")</f>
        <v>0</v>
      </c>
      <c r="I211" s="17">
        <f>G211+H211</f>
        <v>0</v>
      </c>
      <c r="J211" s="17">
        <f>IF(F211=2,C211,"0")</f>
        <v>43</v>
      </c>
      <c r="K211" s="17">
        <f>IF(F211=2,D211,"0")</f>
        <v>126</v>
      </c>
      <c r="L211" s="17">
        <f>J211+K211</f>
        <v>169</v>
      </c>
      <c r="M211" s="17" t="str">
        <f>IF(F211=3,C211,"0")</f>
        <v>0</v>
      </c>
      <c r="N211" s="17" t="str">
        <f>IF(F211=3,D211,"0")</f>
        <v>0</v>
      </c>
      <c r="O211" s="17" t="str">
        <f t="shared" si="230"/>
        <v>0</v>
      </c>
      <c r="P211" s="105" t="s">
        <v>185</v>
      </c>
      <c r="Q211" s="79" t="s">
        <v>184</v>
      </c>
    </row>
    <row r="212" spans="1:17" ht="21.75" customHeight="1">
      <c r="A212" s="14"/>
      <c r="B212" s="15" t="s">
        <v>131</v>
      </c>
      <c r="C212" s="16">
        <v>29</v>
      </c>
      <c r="D212" s="16">
        <v>77</v>
      </c>
      <c r="E212" s="17">
        <f>C212+D212</f>
        <v>106</v>
      </c>
      <c r="F212" s="87">
        <v>2</v>
      </c>
      <c r="G212" s="17" t="str">
        <f>IF(F212=1,C212,"0")</f>
        <v>0</v>
      </c>
      <c r="H212" s="17" t="str">
        <f>IF(F212=1,D212,"0")</f>
        <v>0</v>
      </c>
      <c r="I212" s="17">
        <f t="shared" ref="I212" si="231">G212+H212</f>
        <v>0</v>
      </c>
      <c r="J212" s="17">
        <f>IF(F212=2,C212,"0")</f>
        <v>29</v>
      </c>
      <c r="K212" s="17">
        <f>IF(F212=2,D212,"0")</f>
        <v>77</v>
      </c>
      <c r="L212" s="17">
        <f t="shared" ref="L212" si="232">J212+K212</f>
        <v>106</v>
      </c>
      <c r="M212" s="17" t="str">
        <f>IF(F212=3,C212,"0")</f>
        <v>0</v>
      </c>
      <c r="N212" s="17" t="str">
        <f>IF(F212=3,D212,"0")</f>
        <v>0</v>
      </c>
      <c r="O212" s="17" t="str">
        <f t="shared" si="230"/>
        <v>0</v>
      </c>
      <c r="P212" s="105" t="s">
        <v>185</v>
      </c>
      <c r="Q212" s="79" t="s">
        <v>184</v>
      </c>
    </row>
    <row r="213" spans="1:17" ht="21.75" customHeight="1">
      <c r="A213" s="14"/>
      <c r="B213" s="15" t="s">
        <v>21</v>
      </c>
      <c r="C213" s="16">
        <v>194</v>
      </c>
      <c r="D213" s="16">
        <v>472</v>
      </c>
      <c r="E213" s="17">
        <f>C213+D213</f>
        <v>666</v>
      </c>
      <c r="F213" s="87">
        <v>2</v>
      </c>
      <c r="G213" s="17" t="str">
        <f>IF(F213=1,C213,"0")</f>
        <v>0</v>
      </c>
      <c r="H213" s="17" t="str">
        <f>IF(F213=1,D213,"0")</f>
        <v>0</v>
      </c>
      <c r="I213" s="17">
        <f t="shared" ref="I213" si="233">G213+H213</f>
        <v>0</v>
      </c>
      <c r="J213" s="17">
        <f>IF(F213=2,C213,"0")</f>
        <v>194</v>
      </c>
      <c r="K213" s="17">
        <f>IF(F213=2,D213,"0")</f>
        <v>472</v>
      </c>
      <c r="L213" s="17">
        <f t="shared" ref="L213" si="234">J213+K213</f>
        <v>666</v>
      </c>
      <c r="M213" s="17" t="str">
        <f>IF(F213=3,C213,"0")</f>
        <v>0</v>
      </c>
      <c r="N213" s="17" t="str">
        <f>IF(F213=3,D213,"0")</f>
        <v>0</v>
      </c>
      <c r="O213" s="17" t="str">
        <f t="shared" si="230"/>
        <v>0</v>
      </c>
      <c r="P213" s="105" t="s">
        <v>187</v>
      </c>
      <c r="Q213" s="79" t="s">
        <v>198</v>
      </c>
    </row>
    <row r="214" spans="1:17" s="21" customFormat="1" ht="21.75" customHeight="1">
      <c r="A214" s="18"/>
      <c r="B214" s="19" t="s">
        <v>54</v>
      </c>
      <c r="C214" s="20">
        <f t="shared" ref="C214:O214" si="235">SUM(C210:C213)</f>
        <v>279</v>
      </c>
      <c r="D214" s="20">
        <f t="shared" si="235"/>
        <v>708</v>
      </c>
      <c r="E214" s="20">
        <f t="shared" si="235"/>
        <v>987</v>
      </c>
      <c r="F214" s="88">
        <f t="shared" si="235"/>
        <v>8</v>
      </c>
      <c r="G214" s="20">
        <f t="shared" si="235"/>
        <v>0</v>
      </c>
      <c r="H214" s="20">
        <f t="shared" si="235"/>
        <v>0</v>
      </c>
      <c r="I214" s="20">
        <f t="shared" si="235"/>
        <v>0</v>
      </c>
      <c r="J214" s="20">
        <f t="shared" si="235"/>
        <v>279</v>
      </c>
      <c r="K214" s="20">
        <f t="shared" si="235"/>
        <v>708</v>
      </c>
      <c r="L214" s="20">
        <f t="shared" si="235"/>
        <v>987</v>
      </c>
      <c r="M214" s="20">
        <f t="shared" si="235"/>
        <v>0</v>
      </c>
      <c r="N214" s="20">
        <f t="shared" si="235"/>
        <v>0</v>
      </c>
      <c r="O214" s="20">
        <f t="shared" si="235"/>
        <v>0</v>
      </c>
      <c r="P214" s="74"/>
      <c r="Q214" s="74"/>
    </row>
    <row r="215" spans="1:17" ht="21.75" customHeight="1">
      <c r="A215" s="3"/>
      <c r="B215" s="4" t="s">
        <v>60</v>
      </c>
      <c r="C215" s="29"/>
      <c r="D215" s="16"/>
      <c r="E215" s="17"/>
      <c r="F215" s="94"/>
      <c r="G215" s="17"/>
      <c r="H215" s="17"/>
      <c r="I215" s="17"/>
      <c r="J215" s="17"/>
      <c r="K215" s="17"/>
      <c r="L215" s="17"/>
      <c r="M215" s="17"/>
      <c r="N215" s="17"/>
      <c r="O215" s="17"/>
      <c r="P215" s="103"/>
      <c r="Q215" s="103"/>
    </row>
    <row r="216" spans="1:17" ht="21.75" customHeight="1">
      <c r="A216" s="3"/>
      <c r="B216" s="11" t="s">
        <v>163</v>
      </c>
      <c r="C216" s="16">
        <v>21</v>
      </c>
      <c r="D216" s="16">
        <v>38</v>
      </c>
      <c r="E216" s="17">
        <f>C216+D216</f>
        <v>59</v>
      </c>
      <c r="F216" s="96">
        <v>2</v>
      </c>
      <c r="G216" s="17" t="str">
        <f>IF(F216=1,C216,"0")</f>
        <v>0</v>
      </c>
      <c r="H216" s="17" t="str">
        <f>IF(F216=1,D216,"0")</f>
        <v>0</v>
      </c>
      <c r="I216" s="17">
        <f>G216+H216</f>
        <v>0</v>
      </c>
      <c r="J216" s="17">
        <f>IF(F216=2,C216,"0")</f>
        <v>21</v>
      </c>
      <c r="K216" s="17">
        <f>IF(F216=2,D216,"0")</f>
        <v>38</v>
      </c>
      <c r="L216" s="17">
        <f>J216+K216</f>
        <v>59</v>
      </c>
      <c r="M216" s="17" t="str">
        <f>IF(F216=3,C216,"0")</f>
        <v>0</v>
      </c>
      <c r="N216" s="17" t="str">
        <f>IF(F216=3,D216,"0")</f>
        <v>0</v>
      </c>
      <c r="O216" s="17" t="str">
        <f t="shared" ref="O216:O218" si="236">IF(F216=3,E216,"0")</f>
        <v>0</v>
      </c>
      <c r="P216" s="105" t="s">
        <v>185</v>
      </c>
      <c r="Q216" s="79" t="s">
        <v>184</v>
      </c>
    </row>
    <row r="217" spans="1:17" ht="21.75" customHeight="1">
      <c r="A217" s="14"/>
      <c r="B217" s="15" t="s">
        <v>131</v>
      </c>
      <c r="C217" s="16">
        <v>6</v>
      </c>
      <c r="D217" s="16">
        <v>9</v>
      </c>
      <c r="E217" s="17">
        <f>C217+D217</f>
        <v>15</v>
      </c>
      <c r="F217" s="87">
        <v>2</v>
      </c>
      <c r="G217" s="17" t="str">
        <f>IF(F217=1,C217,"0")</f>
        <v>0</v>
      </c>
      <c r="H217" s="17" t="str">
        <f>IF(F217=1,D217,"0")</f>
        <v>0</v>
      </c>
      <c r="I217" s="17">
        <f>G217+H217</f>
        <v>0</v>
      </c>
      <c r="J217" s="17">
        <f>IF(F217=2,C217,"0")</f>
        <v>6</v>
      </c>
      <c r="K217" s="17">
        <f>IF(F217=2,D217,"0")</f>
        <v>9</v>
      </c>
      <c r="L217" s="17">
        <f>J217+K217</f>
        <v>15</v>
      </c>
      <c r="M217" s="17" t="str">
        <f>IF(F217=3,C217,"0")</f>
        <v>0</v>
      </c>
      <c r="N217" s="17" t="str">
        <f>IF(F217=3,D217,"0")</f>
        <v>0</v>
      </c>
      <c r="O217" s="17" t="str">
        <f t="shared" si="236"/>
        <v>0</v>
      </c>
      <c r="P217" s="105" t="s">
        <v>185</v>
      </c>
      <c r="Q217" s="79" t="s">
        <v>184</v>
      </c>
    </row>
    <row r="218" spans="1:17" ht="21.75" customHeight="1">
      <c r="A218" s="14"/>
      <c r="B218" s="15" t="s">
        <v>21</v>
      </c>
      <c r="C218" s="16">
        <v>48</v>
      </c>
      <c r="D218" s="16">
        <v>122</v>
      </c>
      <c r="E218" s="17">
        <f>C218+D218</f>
        <v>170</v>
      </c>
      <c r="F218" s="87">
        <v>2</v>
      </c>
      <c r="G218" s="17" t="str">
        <f>IF(F218=1,C218,"0")</f>
        <v>0</v>
      </c>
      <c r="H218" s="17" t="str">
        <f>IF(F218=1,D218,"0")</f>
        <v>0</v>
      </c>
      <c r="I218" s="17">
        <f>G218+H218</f>
        <v>0</v>
      </c>
      <c r="J218" s="17">
        <f>IF(F218=2,C218,"0")</f>
        <v>48</v>
      </c>
      <c r="K218" s="17">
        <f>IF(F218=2,D218,"0")</f>
        <v>122</v>
      </c>
      <c r="L218" s="17">
        <f>J218+K218</f>
        <v>170</v>
      </c>
      <c r="M218" s="17" t="str">
        <f>IF(F218=3,C218,"0")</f>
        <v>0</v>
      </c>
      <c r="N218" s="17" t="str">
        <f>IF(F218=3,D218,"0")</f>
        <v>0</v>
      </c>
      <c r="O218" s="17" t="str">
        <f t="shared" si="236"/>
        <v>0</v>
      </c>
      <c r="P218" s="105" t="s">
        <v>187</v>
      </c>
      <c r="Q218" s="79" t="s">
        <v>198</v>
      </c>
    </row>
    <row r="219" spans="1:17" s="21" customFormat="1" ht="21.75" customHeight="1">
      <c r="A219" s="18"/>
      <c r="B219" s="19" t="s">
        <v>54</v>
      </c>
      <c r="C219" s="20">
        <f t="shared" ref="C219:L219" si="237">SUM(C216:C218)</f>
        <v>75</v>
      </c>
      <c r="D219" s="20">
        <f t="shared" si="237"/>
        <v>169</v>
      </c>
      <c r="E219" s="20">
        <f t="shared" si="237"/>
        <v>244</v>
      </c>
      <c r="F219" s="88">
        <f t="shared" si="237"/>
        <v>6</v>
      </c>
      <c r="G219" s="20">
        <f t="shared" si="237"/>
        <v>0</v>
      </c>
      <c r="H219" s="20">
        <f t="shared" si="237"/>
        <v>0</v>
      </c>
      <c r="I219" s="20">
        <f t="shared" si="237"/>
        <v>0</v>
      </c>
      <c r="J219" s="20">
        <f t="shared" si="237"/>
        <v>75</v>
      </c>
      <c r="K219" s="20">
        <f t="shared" si="237"/>
        <v>169</v>
      </c>
      <c r="L219" s="20">
        <f t="shared" si="237"/>
        <v>244</v>
      </c>
      <c r="M219" s="20">
        <f t="shared" ref="M219:O219" si="238">SUM(M216:M218)</f>
        <v>0</v>
      </c>
      <c r="N219" s="20">
        <f t="shared" si="238"/>
        <v>0</v>
      </c>
      <c r="O219" s="20">
        <f t="shared" si="238"/>
        <v>0</v>
      </c>
      <c r="P219" s="74"/>
      <c r="Q219" s="74"/>
    </row>
    <row r="220" spans="1:17" s="21" customFormat="1" ht="21.75" customHeight="1">
      <c r="A220" s="18"/>
      <c r="B220" s="28" t="s">
        <v>145</v>
      </c>
      <c r="C220" s="20"/>
      <c r="D220" s="20"/>
      <c r="E220" s="20"/>
      <c r="F220" s="85"/>
      <c r="G220" s="20"/>
      <c r="H220" s="20"/>
      <c r="I220" s="20"/>
      <c r="J220" s="20"/>
      <c r="K220" s="20"/>
      <c r="L220" s="20"/>
      <c r="M220" s="20"/>
      <c r="N220" s="20"/>
      <c r="O220" s="20"/>
      <c r="P220" s="74"/>
      <c r="Q220" s="74"/>
    </row>
    <row r="221" spans="1:17" s="21" customFormat="1" ht="21.75" customHeight="1">
      <c r="A221" s="18"/>
      <c r="B221" s="32" t="s">
        <v>47</v>
      </c>
      <c r="C221" s="16">
        <v>1</v>
      </c>
      <c r="D221" s="16">
        <v>170</v>
      </c>
      <c r="E221" s="16">
        <f>C221+D221</f>
        <v>171</v>
      </c>
      <c r="F221" s="84">
        <v>1</v>
      </c>
      <c r="G221" s="16">
        <f>IF(F221=1,C221,"0")</f>
        <v>1</v>
      </c>
      <c r="H221" s="16">
        <f>IF(F221=1,D221,"0")</f>
        <v>170</v>
      </c>
      <c r="I221" s="16">
        <f t="shared" ref="I221" si="239">G221+H221</f>
        <v>171</v>
      </c>
      <c r="J221" s="16" t="str">
        <f>IF(F221=2,C221,"0")</f>
        <v>0</v>
      </c>
      <c r="K221" s="16" t="str">
        <f>IF(F221=2,D221,"0")</f>
        <v>0</v>
      </c>
      <c r="L221" s="16">
        <f t="shared" ref="L221" si="240">J221+K221</f>
        <v>0</v>
      </c>
      <c r="M221" s="16" t="str">
        <f>IF(F221=3,C221,"0")</f>
        <v>0</v>
      </c>
      <c r="N221" s="16" t="str">
        <f>IF(F221=3,D221,"0")</f>
        <v>0</v>
      </c>
      <c r="O221" s="16" t="str">
        <f t="shared" ref="O221" si="241">IF(F221=3,E221,"0")</f>
        <v>0</v>
      </c>
      <c r="P221" s="105" t="s">
        <v>195</v>
      </c>
      <c r="Q221" s="79" t="s">
        <v>193</v>
      </c>
    </row>
    <row r="222" spans="1:17" s="21" customFormat="1" ht="21.75" customHeight="1">
      <c r="A222" s="18"/>
      <c r="B222" s="31" t="s">
        <v>54</v>
      </c>
      <c r="C222" s="20">
        <f t="shared" ref="C222:L222" si="242">C221</f>
        <v>1</v>
      </c>
      <c r="D222" s="20">
        <f t="shared" si="242"/>
        <v>170</v>
      </c>
      <c r="E222" s="20">
        <f t="shared" si="242"/>
        <v>171</v>
      </c>
      <c r="F222" s="85">
        <f t="shared" si="242"/>
        <v>1</v>
      </c>
      <c r="G222" s="20">
        <f t="shared" si="242"/>
        <v>1</v>
      </c>
      <c r="H222" s="20">
        <f t="shared" si="242"/>
        <v>170</v>
      </c>
      <c r="I222" s="20">
        <f t="shared" si="242"/>
        <v>171</v>
      </c>
      <c r="J222" s="20" t="str">
        <f t="shared" si="242"/>
        <v>0</v>
      </c>
      <c r="K222" s="20" t="str">
        <f t="shared" si="242"/>
        <v>0</v>
      </c>
      <c r="L222" s="20">
        <f t="shared" si="242"/>
        <v>0</v>
      </c>
      <c r="M222" s="20" t="str">
        <f t="shared" ref="M222:O222" si="243">M221</f>
        <v>0</v>
      </c>
      <c r="N222" s="20" t="str">
        <f t="shared" si="243"/>
        <v>0</v>
      </c>
      <c r="O222" s="20" t="str">
        <f t="shared" si="243"/>
        <v>0</v>
      </c>
      <c r="P222" s="74"/>
      <c r="Q222" s="74"/>
    </row>
    <row r="223" spans="1:17" ht="21.75" customHeight="1">
      <c r="A223" s="14"/>
      <c r="B223" s="28" t="s">
        <v>148</v>
      </c>
      <c r="C223" s="42"/>
      <c r="D223" s="42"/>
      <c r="E223" s="43"/>
      <c r="F223" s="97"/>
      <c r="G223" s="44"/>
      <c r="H223" s="13"/>
      <c r="I223" s="13"/>
      <c r="J223" s="17"/>
      <c r="K223" s="17"/>
      <c r="L223" s="17"/>
      <c r="M223" s="17"/>
      <c r="N223" s="17"/>
      <c r="O223" s="17"/>
      <c r="P223" s="103"/>
      <c r="Q223" s="103"/>
    </row>
    <row r="224" spans="1:17" s="36" customFormat="1" ht="21.75" customHeight="1">
      <c r="A224" s="3"/>
      <c r="B224" s="32" t="s">
        <v>47</v>
      </c>
      <c r="C224" s="16">
        <v>2</v>
      </c>
      <c r="D224" s="16">
        <v>115</v>
      </c>
      <c r="E224" s="17">
        <f>C224+D224</f>
        <v>117</v>
      </c>
      <c r="F224" s="87">
        <v>1</v>
      </c>
      <c r="G224" s="17">
        <f>IF(F224=1,C224,"0")</f>
        <v>2</v>
      </c>
      <c r="H224" s="17">
        <f>IF(F224=1,D224,"0")</f>
        <v>115</v>
      </c>
      <c r="I224" s="17">
        <f t="shared" ref="I224" si="244">G224+H224</f>
        <v>117</v>
      </c>
      <c r="J224" s="17" t="str">
        <f>IF(F224=2,C224,"0")</f>
        <v>0</v>
      </c>
      <c r="K224" s="17" t="str">
        <f>IF(F224=2,D224,"0")</f>
        <v>0</v>
      </c>
      <c r="L224" s="17">
        <f t="shared" ref="L224" si="245">J224+K224</f>
        <v>0</v>
      </c>
      <c r="M224" s="17" t="str">
        <f>IF(F224=3,C224,"0")</f>
        <v>0</v>
      </c>
      <c r="N224" s="17" t="str">
        <f>IF(F224=3,D224,"0")</f>
        <v>0</v>
      </c>
      <c r="O224" s="17" t="str">
        <f t="shared" ref="O224" si="246">IF(F224=3,E224,"0")</f>
        <v>0</v>
      </c>
      <c r="P224" s="105" t="s">
        <v>195</v>
      </c>
      <c r="Q224" s="79" t="s">
        <v>193</v>
      </c>
    </row>
    <row r="225" spans="1:17" s="36" customFormat="1" ht="21.75" customHeight="1">
      <c r="A225" s="3"/>
      <c r="B225" s="31" t="s">
        <v>54</v>
      </c>
      <c r="C225" s="20">
        <f t="shared" ref="C225:L225" si="247">C224</f>
        <v>2</v>
      </c>
      <c r="D225" s="20">
        <f t="shared" si="247"/>
        <v>115</v>
      </c>
      <c r="E225" s="20">
        <f t="shared" si="247"/>
        <v>117</v>
      </c>
      <c r="F225" s="88">
        <f t="shared" si="247"/>
        <v>1</v>
      </c>
      <c r="G225" s="20">
        <f t="shared" si="247"/>
        <v>2</v>
      </c>
      <c r="H225" s="20">
        <f t="shared" si="247"/>
        <v>115</v>
      </c>
      <c r="I225" s="20">
        <f t="shared" si="247"/>
        <v>117</v>
      </c>
      <c r="J225" s="20" t="str">
        <f t="shared" si="247"/>
        <v>0</v>
      </c>
      <c r="K225" s="20" t="str">
        <f t="shared" si="247"/>
        <v>0</v>
      </c>
      <c r="L225" s="20">
        <f t="shared" si="247"/>
        <v>0</v>
      </c>
      <c r="M225" s="20" t="str">
        <f t="shared" ref="M225:O225" si="248">M224</f>
        <v>0</v>
      </c>
      <c r="N225" s="20" t="str">
        <f t="shared" si="248"/>
        <v>0</v>
      </c>
      <c r="O225" s="20" t="str">
        <f t="shared" si="248"/>
        <v>0</v>
      </c>
      <c r="P225" s="74"/>
      <c r="Q225" s="74"/>
    </row>
    <row r="226" spans="1:17" s="36" customFormat="1" ht="21.75" customHeight="1">
      <c r="A226" s="3"/>
      <c r="B226" s="31" t="s">
        <v>56</v>
      </c>
      <c r="C226" s="20">
        <f t="shared" ref="C226:L226" si="249">C225+C219+C214+C222</f>
        <v>357</v>
      </c>
      <c r="D226" s="20">
        <f t="shared" si="249"/>
        <v>1162</v>
      </c>
      <c r="E226" s="20">
        <f t="shared" si="249"/>
        <v>1519</v>
      </c>
      <c r="F226" s="85">
        <f t="shared" si="249"/>
        <v>16</v>
      </c>
      <c r="G226" s="20">
        <f t="shared" si="249"/>
        <v>3</v>
      </c>
      <c r="H226" s="20">
        <f t="shared" si="249"/>
        <v>285</v>
      </c>
      <c r="I226" s="20">
        <f t="shared" si="249"/>
        <v>288</v>
      </c>
      <c r="J226" s="20">
        <f t="shared" si="249"/>
        <v>354</v>
      </c>
      <c r="K226" s="20">
        <f t="shared" si="249"/>
        <v>877</v>
      </c>
      <c r="L226" s="20">
        <f t="shared" si="249"/>
        <v>1231</v>
      </c>
      <c r="M226" s="20">
        <f t="shared" ref="M226:O226" si="250">M225+M219+M214+M222</f>
        <v>0</v>
      </c>
      <c r="N226" s="20">
        <f t="shared" si="250"/>
        <v>0</v>
      </c>
      <c r="O226" s="20">
        <f t="shared" si="250"/>
        <v>0</v>
      </c>
      <c r="P226" s="74"/>
      <c r="Q226" s="74"/>
    </row>
    <row r="227" spans="1:17" s="21" customFormat="1" ht="21.75" customHeight="1">
      <c r="A227" s="118"/>
      <c r="B227" s="119" t="s">
        <v>38</v>
      </c>
      <c r="C227" s="120">
        <f>C226</f>
        <v>357</v>
      </c>
      <c r="D227" s="120">
        <f t="shared" ref="D227:L227" si="251">D226</f>
        <v>1162</v>
      </c>
      <c r="E227" s="120">
        <f t="shared" si="251"/>
        <v>1519</v>
      </c>
      <c r="F227" s="121">
        <f t="shared" si="251"/>
        <v>16</v>
      </c>
      <c r="G227" s="120">
        <f t="shared" si="251"/>
        <v>3</v>
      </c>
      <c r="H227" s="120">
        <f t="shared" si="251"/>
        <v>285</v>
      </c>
      <c r="I227" s="120">
        <f t="shared" si="251"/>
        <v>288</v>
      </c>
      <c r="J227" s="120">
        <f t="shared" si="251"/>
        <v>354</v>
      </c>
      <c r="K227" s="120">
        <f t="shared" si="251"/>
        <v>877</v>
      </c>
      <c r="L227" s="120">
        <f t="shared" si="251"/>
        <v>1231</v>
      </c>
      <c r="M227" s="120">
        <f t="shared" ref="M227:O227" si="252">M226</f>
        <v>0</v>
      </c>
      <c r="N227" s="120">
        <f t="shared" si="252"/>
        <v>0</v>
      </c>
      <c r="O227" s="120">
        <f t="shared" si="252"/>
        <v>0</v>
      </c>
      <c r="P227" s="117"/>
      <c r="Q227" s="117"/>
    </row>
    <row r="228" spans="1:17" ht="21.75" customHeight="1">
      <c r="A228" s="18" t="s">
        <v>48</v>
      </c>
      <c r="B228" s="41"/>
      <c r="C228" s="5"/>
      <c r="D228" s="5"/>
      <c r="E228" s="27"/>
      <c r="F228" s="82"/>
      <c r="G228" s="26"/>
      <c r="H228" s="26"/>
      <c r="I228" s="27"/>
      <c r="J228" s="26"/>
      <c r="K228" s="26"/>
      <c r="L228" s="27"/>
      <c r="M228" s="26"/>
      <c r="N228" s="26"/>
      <c r="O228" s="27"/>
      <c r="P228" s="103"/>
      <c r="Q228" s="103"/>
    </row>
    <row r="229" spans="1:17" ht="21.75" customHeight="1">
      <c r="A229" s="18"/>
      <c r="B229" s="35" t="s">
        <v>55</v>
      </c>
      <c r="C229" s="5"/>
      <c r="D229" s="5"/>
      <c r="E229" s="27"/>
      <c r="F229" s="82"/>
      <c r="G229" s="26"/>
      <c r="H229" s="26"/>
      <c r="I229" s="27"/>
      <c r="J229" s="26"/>
      <c r="K229" s="26"/>
      <c r="L229" s="27"/>
      <c r="M229" s="26"/>
      <c r="N229" s="26"/>
      <c r="O229" s="27"/>
      <c r="P229" s="103"/>
      <c r="Q229" s="103"/>
    </row>
    <row r="230" spans="1:17" s="36" customFormat="1" ht="21.75" customHeight="1">
      <c r="A230" s="3"/>
      <c r="B230" s="4" t="s">
        <v>149</v>
      </c>
      <c r="C230" s="5"/>
      <c r="D230" s="5"/>
      <c r="E230" s="27"/>
      <c r="F230" s="98"/>
      <c r="G230" s="26"/>
      <c r="H230" s="26"/>
      <c r="I230" s="27"/>
      <c r="J230" s="26"/>
      <c r="K230" s="26"/>
      <c r="L230" s="27"/>
      <c r="M230" s="26"/>
      <c r="N230" s="26"/>
      <c r="O230" s="27"/>
      <c r="P230" s="74"/>
      <c r="Q230" s="74"/>
    </row>
    <row r="231" spans="1:17" ht="21.75" customHeight="1">
      <c r="A231" s="3"/>
      <c r="B231" s="30" t="s">
        <v>22</v>
      </c>
      <c r="C231" s="16">
        <v>32</v>
      </c>
      <c r="D231" s="16">
        <v>57</v>
      </c>
      <c r="E231" s="17">
        <f t="shared" ref="E231:E240" si="253">C231+D231</f>
        <v>89</v>
      </c>
      <c r="F231" s="87">
        <v>1</v>
      </c>
      <c r="G231" s="17">
        <f t="shared" ref="G231:G240" si="254">IF(F231=1,C231,"0")</f>
        <v>32</v>
      </c>
      <c r="H231" s="17">
        <f t="shared" ref="H231:H240" si="255">IF(F231=1,D231,"0")</f>
        <v>57</v>
      </c>
      <c r="I231" s="17">
        <f t="shared" ref="I231:I240" si="256">G231+H231</f>
        <v>89</v>
      </c>
      <c r="J231" s="17" t="str">
        <f t="shared" ref="J231:J240" si="257">IF(F231=2,C231,"0")</f>
        <v>0</v>
      </c>
      <c r="K231" s="17" t="str">
        <f t="shared" ref="K231:K240" si="258">IF(F231=2,D231,"0")</f>
        <v>0</v>
      </c>
      <c r="L231" s="17">
        <f t="shared" ref="L231:L240" si="259">J231+K231</f>
        <v>0</v>
      </c>
      <c r="M231" s="17" t="str">
        <f t="shared" ref="M231:M240" si="260">IF(F231=3,C231,"0")</f>
        <v>0</v>
      </c>
      <c r="N231" s="17" t="str">
        <f t="shared" ref="N231:N240" si="261">IF(F231=3,D231,"0")</f>
        <v>0</v>
      </c>
      <c r="O231" s="17" t="str">
        <f t="shared" ref="O231:O240" si="262">IF(F231=3,E231,"0")</f>
        <v>0</v>
      </c>
      <c r="P231" s="105" t="s">
        <v>185</v>
      </c>
      <c r="Q231" s="79" t="s">
        <v>184</v>
      </c>
    </row>
    <row r="232" spans="1:17" ht="21.75" customHeight="1">
      <c r="A232" s="14"/>
      <c r="B232" s="15" t="s">
        <v>29</v>
      </c>
      <c r="C232" s="16">
        <v>19</v>
      </c>
      <c r="D232" s="16">
        <v>3</v>
      </c>
      <c r="E232" s="17">
        <f t="shared" si="253"/>
        <v>22</v>
      </c>
      <c r="F232" s="87">
        <v>1</v>
      </c>
      <c r="G232" s="17">
        <f t="shared" si="254"/>
        <v>19</v>
      </c>
      <c r="H232" s="17">
        <f t="shared" si="255"/>
        <v>3</v>
      </c>
      <c r="I232" s="17">
        <f t="shared" si="256"/>
        <v>22</v>
      </c>
      <c r="J232" s="17" t="str">
        <f t="shared" si="257"/>
        <v>0</v>
      </c>
      <c r="K232" s="17" t="str">
        <f t="shared" si="258"/>
        <v>0</v>
      </c>
      <c r="L232" s="17">
        <f t="shared" si="259"/>
        <v>0</v>
      </c>
      <c r="M232" s="17" t="str">
        <f t="shared" si="260"/>
        <v>0</v>
      </c>
      <c r="N232" s="17" t="str">
        <f t="shared" si="261"/>
        <v>0</v>
      </c>
      <c r="O232" s="17" t="str">
        <f t="shared" si="262"/>
        <v>0</v>
      </c>
      <c r="P232" s="105" t="s">
        <v>185</v>
      </c>
      <c r="Q232" s="79" t="s">
        <v>184</v>
      </c>
    </row>
    <row r="233" spans="1:17" ht="21.75" customHeight="1">
      <c r="A233" s="14"/>
      <c r="B233" s="15" t="s">
        <v>164</v>
      </c>
      <c r="C233" s="16">
        <v>53</v>
      </c>
      <c r="D233" s="16">
        <v>63</v>
      </c>
      <c r="E233" s="17">
        <f t="shared" si="253"/>
        <v>116</v>
      </c>
      <c r="F233" s="87">
        <v>2</v>
      </c>
      <c r="G233" s="17" t="str">
        <f t="shared" si="254"/>
        <v>0</v>
      </c>
      <c r="H233" s="17" t="str">
        <f t="shared" si="255"/>
        <v>0</v>
      </c>
      <c r="I233" s="17">
        <f t="shared" ref="I233" si="263">G233+H233</f>
        <v>0</v>
      </c>
      <c r="J233" s="17">
        <f t="shared" si="257"/>
        <v>53</v>
      </c>
      <c r="K233" s="17">
        <f t="shared" si="258"/>
        <v>63</v>
      </c>
      <c r="L233" s="17">
        <f t="shared" ref="L233" si="264">J233+K233</f>
        <v>116</v>
      </c>
      <c r="M233" s="17" t="str">
        <f t="shared" si="260"/>
        <v>0</v>
      </c>
      <c r="N233" s="17" t="str">
        <f t="shared" si="261"/>
        <v>0</v>
      </c>
      <c r="O233" s="17" t="str">
        <f t="shared" si="262"/>
        <v>0</v>
      </c>
      <c r="P233" s="105" t="s">
        <v>185</v>
      </c>
      <c r="Q233" s="79" t="s">
        <v>184</v>
      </c>
    </row>
    <row r="234" spans="1:17" ht="21.75" customHeight="1">
      <c r="A234" s="14"/>
      <c r="B234" s="15" t="s">
        <v>104</v>
      </c>
      <c r="C234" s="16">
        <v>46</v>
      </c>
      <c r="D234" s="16">
        <v>77</v>
      </c>
      <c r="E234" s="17">
        <f t="shared" si="253"/>
        <v>123</v>
      </c>
      <c r="F234" s="87">
        <v>2</v>
      </c>
      <c r="G234" s="17" t="str">
        <f t="shared" si="254"/>
        <v>0</v>
      </c>
      <c r="H234" s="17" t="str">
        <f t="shared" si="255"/>
        <v>0</v>
      </c>
      <c r="I234" s="17">
        <f t="shared" si="256"/>
        <v>0</v>
      </c>
      <c r="J234" s="17">
        <f t="shared" si="257"/>
        <v>46</v>
      </c>
      <c r="K234" s="17">
        <f t="shared" si="258"/>
        <v>77</v>
      </c>
      <c r="L234" s="17">
        <f t="shared" si="259"/>
        <v>123</v>
      </c>
      <c r="M234" s="17" t="str">
        <f t="shared" si="260"/>
        <v>0</v>
      </c>
      <c r="N234" s="17" t="str">
        <f t="shared" si="261"/>
        <v>0</v>
      </c>
      <c r="O234" s="17" t="str">
        <f t="shared" si="262"/>
        <v>0</v>
      </c>
      <c r="P234" s="105" t="s">
        <v>185</v>
      </c>
      <c r="Q234" s="79" t="s">
        <v>184</v>
      </c>
    </row>
    <row r="235" spans="1:17" ht="21.75" customHeight="1">
      <c r="A235" s="8"/>
      <c r="B235" s="32" t="s">
        <v>24</v>
      </c>
      <c r="C235" s="16">
        <v>5</v>
      </c>
      <c r="D235" s="16">
        <v>0</v>
      </c>
      <c r="E235" s="17">
        <f t="shared" si="253"/>
        <v>5</v>
      </c>
      <c r="F235" s="87">
        <v>1</v>
      </c>
      <c r="G235" s="17">
        <f t="shared" si="254"/>
        <v>5</v>
      </c>
      <c r="H235" s="17">
        <f t="shared" si="255"/>
        <v>0</v>
      </c>
      <c r="I235" s="17">
        <f t="shared" si="256"/>
        <v>5</v>
      </c>
      <c r="J235" s="17" t="str">
        <f t="shared" si="257"/>
        <v>0</v>
      </c>
      <c r="K235" s="17" t="str">
        <f t="shared" si="258"/>
        <v>0</v>
      </c>
      <c r="L235" s="17">
        <f t="shared" si="259"/>
        <v>0</v>
      </c>
      <c r="M235" s="17" t="str">
        <f t="shared" si="260"/>
        <v>0</v>
      </c>
      <c r="N235" s="17" t="str">
        <f t="shared" si="261"/>
        <v>0</v>
      </c>
      <c r="O235" s="17" t="str">
        <f t="shared" si="262"/>
        <v>0</v>
      </c>
      <c r="P235" s="105" t="s">
        <v>185</v>
      </c>
      <c r="Q235" s="79" t="s">
        <v>184</v>
      </c>
    </row>
    <row r="236" spans="1:17" ht="21.75" customHeight="1">
      <c r="A236" s="14"/>
      <c r="B236" s="15" t="s">
        <v>25</v>
      </c>
      <c r="C236" s="16">
        <v>29</v>
      </c>
      <c r="D236" s="16">
        <v>14</v>
      </c>
      <c r="E236" s="17">
        <f t="shared" si="253"/>
        <v>43</v>
      </c>
      <c r="F236" s="87">
        <v>1</v>
      </c>
      <c r="G236" s="17">
        <f t="shared" si="254"/>
        <v>29</v>
      </c>
      <c r="H236" s="17">
        <f t="shared" si="255"/>
        <v>14</v>
      </c>
      <c r="I236" s="17">
        <f t="shared" si="256"/>
        <v>43</v>
      </c>
      <c r="J236" s="17" t="str">
        <f t="shared" si="257"/>
        <v>0</v>
      </c>
      <c r="K236" s="17" t="str">
        <f t="shared" si="258"/>
        <v>0</v>
      </c>
      <c r="L236" s="17">
        <f t="shared" si="259"/>
        <v>0</v>
      </c>
      <c r="M236" s="17" t="str">
        <f t="shared" si="260"/>
        <v>0</v>
      </c>
      <c r="N236" s="17" t="str">
        <f t="shared" si="261"/>
        <v>0</v>
      </c>
      <c r="O236" s="17" t="str">
        <f t="shared" si="262"/>
        <v>0</v>
      </c>
      <c r="P236" s="105" t="s">
        <v>185</v>
      </c>
      <c r="Q236" s="79" t="s">
        <v>184</v>
      </c>
    </row>
    <row r="237" spans="1:17" ht="21.75" customHeight="1">
      <c r="A237" s="14"/>
      <c r="B237" s="15" t="s">
        <v>23</v>
      </c>
      <c r="C237" s="16">
        <v>15</v>
      </c>
      <c r="D237" s="16">
        <v>5</v>
      </c>
      <c r="E237" s="17">
        <f t="shared" si="253"/>
        <v>20</v>
      </c>
      <c r="F237" s="87">
        <v>1</v>
      </c>
      <c r="G237" s="17">
        <f t="shared" si="254"/>
        <v>15</v>
      </c>
      <c r="H237" s="17">
        <f t="shared" si="255"/>
        <v>5</v>
      </c>
      <c r="I237" s="17">
        <f t="shared" si="256"/>
        <v>20</v>
      </c>
      <c r="J237" s="17" t="str">
        <f t="shared" si="257"/>
        <v>0</v>
      </c>
      <c r="K237" s="17" t="str">
        <f t="shared" si="258"/>
        <v>0</v>
      </c>
      <c r="L237" s="17">
        <f t="shared" si="259"/>
        <v>0</v>
      </c>
      <c r="M237" s="17" t="str">
        <f t="shared" si="260"/>
        <v>0</v>
      </c>
      <c r="N237" s="17" t="str">
        <f t="shared" si="261"/>
        <v>0</v>
      </c>
      <c r="O237" s="17" t="str">
        <f t="shared" si="262"/>
        <v>0</v>
      </c>
      <c r="P237" s="105" t="s">
        <v>185</v>
      </c>
      <c r="Q237" s="79" t="s">
        <v>184</v>
      </c>
    </row>
    <row r="238" spans="1:17" ht="21.75" customHeight="1">
      <c r="A238" s="14"/>
      <c r="B238" s="15" t="s">
        <v>28</v>
      </c>
      <c r="C238" s="16">
        <v>46</v>
      </c>
      <c r="D238" s="16">
        <v>133</v>
      </c>
      <c r="E238" s="17">
        <f t="shared" si="253"/>
        <v>179</v>
      </c>
      <c r="F238" s="87">
        <v>2</v>
      </c>
      <c r="G238" s="17" t="str">
        <f t="shared" si="254"/>
        <v>0</v>
      </c>
      <c r="H238" s="17" t="str">
        <f t="shared" si="255"/>
        <v>0</v>
      </c>
      <c r="I238" s="17">
        <f t="shared" si="256"/>
        <v>0</v>
      </c>
      <c r="J238" s="17">
        <f t="shared" si="257"/>
        <v>46</v>
      </c>
      <c r="K238" s="17">
        <f t="shared" si="258"/>
        <v>133</v>
      </c>
      <c r="L238" s="17">
        <f t="shared" si="259"/>
        <v>179</v>
      </c>
      <c r="M238" s="17" t="str">
        <f t="shared" si="260"/>
        <v>0</v>
      </c>
      <c r="N238" s="17" t="str">
        <f t="shared" si="261"/>
        <v>0</v>
      </c>
      <c r="O238" s="17" t="str">
        <f t="shared" si="262"/>
        <v>0</v>
      </c>
      <c r="P238" s="105" t="s">
        <v>185</v>
      </c>
      <c r="Q238" s="79" t="s">
        <v>184</v>
      </c>
    </row>
    <row r="239" spans="1:17" ht="21.75" customHeight="1">
      <c r="A239" s="14"/>
      <c r="B239" s="15" t="s">
        <v>27</v>
      </c>
      <c r="C239" s="16">
        <v>33</v>
      </c>
      <c r="D239" s="16">
        <v>56</v>
      </c>
      <c r="E239" s="17">
        <f t="shared" si="253"/>
        <v>89</v>
      </c>
      <c r="F239" s="87">
        <v>2</v>
      </c>
      <c r="G239" s="17" t="str">
        <f t="shared" si="254"/>
        <v>0</v>
      </c>
      <c r="H239" s="17" t="str">
        <f t="shared" si="255"/>
        <v>0</v>
      </c>
      <c r="I239" s="17">
        <f t="shared" si="256"/>
        <v>0</v>
      </c>
      <c r="J239" s="17">
        <f t="shared" si="257"/>
        <v>33</v>
      </c>
      <c r="K239" s="17">
        <f t="shared" si="258"/>
        <v>56</v>
      </c>
      <c r="L239" s="17">
        <f t="shared" si="259"/>
        <v>89</v>
      </c>
      <c r="M239" s="17" t="str">
        <f t="shared" si="260"/>
        <v>0</v>
      </c>
      <c r="N239" s="17" t="str">
        <f t="shared" si="261"/>
        <v>0</v>
      </c>
      <c r="O239" s="17" t="str">
        <f t="shared" si="262"/>
        <v>0</v>
      </c>
      <c r="P239" s="105" t="s">
        <v>185</v>
      </c>
      <c r="Q239" s="79" t="s">
        <v>184</v>
      </c>
    </row>
    <row r="240" spans="1:17" ht="21.75" customHeight="1">
      <c r="A240" s="14"/>
      <c r="B240" s="15" t="s">
        <v>26</v>
      </c>
      <c r="C240" s="16">
        <v>39</v>
      </c>
      <c r="D240" s="16">
        <v>76</v>
      </c>
      <c r="E240" s="17">
        <f t="shared" si="253"/>
        <v>115</v>
      </c>
      <c r="F240" s="87">
        <v>2</v>
      </c>
      <c r="G240" s="17" t="str">
        <f t="shared" si="254"/>
        <v>0</v>
      </c>
      <c r="H240" s="17" t="str">
        <f t="shared" si="255"/>
        <v>0</v>
      </c>
      <c r="I240" s="17">
        <f t="shared" si="256"/>
        <v>0</v>
      </c>
      <c r="J240" s="17">
        <f t="shared" si="257"/>
        <v>39</v>
      </c>
      <c r="K240" s="17">
        <f t="shared" si="258"/>
        <v>76</v>
      </c>
      <c r="L240" s="17">
        <f t="shared" si="259"/>
        <v>115</v>
      </c>
      <c r="M240" s="17" t="str">
        <f t="shared" si="260"/>
        <v>0</v>
      </c>
      <c r="N240" s="17" t="str">
        <f t="shared" si="261"/>
        <v>0</v>
      </c>
      <c r="O240" s="17" t="str">
        <f t="shared" si="262"/>
        <v>0</v>
      </c>
      <c r="P240" s="105" t="s">
        <v>185</v>
      </c>
      <c r="Q240" s="79" t="s">
        <v>184</v>
      </c>
    </row>
    <row r="241" spans="1:17" s="21" customFormat="1" ht="21.75" customHeight="1">
      <c r="A241" s="60"/>
      <c r="B241" s="67" t="s">
        <v>54</v>
      </c>
      <c r="C241" s="68">
        <f>SUM(C231:C240)</f>
        <v>317</v>
      </c>
      <c r="D241" s="68">
        <f>SUM(D231:D240)</f>
        <v>484</v>
      </c>
      <c r="E241" s="68">
        <f>SUM(E231:E240)</f>
        <v>801</v>
      </c>
      <c r="F241" s="93"/>
      <c r="G241" s="68">
        <f t="shared" ref="G241:O241" si="265">SUM(G231:G240)</f>
        <v>100</v>
      </c>
      <c r="H241" s="68">
        <f t="shared" si="265"/>
        <v>79</v>
      </c>
      <c r="I241" s="68">
        <f t="shared" si="265"/>
        <v>179</v>
      </c>
      <c r="J241" s="68">
        <f t="shared" si="265"/>
        <v>217</v>
      </c>
      <c r="K241" s="68">
        <f t="shared" si="265"/>
        <v>405</v>
      </c>
      <c r="L241" s="68">
        <f t="shared" si="265"/>
        <v>622</v>
      </c>
      <c r="M241" s="68">
        <f t="shared" si="265"/>
        <v>0</v>
      </c>
      <c r="N241" s="68">
        <f t="shared" si="265"/>
        <v>0</v>
      </c>
      <c r="O241" s="68">
        <f t="shared" si="265"/>
        <v>0</v>
      </c>
      <c r="P241" s="74"/>
      <c r="Q241" s="74"/>
    </row>
    <row r="242" spans="1:17" s="21" customFormat="1" ht="21.75" customHeight="1">
      <c r="A242" s="18"/>
      <c r="B242" s="28" t="s">
        <v>150</v>
      </c>
      <c r="C242" s="20"/>
      <c r="D242" s="20"/>
      <c r="E242" s="20"/>
      <c r="F242" s="85"/>
      <c r="G242" s="20"/>
      <c r="H242" s="20"/>
      <c r="I242" s="20"/>
      <c r="J242" s="20"/>
      <c r="K242" s="20"/>
      <c r="L242" s="20"/>
      <c r="M242" s="20"/>
      <c r="N242" s="20"/>
      <c r="O242" s="20"/>
      <c r="P242" s="74"/>
      <c r="Q242" s="74"/>
    </row>
    <row r="243" spans="1:17" s="21" customFormat="1" ht="21.75" customHeight="1">
      <c r="A243" s="69"/>
      <c r="B243" s="15" t="s">
        <v>74</v>
      </c>
      <c r="C243" s="16">
        <v>21</v>
      </c>
      <c r="D243" s="16">
        <v>21</v>
      </c>
      <c r="E243" s="16">
        <f>C243+D243</f>
        <v>42</v>
      </c>
      <c r="F243" s="84">
        <v>1</v>
      </c>
      <c r="G243" s="16">
        <f>IF(F243=1,C243,"0")</f>
        <v>21</v>
      </c>
      <c r="H243" s="12">
        <f>IF(F243=1,D243,"0")</f>
        <v>21</v>
      </c>
      <c r="I243" s="12">
        <f t="shared" ref="I243:I246" si="266">G243+H243</f>
        <v>42</v>
      </c>
      <c r="J243" s="12" t="str">
        <f>IF(F243=2,C243,"0")</f>
        <v>0</v>
      </c>
      <c r="K243" s="12" t="str">
        <f>IF(F243=2,D243,"0")</f>
        <v>0</v>
      </c>
      <c r="L243" s="12">
        <f t="shared" ref="L243:L246" si="267">J243+K243</f>
        <v>0</v>
      </c>
      <c r="M243" s="12" t="str">
        <f>IF(F243=3,C243,"0")</f>
        <v>0</v>
      </c>
      <c r="N243" s="12" t="str">
        <f>IF(F243=3,D243,"0")</f>
        <v>0</v>
      </c>
      <c r="O243" s="12" t="str">
        <f t="shared" ref="O243:O246" si="268">IF(F243=3,E243,"0")</f>
        <v>0</v>
      </c>
      <c r="P243" s="105" t="s">
        <v>185</v>
      </c>
      <c r="Q243" s="79" t="s">
        <v>193</v>
      </c>
    </row>
    <row r="244" spans="1:17" s="21" customFormat="1" ht="21.75" customHeight="1">
      <c r="A244" s="18"/>
      <c r="B244" s="15" t="s">
        <v>75</v>
      </c>
      <c r="C244" s="16">
        <v>139</v>
      </c>
      <c r="D244" s="16">
        <v>28</v>
      </c>
      <c r="E244" s="16">
        <f>C244+D244</f>
        <v>167</v>
      </c>
      <c r="F244" s="84">
        <v>1</v>
      </c>
      <c r="G244" s="16">
        <f>IF(F244=1,C244,"0")</f>
        <v>139</v>
      </c>
      <c r="H244" s="16">
        <f>IF(F244=1,D244,"0")</f>
        <v>28</v>
      </c>
      <c r="I244" s="16">
        <f t="shared" si="266"/>
        <v>167</v>
      </c>
      <c r="J244" s="16" t="str">
        <f>IF(F244=2,C244,"0")</f>
        <v>0</v>
      </c>
      <c r="K244" s="16" t="str">
        <f>IF(F244=2,D244,"0")</f>
        <v>0</v>
      </c>
      <c r="L244" s="16">
        <f t="shared" si="267"/>
        <v>0</v>
      </c>
      <c r="M244" s="16" t="str">
        <f>IF(F244=3,C244,"0")</f>
        <v>0</v>
      </c>
      <c r="N244" s="16" t="str">
        <f>IF(F244=3,D244,"0")</f>
        <v>0</v>
      </c>
      <c r="O244" s="16" t="str">
        <f t="shared" si="268"/>
        <v>0</v>
      </c>
      <c r="P244" s="105" t="s">
        <v>185</v>
      </c>
      <c r="Q244" s="79" t="s">
        <v>193</v>
      </c>
    </row>
    <row r="245" spans="1:17" s="21" customFormat="1" ht="21.75" customHeight="1">
      <c r="A245" s="18"/>
      <c r="B245" s="15" t="s">
        <v>91</v>
      </c>
      <c r="C245" s="16">
        <v>71</v>
      </c>
      <c r="D245" s="16">
        <v>234</v>
      </c>
      <c r="E245" s="16">
        <f>C245+D245</f>
        <v>305</v>
      </c>
      <c r="F245" s="84">
        <v>1</v>
      </c>
      <c r="G245" s="16">
        <f>IF(F245=1,C245,"0")</f>
        <v>71</v>
      </c>
      <c r="H245" s="16">
        <f>IF(F245=1,D245,"0")</f>
        <v>234</v>
      </c>
      <c r="I245" s="16">
        <f t="shared" ref="I245" si="269">G245+H245</f>
        <v>305</v>
      </c>
      <c r="J245" s="16" t="str">
        <f>IF(F245=2,C245,"0")</f>
        <v>0</v>
      </c>
      <c r="K245" s="16" t="str">
        <f>IF(F245=2,D245,"0")</f>
        <v>0</v>
      </c>
      <c r="L245" s="16">
        <f t="shared" ref="L245" si="270">J245+K245</f>
        <v>0</v>
      </c>
      <c r="M245" s="16" t="str">
        <f>IF(F245=3,C245,"0")</f>
        <v>0</v>
      </c>
      <c r="N245" s="16" t="str">
        <f>IF(F245=3,D245,"0")</f>
        <v>0</v>
      </c>
      <c r="O245" s="16" t="str">
        <f t="shared" si="268"/>
        <v>0</v>
      </c>
      <c r="P245" s="105" t="s">
        <v>185</v>
      </c>
      <c r="Q245" s="79" t="s">
        <v>193</v>
      </c>
    </row>
    <row r="246" spans="1:17" s="21" customFormat="1" ht="21.75" customHeight="1">
      <c r="A246" s="18"/>
      <c r="B246" s="15" t="s">
        <v>165</v>
      </c>
      <c r="C246" s="16">
        <v>16</v>
      </c>
      <c r="D246" s="16">
        <v>48</v>
      </c>
      <c r="E246" s="16">
        <f>C246+D246</f>
        <v>64</v>
      </c>
      <c r="F246" s="84">
        <v>1</v>
      </c>
      <c r="G246" s="16">
        <f>IF(F246=1,C246,"0")</f>
        <v>16</v>
      </c>
      <c r="H246" s="16">
        <f>IF(F246=1,D246,"0")</f>
        <v>48</v>
      </c>
      <c r="I246" s="16">
        <f t="shared" si="266"/>
        <v>64</v>
      </c>
      <c r="J246" s="16" t="str">
        <f>IF(F246=2,C246,"0")</f>
        <v>0</v>
      </c>
      <c r="K246" s="16" t="str">
        <f>IF(F246=2,D246,"0")</f>
        <v>0</v>
      </c>
      <c r="L246" s="16">
        <f t="shared" si="267"/>
        <v>0</v>
      </c>
      <c r="M246" s="16" t="str">
        <f>IF(F246=3,C246,"0")</f>
        <v>0</v>
      </c>
      <c r="N246" s="16" t="str">
        <f>IF(F246=3,D246,"0")</f>
        <v>0</v>
      </c>
      <c r="O246" s="16" t="str">
        <f t="shared" si="268"/>
        <v>0</v>
      </c>
      <c r="P246" s="105" t="s">
        <v>185</v>
      </c>
      <c r="Q246" s="79" t="s">
        <v>193</v>
      </c>
    </row>
    <row r="247" spans="1:17" s="21" customFormat="1" ht="21.75" customHeight="1">
      <c r="A247" s="18"/>
      <c r="B247" s="19" t="s">
        <v>54</v>
      </c>
      <c r="C247" s="20">
        <f>SUM(C243:C246)</f>
        <v>247</v>
      </c>
      <c r="D247" s="20">
        <f t="shared" ref="D247:L247" si="271">SUM(D243:D246)</f>
        <v>331</v>
      </c>
      <c r="E247" s="20">
        <f t="shared" si="271"/>
        <v>578</v>
      </c>
      <c r="F247" s="85">
        <f t="shared" si="271"/>
        <v>4</v>
      </c>
      <c r="G247" s="20">
        <f t="shared" si="271"/>
        <v>247</v>
      </c>
      <c r="H247" s="20">
        <f t="shared" si="271"/>
        <v>331</v>
      </c>
      <c r="I247" s="20">
        <f t="shared" si="271"/>
        <v>578</v>
      </c>
      <c r="J247" s="20">
        <f t="shared" si="271"/>
        <v>0</v>
      </c>
      <c r="K247" s="20">
        <f t="shared" si="271"/>
        <v>0</v>
      </c>
      <c r="L247" s="20">
        <f t="shared" si="271"/>
        <v>0</v>
      </c>
      <c r="M247" s="20">
        <f t="shared" ref="M247:O247" si="272">SUM(M243:M246)</f>
        <v>0</v>
      </c>
      <c r="N247" s="20">
        <f t="shared" si="272"/>
        <v>0</v>
      </c>
      <c r="O247" s="20">
        <f t="shared" si="272"/>
        <v>0</v>
      </c>
      <c r="P247" s="74"/>
      <c r="Q247" s="74"/>
    </row>
    <row r="248" spans="1:17" ht="21.75" customHeight="1">
      <c r="A248" s="14"/>
      <c r="B248" s="28" t="s">
        <v>143</v>
      </c>
      <c r="C248" s="29"/>
      <c r="D248" s="5"/>
      <c r="E248" s="27"/>
      <c r="F248" s="90"/>
      <c r="G248" s="26"/>
      <c r="H248" s="17"/>
      <c r="I248" s="17"/>
      <c r="J248" s="17"/>
      <c r="K248" s="17"/>
      <c r="L248" s="17"/>
      <c r="M248" s="17"/>
      <c r="N248" s="17"/>
      <c r="O248" s="17"/>
      <c r="P248" s="103"/>
      <c r="Q248" s="103"/>
    </row>
    <row r="249" spans="1:17" ht="21.75" customHeight="1">
      <c r="A249" s="14"/>
      <c r="B249" s="15" t="s">
        <v>74</v>
      </c>
      <c r="C249" s="16">
        <v>6</v>
      </c>
      <c r="D249" s="16">
        <v>7</v>
      </c>
      <c r="E249" s="17">
        <f>C249+D249</f>
        <v>13</v>
      </c>
      <c r="F249" s="87">
        <v>1</v>
      </c>
      <c r="G249" s="17">
        <f>IF(F249=1,C249,"0")</f>
        <v>6</v>
      </c>
      <c r="H249" s="17">
        <f>IF(F249=1,D249,"0")</f>
        <v>7</v>
      </c>
      <c r="I249" s="17">
        <f t="shared" ref="I249:I251" si="273">G249+H249</f>
        <v>13</v>
      </c>
      <c r="J249" s="17" t="str">
        <f>IF(F249=2,C249,"0")</f>
        <v>0</v>
      </c>
      <c r="K249" s="17" t="str">
        <f>IF(F249=2,D249,"0")</f>
        <v>0</v>
      </c>
      <c r="L249" s="17">
        <f t="shared" ref="L249:L251" si="274">J249+K249</f>
        <v>0</v>
      </c>
      <c r="M249" s="17" t="str">
        <f>IF(F249=3,C249,"0")</f>
        <v>0</v>
      </c>
      <c r="N249" s="17" t="str">
        <f>IF(F249=3,D249,"0")</f>
        <v>0</v>
      </c>
      <c r="O249" s="17" t="str">
        <f t="shared" ref="O249:O251" si="275">IF(F249=3,E249,"0")</f>
        <v>0</v>
      </c>
      <c r="P249" s="105" t="s">
        <v>185</v>
      </c>
      <c r="Q249" s="79" t="s">
        <v>193</v>
      </c>
    </row>
    <row r="250" spans="1:17" ht="21.75" customHeight="1">
      <c r="A250" s="14"/>
      <c r="B250" s="15" t="s">
        <v>75</v>
      </c>
      <c r="C250" s="16">
        <v>15</v>
      </c>
      <c r="D250" s="16">
        <v>4</v>
      </c>
      <c r="E250" s="17">
        <f>C250+D250</f>
        <v>19</v>
      </c>
      <c r="F250" s="87">
        <v>1</v>
      </c>
      <c r="G250" s="17">
        <f>IF(F250=1,C250,"0")</f>
        <v>15</v>
      </c>
      <c r="H250" s="17">
        <f>IF(F250=1,D250,"0")</f>
        <v>4</v>
      </c>
      <c r="I250" s="17">
        <f t="shared" si="273"/>
        <v>19</v>
      </c>
      <c r="J250" s="17" t="str">
        <f>IF(F250=2,C250,"0")</f>
        <v>0</v>
      </c>
      <c r="K250" s="17" t="str">
        <f>IF(F250=2,D250,"0")</f>
        <v>0</v>
      </c>
      <c r="L250" s="17">
        <f t="shared" si="274"/>
        <v>0</v>
      </c>
      <c r="M250" s="17" t="str">
        <f>IF(F250=3,C250,"0")</f>
        <v>0</v>
      </c>
      <c r="N250" s="17" t="str">
        <f>IF(F250=3,D250,"0")</f>
        <v>0</v>
      </c>
      <c r="O250" s="17" t="str">
        <f t="shared" si="275"/>
        <v>0</v>
      </c>
      <c r="P250" s="105" t="s">
        <v>185</v>
      </c>
      <c r="Q250" s="79" t="s">
        <v>193</v>
      </c>
    </row>
    <row r="251" spans="1:17" ht="21.75" customHeight="1">
      <c r="A251" s="14"/>
      <c r="B251" s="15" t="s">
        <v>91</v>
      </c>
      <c r="C251" s="16">
        <v>14</v>
      </c>
      <c r="D251" s="16">
        <v>54</v>
      </c>
      <c r="E251" s="17">
        <f>C251+D251</f>
        <v>68</v>
      </c>
      <c r="F251" s="87">
        <v>1</v>
      </c>
      <c r="G251" s="17">
        <f>IF(F251=1,C251,"0")</f>
        <v>14</v>
      </c>
      <c r="H251" s="17">
        <f>IF(F251=1,D251,"0")</f>
        <v>54</v>
      </c>
      <c r="I251" s="17">
        <f t="shared" si="273"/>
        <v>68</v>
      </c>
      <c r="J251" s="17" t="str">
        <f>IF(F251=2,C251,"0")</f>
        <v>0</v>
      </c>
      <c r="K251" s="17" t="str">
        <f>IF(F251=2,D251,"0")</f>
        <v>0</v>
      </c>
      <c r="L251" s="17">
        <f t="shared" si="274"/>
        <v>0</v>
      </c>
      <c r="M251" s="17" t="str">
        <f>IF(F251=3,C251,"0")</f>
        <v>0</v>
      </c>
      <c r="N251" s="17" t="str">
        <f>IF(F251=3,D251,"0")</f>
        <v>0</v>
      </c>
      <c r="O251" s="17" t="str">
        <f t="shared" si="275"/>
        <v>0</v>
      </c>
      <c r="P251" s="105" t="s">
        <v>185</v>
      </c>
      <c r="Q251" s="79" t="s">
        <v>193</v>
      </c>
    </row>
    <row r="252" spans="1:17" s="21" customFormat="1" ht="21.75" customHeight="1">
      <c r="A252" s="18"/>
      <c r="B252" s="19" t="s">
        <v>54</v>
      </c>
      <c r="C252" s="20">
        <f>SUM(C249:C251)</f>
        <v>35</v>
      </c>
      <c r="D252" s="20">
        <f>SUM(D249:D251)</f>
        <v>65</v>
      </c>
      <c r="E252" s="20">
        <f>SUM(E249:E251)</f>
        <v>100</v>
      </c>
      <c r="F252" s="88"/>
      <c r="G252" s="20">
        <f t="shared" ref="G252:L252" si="276">SUM(G249:G251)</f>
        <v>35</v>
      </c>
      <c r="H252" s="20">
        <f t="shared" si="276"/>
        <v>65</v>
      </c>
      <c r="I252" s="20">
        <f t="shared" si="276"/>
        <v>100</v>
      </c>
      <c r="J252" s="20">
        <f t="shared" si="276"/>
        <v>0</v>
      </c>
      <c r="K252" s="20">
        <f t="shared" si="276"/>
        <v>0</v>
      </c>
      <c r="L252" s="20">
        <f t="shared" si="276"/>
        <v>0</v>
      </c>
      <c r="M252" s="20">
        <f t="shared" ref="M252:O252" si="277">SUM(M249:M251)</f>
        <v>0</v>
      </c>
      <c r="N252" s="20">
        <f t="shared" si="277"/>
        <v>0</v>
      </c>
      <c r="O252" s="20">
        <f t="shared" si="277"/>
        <v>0</v>
      </c>
      <c r="P252" s="74"/>
      <c r="Q252" s="74"/>
    </row>
    <row r="253" spans="1:17" s="21" customFormat="1" ht="21.75" customHeight="1">
      <c r="A253" s="18"/>
      <c r="B253" s="19" t="s">
        <v>56</v>
      </c>
      <c r="C253" s="20">
        <f>C241+C252+C247</f>
        <v>599</v>
      </c>
      <c r="D253" s="20">
        <f>D241+D252+D247</f>
        <v>880</v>
      </c>
      <c r="E253" s="20">
        <f>E241+E252+E247</f>
        <v>1479</v>
      </c>
      <c r="F253" s="85"/>
      <c r="G253" s="20">
        <f t="shared" ref="G253:L253" si="278">G241+G252+G247</f>
        <v>382</v>
      </c>
      <c r="H253" s="20">
        <f t="shared" si="278"/>
        <v>475</v>
      </c>
      <c r="I253" s="20">
        <f t="shared" si="278"/>
        <v>857</v>
      </c>
      <c r="J253" s="20">
        <f t="shared" si="278"/>
        <v>217</v>
      </c>
      <c r="K253" s="20">
        <f t="shared" si="278"/>
        <v>405</v>
      </c>
      <c r="L253" s="20">
        <f t="shared" si="278"/>
        <v>622</v>
      </c>
      <c r="M253" s="20">
        <f t="shared" ref="M253:O253" si="279">M241+M252+M247</f>
        <v>0</v>
      </c>
      <c r="N253" s="20">
        <f t="shared" si="279"/>
        <v>0</v>
      </c>
      <c r="O253" s="20">
        <f t="shared" si="279"/>
        <v>0</v>
      </c>
      <c r="P253" s="74"/>
      <c r="Q253" s="74"/>
    </row>
    <row r="254" spans="1:17" s="21" customFormat="1" ht="21.75" customHeight="1">
      <c r="A254" s="118"/>
      <c r="B254" s="119" t="s">
        <v>38</v>
      </c>
      <c r="C254" s="120">
        <f>C253</f>
        <v>599</v>
      </c>
      <c r="D254" s="120">
        <f t="shared" ref="D254:L254" si="280">D253</f>
        <v>880</v>
      </c>
      <c r="E254" s="120">
        <f t="shared" si="280"/>
        <v>1479</v>
      </c>
      <c r="F254" s="121"/>
      <c r="G254" s="120">
        <f t="shared" si="280"/>
        <v>382</v>
      </c>
      <c r="H254" s="120">
        <f t="shared" si="280"/>
        <v>475</v>
      </c>
      <c r="I254" s="120">
        <f t="shared" si="280"/>
        <v>857</v>
      </c>
      <c r="J254" s="120">
        <f t="shared" si="280"/>
        <v>217</v>
      </c>
      <c r="K254" s="120">
        <f t="shared" si="280"/>
        <v>405</v>
      </c>
      <c r="L254" s="120">
        <f t="shared" si="280"/>
        <v>622</v>
      </c>
      <c r="M254" s="120">
        <f t="shared" ref="M254:O254" si="281">M253</f>
        <v>0</v>
      </c>
      <c r="N254" s="120">
        <f t="shared" si="281"/>
        <v>0</v>
      </c>
      <c r="O254" s="120">
        <f t="shared" si="281"/>
        <v>0</v>
      </c>
      <c r="P254" s="117"/>
      <c r="Q254" s="117"/>
    </row>
    <row r="255" spans="1:17" ht="21.75" customHeight="1">
      <c r="A255" s="3" t="s">
        <v>49</v>
      </c>
      <c r="B255" s="4"/>
      <c r="C255" s="5"/>
      <c r="D255" s="5"/>
      <c r="E255" s="27"/>
      <c r="F255" s="82"/>
      <c r="G255" s="26"/>
      <c r="H255" s="26"/>
      <c r="I255" s="27"/>
      <c r="J255" s="26"/>
      <c r="K255" s="26"/>
      <c r="L255" s="27"/>
      <c r="M255" s="26"/>
      <c r="N255" s="26"/>
      <c r="O255" s="27"/>
      <c r="P255" s="103"/>
      <c r="Q255" s="103"/>
    </row>
    <row r="256" spans="1:17" ht="21.75" customHeight="1">
      <c r="A256" s="3"/>
      <c r="B256" s="7" t="s">
        <v>55</v>
      </c>
      <c r="C256" s="5"/>
      <c r="D256" s="5"/>
      <c r="E256" s="27"/>
      <c r="F256" s="82"/>
      <c r="G256" s="26"/>
      <c r="H256" s="26"/>
      <c r="I256" s="27"/>
      <c r="J256" s="26"/>
      <c r="K256" s="26"/>
      <c r="L256" s="27"/>
      <c r="M256" s="26"/>
      <c r="N256" s="26"/>
      <c r="O256" s="27"/>
      <c r="P256" s="103"/>
      <c r="Q256" s="103"/>
    </row>
    <row r="257" spans="1:17" ht="21.75" customHeight="1">
      <c r="A257" s="8"/>
      <c r="B257" s="4" t="s">
        <v>61</v>
      </c>
      <c r="C257" s="5"/>
      <c r="D257" s="5"/>
      <c r="E257" s="27"/>
      <c r="F257" s="90"/>
      <c r="G257" s="26"/>
      <c r="H257" s="26"/>
      <c r="I257" s="27"/>
      <c r="J257" s="26"/>
      <c r="K257" s="26"/>
      <c r="L257" s="27"/>
      <c r="M257" s="26"/>
      <c r="N257" s="26"/>
      <c r="O257" s="27"/>
      <c r="P257" s="103"/>
      <c r="Q257" s="103"/>
    </row>
    <row r="258" spans="1:17" ht="21.75" customHeight="1">
      <c r="A258" s="45"/>
      <c r="B258" s="46" t="s">
        <v>92</v>
      </c>
      <c r="C258" s="12">
        <v>94</v>
      </c>
      <c r="D258" s="12">
        <v>215</v>
      </c>
      <c r="E258" s="13">
        <f t="shared" ref="E258:E263" si="282">C258+D258</f>
        <v>309</v>
      </c>
      <c r="F258" s="86">
        <v>2</v>
      </c>
      <c r="G258" s="13" t="str">
        <f t="shared" ref="G258:G263" si="283">IF(F258=1,C258,"0")</f>
        <v>0</v>
      </c>
      <c r="H258" s="13" t="str">
        <f t="shared" ref="H258:H263" si="284">IF(F258=1,D258,"0")</f>
        <v>0</v>
      </c>
      <c r="I258" s="13">
        <f t="shared" ref="I258:I263" si="285">G258+H258</f>
        <v>0</v>
      </c>
      <c r="J258" s="13">
        <f t="shared" ref="J258:J263" si="286">IF(F258=2,C258,"0")</f>
        <v>94</v>
      </c>
      <c r="K258" s="13">
        <f t="shared" ref="K258:K263" si="287">IF(F258=2,D258,"0")</f>
        <v>215</v>
      </c>
      <c r="L258" s="13">
        <f t="shared" ref="L258:L263" si="288">J258+K258</f>
        <v>309</v>
      </c>
      <c r="M258" s="13" t="str">
        <f t="shared" ref="M258:M263" si="289">IF(F258=3,C258,"0")</f>
        <v>0</v>
      </c>
      <c r="N258" s="13" t="str">
        <f t="shared" ref="N258:N263" si="290">IF(F258=3,D258,"0")</f>
        <v>0</v>
      </c>
      <c r="O258" s="13" t="str">
        <f t="shared" ref="O258:O263" si="291">IF(F258=3,E258,"0")</f>
        <v>0</v>
      </c>
      <c r="P258" s="105" t="s">
        <v>185</v>
      </c>
      <c r="Q258" s="105" t="s">
        <v>201</v>
      </c>
    </row>
    <row r="259" spans="1:17" ht="21.75" customHeight="1">
      <c r="A259" s="14"/>
      <c r="B259" s="15" t="s">
        <v>65</v>
      </c>
      <c r="C259" s="16">
        <v>211</v>
      </c>
      <c r="D259" s="16">
        <v>128</v>
      </c>
      <c r="E259" s="17">
        <f t="shared" si="282"/>
        <v>339</v>
      </c>
      <c r="F259" s="87">
        <v>2</v>
      </c>
      <c r="G259" s="17" t="str">
        <f t="shared" si="283"/>
        <v>0</v>
      </c>
      <c r="H259" s="17" t="str">
        <f t="shared" si="284"/>
        <v>0</v>
      </c>
      <c r="I259" s="17">
        <f t="shared" si="285"/>
        <v>0</v>
      </c>
      <c r="J259" s="17">
        <f t="shared" si="286"/>
        <v>211</v>
      </c>
      <c r="K259" s="17">
        <f t="shared" si="287"/>
        <v>128</v>
      </c>
      <c r="L259" s="17">
        <f t="shared" si="288"/>
        <v>339</v>
      </c>
      <c r="M259" s="17" t="str">
        <f t="shared" si="289"/>
        <v>0</v>
      </c>
      <c r="N259" s="17" t="str">
        <f t="shared" si="290"/>
        <v>0</v>
      </c>
      <c r="O259" s="17" t="str">
        <f t="shared" si="291"/>
        <v>0</v>
      </c>
      <c r="P259" s="105" t="s">
        <v>185</v>
      </c>
      <c r="Q259" s="105" t="s">
        <v>201</v>
      </c>
    </row>
    <row r="260" spans="1:17" ht="21.75" customHeight="1">
      <c r="A260" s="14"/>
      <c r="B260" s="15" t="s">
        <v>30</v>
      </c>
      <c r="C260" s="16">
        <v>128</v>
      </c>
      <c r="D260" s="16">
        <v>151</v>
      </c>
      <c r="E260" s="17">
        <f t="shared" si="282"/>
        <v>279</v>
      </c>
      <c r="F260" s="87">
        <v>2</v>
      </c>
      <c r="G260" s="17" t="str">
        <f t="shared" si="283"/>
        <v>0</v>
      </c>
      <c r="H260" s="17" t="str">
        <f t="shared" si="284"/>
        <v>0</v>
      </c>
      <c r="I260" s="17">
        <f t="shared" si="285"/>
        <v>0</v>
      </c>
      <c r="J260" s="17">
        <f t="shared" si="286"/>
        <v>128</v>
      </c>
      <c r="K260" s="17">
        <f t="shared" si="287"/>
        <v>151</v>
      </c>
      <c r="L260" s="17">
        <f t="shared" si="288"/>
        <v>279</v>
      </c>
      <c r="M260" s="17" t="str">
        <f t="shared" si="289"/>
        <v>0</v>
      </c>
      <c r="N260" s="17" t="str">
        <f t="shared" si="290"/>
        <v>0</v>
      </c>
      <c r="O260" s="17" t="str">
        <f t="shared" si="291"/>
        <v>0</v>
      </c>
      <c r="P260" s="105" t="s">
        <v>185</v>
      </c>
      <c r="Q260" s="105" t="s">
        <v>201</v>
      </c>
    </row>
    <row r="261" spans="1:17" s="36" customFormat="1" ht="21.75" customHeight="1">
      <c r="A261" s="14"/>
      <c r="B261" s="15" t="s">
        <v>106</v>
      </c>
      <c r="C261" s="16">
        <v>98</v>
      </c>
      <c r="D261" s="16">
        <v>79</v>
      </c>
      <c r="E261" s="17">
        <f t="shared" si="282"/>
        <v>177</v>
      </c>
      <c r="F261" s="87">
        <v>2</v>
      </c>
      <c r="G261" s="17" t="str">
        <f t="shared" si="283"/>
        <v>0</v>
      </c>
      <c r="H261" s="17" t="str">
        <f t="shared" si="284"/>
        <v>0</v>
      </c>
      <c r="I261" s="17">
        <f t="shared" si="285"/>
        <v>0</v>
      </c>
      <c r="J261" s="17">
        <f t="shared" si="286"/>
        <v>98</v>
      </c>
      <c r="K261" s="17">
        <f t="shared" si="287"/>
        <v>79</v>
      </c>
      <c r="L261" s="17">
        <f t="shared" si="288"/>
        <v>177</v>
      </c>
      <c r="M261" s="17" t="str">
        <f t="shared" si="289"/>
        <v>0</v>
      </c>
      <c r="N261" s="17" t="str">
        <f t="shared" si="290"/>
        <v>0</v>
      </c>
      <c r="O261" s="17" t="str">
        <f t="shared" si="291"/>
        <v>0</v>
      </c>
      <c r="P261" s="105" t="s">
        <v>185</v>
      </c>
      <c r="Q261" s="105" t="s">
        <v>201</v>
      </c>
    </row>
    <row r="262" spans="1:17" s="36" customFormat="1" ht="21.75" customHeight="1">
      <c r="A262" s="14"/>
      <c r="B262" s="15" t="s">
        <v>31</v>
      </c>
      <c r="C262" s="16">
        <v>107</v>
      </c>
      <c r="D262" s="16">
        <v>76</v>
      </c>
      <c r="E262" s="17">
        <f t="shared" si="282"/>
        <v>183</v>
      </c>
      <c r="F262" s="87">
        <v>2</v>
      </c>
      <c r="G262" s="17" t="str">
        <f t="shared" si="283"/>
        <v>0</v>
      </c>
      <c r="H262" s="17" t="str">
        <f t="shared" si="284"/>
        <v>0</v>
      </c>
      <c r="I262" s="17">
        <f t="shared" si="285"/>
        <v>0</v>
      </c>
      <c r="J262" s="17">
        <f t="shared" si="286"/>
        <v>107</v>
      </c>
      <c r="K262" s="17">
        <f t="shared" si="287"/>
        <v>76</v>
      </c>
      <c r="L262" s="17">
        <f t="shared" si="288"/>
        <v>183</v>
      </c>
      <c r="M262" s="17" t="str">
        <f t="shared" si="289"/>
        <v>0</v>
      </c>
      <c r="N262" s="17" t="str">
        <f t="shared" si="290"/>
        <v>0</v>
      </c>
      <c r="O262" s="17" t="str">
        <f t="shared" si="291"/>
        <v>0</v>
      </c>
      <c r="P262" s="105" t="s">
        <v>194</v>
      </c>
      <c r="Q262" s="105" t="s">
        <v>201</v>
      </c>
    </row>
    <row r="263" spans="1:17" ht="21.75" customHeight="1">
      <c r="A263" s="14"/>
      <c r="B263" s="15" t="s">
        <v>105</v>
      </c>
      <c r="C263" s="16">
        <v>127</v>
      </c>
      <c r="D263" s="16">
        <v>58</v>
      </c>
      <c r="E263" s="17">
        <f t="shared" si="282"/>
        <v>185</v>
      </c>
      <c r="F263" s="87">
        <v>2</v>
      </c>
      <c r="G263" s="17" t="str">
        <f t="shared" si="283"/>
        <v>0</v>
      </c>
      <c r="H263" s="17" t="str">
        <f t="shared" si="284"/>
        <v>0</v>
      </c>
      <c r="I263" s="17">
        <f t="shared" si="285"/>
        <v>0</v>
      </c>
      <c r="J263" s="17">
        <f t="shared" si="286"/>
        <v>127</v>
      </c>
      <c r="K263" s="17">
        <f t="shared" si="287"/>
        <v>58</v>
      </c>
      <c r="L263" s="17">
        <f t="shared" si="288"/>
        <v>185</v>
      </c>
      <c r="M263" s="17" t="str">
        <f t="shared" si="289"/>
        <v>0</v>
      </c>
      <c r="N263" s="17" t="str">
        <f t="shared" si="290"/>
        <v>0</v>
      </c>
      <c r="O263" s="17" t="str">
        <f t="shared" si="291"/>
        <v>0</v>
      </c>
      <c r="P263" s="105" t="s">
        <v>185</v>
      </c>
      <c r="Q263" s="105" t="s">
        <v>201</v>
      </c>
    </row>
    <row r="264" spans="1:17" s="21" customFormat="1" ht="21.75" customHeight="1">
      <c r="A264" s="18"/>
      <c r="B264" s="19" t="s">
        <v>54</v>
      </c>
      <c r="C264" s="20">
        <f t="shared" ref="C264:L264" si="292">SUM(C258:C263)</f>
        <v>765</v>
      </c>
      <c r="D264" s="20">
        <f t="shared" si="292"/>
        <v>707</v>
      </c>
      <c r="E264" s="20">
        <f t="shared" si="292"/>
        <v>1472</v>
      </c>
      <c r="F264" s="88">
        <f t="shared" si="292"/>
        <v>12</v>
      </c>
      <c r="G264" s="20">
        <f t="shared" si="292"/>
        <v>0</v>
      </c>
      <c r="H264" s="20">
        <f t="shared" si="292"/>
        <v>0</v>
      </c>
      <c r="I264" s="20">
        <f t="shared" si="292"/>
        <v>0</v>
      </c>
      <c r="J264" s="20">
        <f t="shared" si="292"/>
        <v>765</v>
      </c>
      <c r="K264" s="20">
        <f t="shared" si="292"/>
        <v>707</v>
      </c>
      <c r="L264" s="20">
        <f t="shared" si="292"/>
        <v>1472</v>
      </c>
      <c r="M264" s="20">
        <f t="shared" ref="M264:O264" si="293">SUM(M258:M263)</f>
        <v>0</v>
      </c>
      <c r="N264" s="20">
        <f t="shared" si="293"/>
        <v>0</v>
      </c>
      <c r="O264" s="20">
        <f t="shared" si="293"/>
        <v>0</v>
      </c>
      <c r="P264" s="74"/>
      <c r="Q264" s="74"/>
    </row>
    <row r="265" spans="1:17" ht="21.75" customHeight="1">
      <c r="A265" s="14"/>
      <c r="B265" s="28" t="s">
        <v>166</v>
      </c>
      <c r="C265" s="16"/>
      <c r="D265" s="16"/>
      <c r="E265" s="17"/>
      <c r="F265" s="94"/>
      <c r="G265" s="17"/>
      <c r="H265" s="17"/>
      <c r="I265" s="17"/>
      <c r="J265" s="17"/>
      <c r="K265" s="17"/>
      <c r="L265" s="17"/>
      <c r="M265" s="17"/>
      <c r="N265" s="17"/>
      <c r="O265" s="17"/>
      <c r="P265" s="103"/>
      <c r="Q265" s="103"/>
    </row>
    <row r="266" spans="1:17" ht="21.75" customHeight="1">
      <c r="A266" s="3"/>
      <c r="B266" s="15" t="s">
        <v>106</v>
      </c>
      <c r="C266" s="16">
        <v>73</v>
      </c>
      <c r="D266" s="16">
        <v>44</v>
      </c>
      <c r="E266" s="17">
        <f>C266+D266</f>
        <v>117</v>
      </c>
      <c r="F266" s="87">
        <v>2</v>
      </c>
      <c r="G266" s="17" t="str">
        <f>IF(F266=1,C266,"0")</f>
        <v>0</v>
      </c>
      <c r="H266" s="17" t="str">
        <f>IF(F266=1,D266,"0")</f>
        <v>0</v>
      </c>
      <c r="I266" s="17">
        <f t="shared" ref="I266:I267" si="294">G266+H266</f>
        <v>0</v>
      </c>
      <c r="J266" s="17">
        <f>IF(F266=2,C266,"0")</f>
        <v>73</v>
      </c>
      <c r="K266" s="17">
        <f>IF(F266=2,D266,"0")</f>
        <v>44</v>
      </c>
      <c r="L266" s="17">
        <f t="shared" ref="L266:L267" si="295">J266+K266</f>
        <v>117</v>
      </c>
      <c r="M266" s="17" t="str">
        <f>IF(F266=3,C266,"0")</f>
        <v>0</v>
      </c>
      <c r="N266" s="17" t="str">
        <f>IF(F266=3,D266,"0")</f>
        <v>0</v>
      </c>
      <c r="O266" s="73" t="str">
        <f t="shared" ref="O266:O267" si="296">IF(F266=3,E266,"0")</f>
        <v>0</v>
      </c>
      <c r="P266" s="105" t="s">
        <v>185</v>
      </c>
      <c r="Q266" s="105" t="s">
        <v>201</v>
      </c>
    </row>
    <row r="267" spans="1:17" ht="21.75" customHeight="1">
      <c r="A267" s="8"/>
      <c r="B267" s="15" t="s">
        <v>31</v>
      </c>
      <c r="C267" s="16">
        <v>88</v>
      </c>
      <c r="D267" s="16">
        <v>33</v>
      </c>
      <c r="E267" s="17">
        <f>C267+D267</f>
        <v>121</v>
      </c>
      <c r="F267" s="87">
        <v>2</v>
      </c>
      <c r="G267" s="17" t="str">
        <f>IF(F267=1,C267,"0")</f>
        <v>0</v>
      </c>
      <c r="H267" s="17" t="str">
        <f>IF(F267=1,D267,"0")</f>
        <v>0</v>
      </c>
      <c r="I267" s="17">
        <f t="shared" si="294"/>
        <v>0</v>
      </c>
      <c r="J267" s="17">
        <f>IF(F267=2,C267,"0")</f>
        <v>88</v>
      </c>
      <c r="K267" s="17">
        <f>IF(F267=2,D267,"0")</f>
        <v>33</v>
      </c>
      <c r="L267" s="17">
        <f t="shared" si="295"/>
        <v>121</v>
      </c>
      <c r="M267" s="17" t="str">
        <f>IF(F267=3,C267,"0")</f>
        <v>0</v>
      </c>
      <c r="N267" s="17" t="str">
        <f>IF(F267=3,D267,"0")</f>
        <v>0</v>
      </c>
      <c r="O267" s="73" t="str">
        <f t="shared" si="296"/>
        <v>0</v>
      </c>
      <c r="P267" s="105" t="s">
        <v>194</v>
      </c>
      <c r="Q267" s="105" t="s">
        <v>201</v>
      </c>
    </row>
    <row r="268" spans="1:17" s="21" customFormat="1" ht="21.75" customHeight="1">
      <c r="A268" s="47"/>
      <c r="B268" s="19" t="s">
        <v>54</v>
      </c>
      <c r="C268" s="20">
        <f t="shared" ref="C268:O268" si="297">SUM(C266:C267)</f>
        <v>161</v>
      </c>
      <c r="D268" s="20">
        <f t="shared" si="297"/>
        <v>77</v>
      </c>
      <c r="E268" s="20">
        <f t="shared" si="297"/>
        <v>238</v>
      </c>
      <c r="F268" s="88">
        <f t="shared" si="297"/>
        <v>4</v>
      </c>
      <c r="G268" s="20">
        <f t="shared" si="297"/>
        <v>0</v>
      </c>
      <c r="H268" s="20">
        <f t="shared" si="297"/>
        <v>0</v>
      </c>
      <c r="I268" s="20">
        <f t="shared" si="297"/>
        <v>0</v>
      </c>
      <c r="J268" s="20">
        <f t="shared" si="297"/>
        <v>161</v>
      </c>
      <c r="K268" s="20">
        <f t="shared" si="297"/>
        <v>77</v>
      </c>
      <c r="L268" s="20">
        <f t="shared" si="297"/>
        <v>238</v>
      </c>
      <c r="M268" s="20">
        <f t="shared" si="297"/>
        <v>0</v>
      </c>
      <c r="N268" s="20">
        <f t="shared" si="297"/>
        <v>0</v>
      </c>
      <c r="O268" s="59">
        <f t="shared" si="297"/>
        <v>0</v>
      </c>
      <c r="P268" s="74"/>
      <c r="Q268" s="74"/>
    </row>
    <row r="269" spans="1:17" s="21" customFormat="1" ht="21.75" customHeight="1">
      <c r="A269" s="47"/>
      <c r="B269" s="19" t="s">
        <v>56</v>
      </c>
      <c r="C269" s="20">
        <f t="shared" ref="C269:O269" si="298">C264+C268</f>
        <v>926</v>
      </c>
      <c r="D269" s="20">
        <f t="shared" si="298"/>
        <v>784</v>
      </c>
      <c r="E269" s="20">
        <f t="shared" si="298"/>
        <v>1710</v>
      </c>
      <c r="F269" s="85">
        <f t="shared" si="298"/>
        <v>16</v>
      </c>
      <c r="G269" s="20">
        <f t="shared" si="298"/>
        <v>0</v>
      </c>
      <c r="H269" s="20">
        <f t="shared" si="298"/>
        <v>0</v>
      </c>
      <c r="I269" s="20">
        <f t="shared" si="298"/>
        <v>0</v>
      </c>
      <c r="J269" s="20">
        <f t="shared" si="298"/>
        <v>926</v>
      </c>
      <c r="K269" s="20">
        <f t="shared" si="298"/>
        <v>784</v>
      </c>
      <c r="L269" s="20">
        <f t="shared" si="298"/>
        <v>1710</v>
      </c>
      <c r="M269" s="20">
        <f t="shared" si="298"/>
        <v>0</v>
      </c>
      <c r="N269" s="20">
        <f t="shared" si="298"/>
        <v>0</v>
      </c>
      <c r="O269" s="59">
        <f t="shared" si="298"/>
        <v>0</v>
      </c>
      <c r="P269" s="74"/>
      <c r="Q269" s="74"/>
    </row>
    <row r="270" spans="1:17" ht="21.75" customHeight="1">
      <c r="A270" s="14"/>
      <c r="B270" s="35" t="s">
        <v>70</v>
      </c>
      <c r="C270" s="16"/>
      <c r="D270" s="16"/>
      <c r="E270" s="17"/>
      <c r="F270" s="84"/>
      <c r="G270" s="17"/>
      <c r="H270" s="17"/>
      <c r="I270" s="17"/>
      <c r="J270" s="17"/>
      <c r="K270" s="17"/>
      <c r="L270" s="17"/>
      <c r="M270" s="17"/>
      <c r="N270" s="17"/>
      <c r="O270" s="73"/>
      <c r="P270" s="103"/>
      <c r="Q270" s="103"/>
    </row>
    <row r="271" spans="1:17" ht="21.75" customHeight="1">
      <c r="A271" s="8"/>
      <c r="B271" s="4" t="s">
        <v>61</v>
      </c>
      <c r="C271" s="16"/>
      <c r="D271" s="16"/>
      <c r="E271" s="17"/>
      <c r="F271" s="91"/>
      <c r="G271" s="17"/>
      <c r="H271" s="17"/>
      <c r="I271" s="17"/>
      <c r="J271" s="17"/>
      <c r="K271" s="17"/>
      <c r="L271" s="17"/>
      <c r="M271" s="17"/>
      <c r="N271" s="17"/>
      <c r="O271" s="73"/>
      <c r="P271" s="103"/>
      <c r="Q271" s="103"/>
    </row>
    <row r="272" spans="1:17" ht="21.75" customHeight="1">
      <c r="A272" s="14"/>
      <c r="B272" s="32" t="s">
        <v>92</v>
      </c>
      <c r="C272" s="16">
        <v>1</v>
      </c>
      <c r="D272" s="16">
        <v>1</v>
      </c>
      <c r="E272" s="17">
        <f>C272+D272</f>
        <v>2</v>
      </c>
      <c r="F272" s="87">
        <v>2</v>
      </c>
      <c r="G272" s="17" t="str">
        <f>IF(F272=1,C272,"0")</f>
        <v>0</v>
      </c>
      <c r="H272" s="17" t="str">
        <f>IF(F272=1,D272,"0")</f>
        <v>0</v>
      </c>
      <c r="I272" s="17">
        <f>G272+H272</f>
        <v>0</v>
      </c>
      <c r="J272" s="17">
        <f>IF(F272=2,C272,"0")</f>
        <v>1</v>
      </c>
      <c r="K272" s="17">
        <f>IF(F272=2,D272,"0")</f>
        <v>1</v>
      </c>
      <c r="L272" s="17">
        <f>J272+K272</f>
        <v>2</v>
      </c>
      <c r="M272" s="17" t="str">
        <f>IF(F272=3,C272,"0")</f>
        <v>0</v>
      </c>
      <c r="N272" s="17" t="str">
        <f>IF(F272=3,D272,"0")</f>
        <v>0</v>
      </c>
      <c r="O272" s="73" t="str">
        <f t="shared" ref="O272:O275" si="299">IF(F272=3,E272,"0")</f>
        <v>0</v>
      </c>
      <c r="P272" s="105" t="s">
        <v>185</v>
      </c>
      <c r="Q272" s="105" t="s">
        <v>201</v>
      </c>
    </row>
    <row r="273" spans="1:17" ht="21.75" customHeight="1">
      <c r="A273" s="14"/>
      <c r="B273" s="15" t="s">
        <v>65</v>
      </c>
      <c r="C273" s="16">
        <v>84</v>
      </c>
      <c r="D273" s="16">
        <v>55</v>
      </c>
      <c r="E273" s="17">
        <f>C273+D273</f>
        <v>139</v>
      </c>
      <c r="F273" s="87">
        <v>2</v>
      </c>
      <c r="G273" s="17" t="str">
        <f>IF(F273=1,C273,"0")</f>
        <v>0</v>
      </c>
      <c r="H273" s="17" t="str">
        <f>IF(F273=1,D273,"0")</f>
        <v>0</v>
      </c>
      <c r="I273" s="17">
        <f>G273+H273</f>
        <v>0</v>
      </c>
      <c r="J273" s="17">
        <f>IF(F273=2,C273,"0")</f>
        <v>84</v>
      </c>
      <c r="K273" s="17">
        <f>IF(F273=2,D273,"0")</f>
        <v>55</v>
      </c>
      <c r="L273" s="17">
        <f>J273+K273</f>
        <v>139</v>
      </c>
      <c r="M273" s="17" t="str">
        <f>IF(F273=3,C273,"0")</f>
        <v>0</v>
      </c>
      <c r="N273" s="17" t="str">
        <f>IF(F273=3,D273,"0")</f>
        <v>0</v>
      </c>
      <c r="O273" s="73" t="str">
        <f t="shared" si="299"/>
        <v>0</v>
      </c>
      <c r="P273" s="105" t="s">
        <v>185</v>
      </c>
      <c r="Q273" s="105" t="s">
        <v>201</v>
      </c>
    </row>
    <row r="274" spans="1:17" ht="21.75" customHeight="1">
      <c r="A274" s="14"/>
      <c r="B274" s="15" t="s">
        <v>30</v>
      </c>
      <c r="C274" s="16">
        <v>3</v>
      </c>
      <c r="D274" s="16">
        <v>0</v>
      </c>
      <c r="E274" s="17">
        <f>C274+D274</f>
        <v>3</v>
      </c>
      <c r="F274" s="87">
        <v>2</v>
      </c>
      <c r="G274" s="17" t="str">
        <f>IF(F274=1,C274,"0")</f>
        <v>0</v>
      </c>
      <c r="H274" s="17" t="str">
        <f>IF(F274=1,D274,"0")</f>
        <v>0</v>
      </c>
      <c r="I274" s="17">
        <f>G274+H274</f>
        <v>0</v>
      </c>
      <c r="J274" s="17">
        <f>IF(F274=2,C274,"0")</f>
        <v>3</v>
      </c>
      <c r="K274" s="17">
        <f>IF(F274=2,D274,"0")</f>
        <v>0</v>
      </c>
      <c r="L274" s="17">
        <f>J274+K274</f>
        <v>3</v>
      </c>
      <c r="M274" s="17" t="str">
        <f>IF(F274=3,C274,"0")</f>
        <v>0</v>
      </c>
      <c r="N274" s="17" t="str">
        <f>IF(F274=3,D274,"0")</f>
        <v>0</v>
      </c>
      <c r="O274" s="73" t="str">
        <f t="shared" si="299"/>
        <v>0</v>
      </c>
      <c r="P274" s="105" t="s">
        <v>185</v>
      </c>
      <c r="Q274" s="105" t="s">
        <v>201</v>
      </c>
    </row>
    <row r="275" spans="1:17" ht="21.75" customHeight="1">
      <c r="A275" s="14"/>
      <c r="B275" s="15" t="s">
        <v>31</v>
      </c>
      <c r="C275" s="16">
        <v>68</v>
      </c>
      <c r="D275" s="16">
        <v>31</v>
      </c>
      <c r="E275" s="17">
        <f>C275+D275</f>
        <v>99</v>
      </c>
      <c r="F275" s="87">
        <v>2</v>
      </c>
      <c r="G275" s="17" t="str">
        <f>IF(F275=1,C275,"0")</f>
        <v>0</v>
      </c>
      <c r="H275" s="17" t="str">
        <f>IF(F275=1,D275,"0")</f>
        <v>0</v>
      </c>
      <c r="I275" s="17">
        <f>G275+H275</f>
        <v>0</v>
      </c>
      <c r="J275" s="17">
        <f>IF(F275=2,C275,"0")</f>
        <v>68</v>
      </c>
      <c r="K275" s="17">
        <f>IF(F275=2,D275,"0")</f>
        <v>31</v>
      </c>
      <c r="L275" s="17">
        <f>J275+K275</f>
        <v>99</v>
      </c>
      <c r="M275" s="17" t="str">
        <f>IF(F275=3,C275,"0")</f>
        <v>0</v>
      </c>
      <c r="N275" s="17" t="str">
        <f>IF(F275=3,D275,"0")</f>
        <v>0</v>
      </c>
      <c r="O275" s="73" t="str">
        <f t="shared" si="299"/>
        <v>0</v>
      </c>
      <c r="P275" s="105" t="s">
        <v>194</v>
      </c>
      <c r="Q275" s="105" t="s">
        <v>201</v>
      </c>
    </row>
    <row r="276" spans="1:17" s="21" customFormat="1" ht="21.75" customHeight="1">
      <c r="A276" s="18"/>
      <c r="B276" s="19" t="s">
        <v>54</v>
      </c>
      <c r="C276" s="20">
        <f t="shared" ref="C276:L276" si="300">SUM(C272:C275)</f>
        <v>156</v>
      </c>
      <c r="D276" s="20">
        <f t="shared" si="300"/>
        <v>87</v>
      </c>
      <c r="E276" s="20">
        <f t="shared" si="300"/>
        <v>243</v>
      </c>
      <c r="F276" s="88">
        <f t="shared" si="300"/>
        <v>8</v>
      </c>
      <c r="G276" s="20">
        <f t="shared" si="300"/>
        <v>0</v>
      </c>
      <c r="H276" s="20">
        <f t="shared" si="300"/>
        <v>0</v>
      </c>
      <c r="I276" s="20">
        <f t="shared" si="300"/>
        <v>0</v>
      </c>
      <c r="J276" s="20">
        <f t="shared" si="300"/>
        <v>156</v>
      </c>
      <c r="K276" s="20">
        <f t="shared" si="300"/>
        <v>87</v>
      </c>
      <c r="L276" s="20">
        <f t="shared" si="300"/>
        <v>243</v>
      </c>
      <c r="M276" s="20">
        <f t="shared" ref="M276:O276" si="301">SUM(M272:M275)</f>
        <v>0</v>
      </c>
      <c r="N276" s="20">
        <f t="shared" si="301"/>
        <v>0</v>
      </c>
      <c r="O276" s="59">
        <f t="shared" si="301"/>
        <v>0</v>
      </c>
      <c r="P276" s="74"/>
      <c r="Q276" s="74"/>
    </row>
    <row r="277" spans="1:17" s="21" customFormat="1" ht="21.75" customHeight="1">
      <c r="A277" s="18"/>
      <c r="B277" s="19" t="s">
        <v>71</v>
      </c>
      <c r="C277" s="20">
        <f>C276</f>
        <v>156</v>
      </c>
      <c r="D277" s="20">
        <f t="shared" ref="D277:L277" si="302">D276</f>
        <v>87</v>
      </c>
      <c r="E277" s="20">
        <f t="shared" si="302"/>
        <v>243</v>
      </c>
      <c r="F277" s="88">
        <f t="shared" si="302"/>
        <v>8</v>
      </c>
      <c r="G277" s="20">
        <f t="shared" si="302"/>
        <v>0</v>
      </c>
      <c r="H277" s="20">
        <f t="shared" si="302"/>
        <v>0</v>
      </c>
      <c r="I277" s="20">
        <f t="shared" si="302"/>
        <v>0</v>
      </c>
      <c r="J277" s="20">
        <f t="shared" si="302"/>
        <v>156</v>
      </c>
      <c r="K277" s="20">
        <f t="shared" si="302"/>
        <v>87</v>
      </c>
      <c r="L277" s="20">
        <f t="shared" si="302"/>
        <v>243</v>
      </c>
      <c r="M277" s="20">
        <f t="shared" ref="M277:O277" si="303">M276</f>
        <v>0</v>
      </c>
      <c r="N277" s="20">
        <f t="shared" si="303"/>
        <v>0</v>
      </c>
      <c r="O277" s="59">
        <f t="shared" si="303"/>
        <v>0</v>
      </c>
      <c r="P277" s="74"/>
      <c r="Q277" s="74"/>
    </row>
    <row r="278" spans="1:17" s="21" customFormat="1" ht="21.75" customHeight="1">
      <c r="A278" s="118"/>
      <c r="B278" s="125" t="s">
        <v>38</v>
      </c>
      <c r="C278" s="115">
        <f t="shared" ref="C278:L278" si="304">C269+C277</f>
        <v>1082</v>
      </c>
      <c r="D278" s="115">
        <f t="shared" si="304"/>
        <v>871</v>
      </c>
      <c r="E278" s="115">
        <f t="shared" si="304"/>
        <v>1953</v>
      </c>
      <c r="F278" s="122">
        <f t="shared" si="304"/>
        <v>24</v>
      </c>
      <c r="G278" s="115">
        <f t="shared" si="304"/>
        <v>0</v>
      </c>
      <c r="H278" s="115">
        <f t="shared" si="304"/>
        <v>0</v>
      </c>
      <c r="I278" s="115">
        <f t="shared" si="304"/>
        <v>0</v>
      </c>
      <c r="J278" s="115">
        <f t="shared" si="304"/>
        <v>1082</v>
      </c>
      <c r="K278" s="115">
        <f t="shared" si="304"/>
        <v>871</v>
      </c>
      <c r="L278" s="115">
        <f t="shared" si="304"/>
        <v>1953</v>
      </c>
      <c r="M278" s="115">
        <f t="shared" ref="M278:O278" si="305">M269+M277</f>
        <v>0</v>
      </c>
      <c r="N278" s="115">
        <f t="shared" si="305"/>
        <v>0</v>
      </c>
      <c r="O278" s="115">
        <f t="shared" si="305"/>
        <v>0</v>
      </c>
      <c r="P278" s="117"/>
      <c r="Q278" s="117"/>
    </row>
    <row r="279" spans="1:17" ht="21.75" customHeight="1">
      <c r="A279" s="48" t="s">
        <v>50</v>
      </c>
      <c r="B279" s="49"/>
      <c r="C279" s="42"/>
      <c r="D279" s="42"/>
      <c r="E279" s="43"/>
      <c r="F279" s="99"/>
      <c r="G279" s="44"/>
      <c r="H279" s="44"/>
      <c r="I279" s="43"/>
      <c r="J279" s="44"/>
      <c r="K279" s="44"/>
      <c r="L279" s="78"/>
      <c r="M279" s="44"/>
      <c r="N279" s="44"/>
      <c r="O279" s="44"/>
      <c r="P279" s="103"/>
      <c r="Q279" s="103"/>
    </row>
    <row r="280" spans="1:17" ht="21.75" customHeight="1">
      <c r="A280" s="18"/>
      <c r="B280" s="38" t="s">
        <v>55</v>
      </c>
      <c r="C280" s="5"/>
      <c r="D280" s="5"/>
      <c r="E280" s="27"/>
      <c r="F280" s="82"/>
      <c r="G280" s="26"/>
      <c r="H280" s="26"/>
      <c r="I280" s="27"/>
      <c r="J280" s="26"/>
      <c r="K280" s="26"/>
      <c r="L280" s="27"/>
      <c r="M280" s="26"/>
      <c r="N280" s="26"/>
      <c r="O280" s="26"/>
      <c r="P280" s="103"/>
      <c r="Q280" s="103"/>
    </row>
    <row r="281" spans="1:17" ht="21.75" customHeight="1">
      <c r="A281" s="14"/>
      <c r="B281" s="4" t="s">
        <v>76</v>
      </c>
      <c r="C281" s="5"/>
      <c r="D281" s="5"/>
      <c r="E281" s="27"/>
      <c r="F281" s="90"/>
      <c r="G281" s="26"/>
      <c r="H281" s="26"/>
      <c r="I281" s="27"/>
      <c r="J281" s="26"/>
      <c r="K281" s="26"/>
      <c r="L281" s="27"/>
      <c r="M281" s="26"/>
      <c r="N281" s="26"/>
      <c r="O281" s="26"/>
      <c r="P281" s="103"/>
      <c r="Q281" s="103"/>
    </row>
    <row r="282" spans="1:17" ht="21.75" customHeight="1">
      <c r="A282" s="10"/>
      <c r="B282" s="46" t="s">
        <v>167</v>
      </c>
      <c r="C282" s="12">
        <v>43</v>
      </c>
      <c r="D282" s="12">
        <v>12</v>
      </c>
      <c r="E282" s="13">
        <f t="shared" ref="E282:E295" si="306">C282+D282</f>
        <v>55</v>
      </c>
      <c r="F282" s="86">
        <v>2</v>
      </c>
      <c r="G282" s="13" t="str">
        <f t="shared" ref="G282:G295" si="307">IF(F282=1,C282,"0")</f>
        <v>0</v>
      </c>
      <c r="H282" s="13" t="str">
        <f t="shared" ref="H282:H295" si="308">IF(F282=1,D282,"0")</f>
        <v>0</v>
      </c>
      <c r="I282" s="13">
        <f>G282+H282</f>
        <v>0</v>
      </c>
      <c r="J282" s="13">
        <f t="shared" ref="J282:J295" si="309">IF(F282=2,C282,"0")</f>
        <v>43</v>
      </c>
      <c r="K282" s="13">
        <f t="shared" ref="K282:K295" si="310">IF(F282=2,D282,"0")</f>
        <v>12</v>
      </c>
      <c r="L282" s="13">
        <f t="shared" ref="L282:L288" si="311">J282+K282</f>
        <v>55</v>
      </c>
      <c r="M282" s="13" t="str">
        <f t="shared" ref="M282:M295" si="312">IF(F282=3,C282,"0")</f>
        <v>0</v>
      </c>
      <c r="N282" s="13" t="str">
        <f t="shared" ref="N282:N295" si="313">IF(F282=3,D282,"0")</f>
        <v>0</v>
      </c>
      <c r="O282" s="13" t="str">
        <f t="shared" ref="O282:O295" si="314">IF(F282=3,E282,"0")</f>
        <v>0</v>
      </c>
      <c r="P282" s="105" t="s">
        <v>194</v>
      </c>
      <c r="Q282" s="105" t="s">
        <v>201</v>
      </c>
    </row>
    <row r="283" spans="1:17" ht="21.75" customHeight="1">
      <c r="A283" s="10"/>
      <c r="B283" s="46" t="s">
        <v>33</v>
      </c>
      <c r="C283" s="12">
        <v>2</v>
      </c>
      <c r="D283" s="12">
        <v>18</v>
      </c>
      <c r="E283" s="13">
        <f t="shared" si="306"/>
        <v>20</v>
      </c>
      <c r="F283" s="86">
        <v>2</v>
      </c>
      <c r="G283" s="13" t="str">
        <f t="shared" si="307"/>
        <v>0</v>
      </c>
      <c r="H283" s="13" t="str">
        <f t="shared" si="308"/>
        <v>0</v>
      </c>
      <c r="I283" s="13">
        <f>G283+H283</f>
        <v>0</v>
      </c>
      <c r="J283" s="13">
        <f t="shared" si="309"/>
        <v>2</v>
      </c>
      <c r="K283" s="13">
        <f t="shared" si="310"/>
        <v>18</v>
      </c>
      <c r="L283" s="13">
        <f t="shared" si="311"/>
        <v>20</v>
      </c>
      <c r="M283" s="13" t="str">
        <f t="shared" si="312"/>
        <v>0</v>
      </c>
      <c r="N283" s="13" t="str">
        <f t="shared" si="313"/>
        <v>0</v>
      </c>
      <c r="O283" s="13" t="str">
        <f t="shared" si="314"/>
        <v>0</v>
      </c>
      <c r="P283" s="105" t="s">
        <v>203</v>
      </c>
      <c r="Q283" s="105" t="s">
        <v>201</v>
      </c>
    </row>
    <row r="284" spans="1:17" ht="21.75" customHeight="1">
      <c r="A284" s="10"/>
      <c r="B284" s="46" t="s">
        <v>176</v>
      </c>
      <c r="C284" s="12">
        <v>24</v>
      </c>
      <c r="D284" s="12">
        <v>28</v>
      </c>
      <c r="E284" s="13">
        <f t="shared" si="306"/>
        <v>52</v>
      </c>
      <c r="F284" s="86">
        <v>2</v>
      </c>
      <c r="G284" s="13" t="str">
        <f t="shared" si="307"/>
        <v>0</v>
      </c>
      <c r="H284" s="13" t="str">
        <f t="shared" si="308"/>
        <v>0</v>
      </c>
      <c r="I284" s="13">
        <f>G284+H284</f>
        <v>0</v>
      </c>
      <c r="J284" s="13">
        <f t="shared" si="309"/>
        <v>24</v>
      </c>
      <c r="K284" s="13">
        <f t="shared" si="310"/>
        <v>28</v>
      </c>
      <c r="L284" s="13">
        <f t="shared" si="311"/>
        <v>52</v>
      </c>
      <c r="M284" s="13" t="str">
        <f t="shared" si="312"/>
        <v>0</v>
      </c>
      <c r="N284" s="13" t="str">
        <f t="shared" si="313"/>
        <v>0</v>
      </c>
      <c r="O284" s="13" t="str">
        <f t="shared" si="314"/>
        <v>0</v>
      </c>
      <c r="P284" s="105" t="s">
        <v>203</v>
      </c>
      <c r="Q284" s="105" t="s">
        <v>201</v>
      </c>
    </row>
    <row r="285" spans="1:17" ht="21.75" customHeight="1">
      <c r="A285" s="10"/>
      <c r="B285" s="46" t="s">
        <v>32</v>
      </c>
      <c r="C285" s="12">
        <v>5</v>
      </c>
      <c r="D285" s="12">
        <v>43</v>
      </c>
      <c r="E285" s="13">
        <f t="shared" si="306"/>
        <v>48</v>
      </c>
      <c r="F285" s="86">
        <v>2</v>
      </c>
      <c r="G285" s="13" t="str">
        <f t="shared" si="307"/>
        <v>0</v>
      </c>
      <c r="H285" s="13" t="str">
        <f t="shared" si="308"/>
        <v>0</v>
      </c>
      <c r="I285" s="13">
        <f>G285+H285</f>
        <v>0</v>
      </c>
      <c r="J285" s="13">
        <f t="shared" si="309"/>
        <v>5</v>
      </c>
      <c r="K285" s="13">
        <f t="shared" si="310"/>
        <v>43</v>
      </c>
      <c r="L285" s="13">
        <f t="shared" si="311"/>
        <v>48</v>
      </c>
      <c r="M285" s="13" t="str">
        <f t="shared" si="312"/>
        <v>0</v>
      </c>
      <c r="N285" s="13" t="str">
        <f t="shared" si="313"/>
        <v>0</v>
      </c>
      <c r="O285" s="13" t="str">
        <f t="shared" si="314"/>
        <v>0</v>
      </c>
      <c r="P285" s="105" t="s">
        <v>203</v>
      </c>
      <c r="Q285" s="105" t="s">
        <v>199</v>
      </c>
    </row>
    <row r="286" spans="1:17" ht="21.75" customHeight="1">
      <c r="A286" s="10"/>
      <c r="B286" s="46" t="s">
        <v>177</v>
      </c>
      <c r="C286" s="12">
        <v>13</v>
      </c>
      <c r="D286" s="12">
        <v>35</v>
      </c>
      <c r="E286" s="13">
        <f t="shared" si="306"/>
        <v>48</v>
      </c>
      <c r="F286" s="86">
        <v>2</v>
      </c>
      <c r="G286" s="13" t="str">
        <f t="shared" si="307"/>
        <v>0</v>
      </c>
      <c r="H286" s="13" t="str">
        <f t="shared" si="308"/>
        <v>0</v>
      </c>
      <c r="I286" s="13">
        <f>G286+H286</f>
        <v>0</v>
      </c>
      <c r="J286" s="13">
        <f t="shared" si="309"/>
        <v>13</v>
      </c>
      <c r="K286" s="13">
        <f t="shared" si="310"/>
        <v>35</v>
      </c>
      <c r="L286" s="13">
        <f t="shared" si="311"/>
        <v>48</v>
      </c>
      <c r="M286" s="13" t="str">
        <f t="shared" si="312"/>
        <v>0</v>
      </c>
      <c r="N286" s="13" t="str">
        <f t="shared" si="313"/>
        <v>0</v>
      </c>
      <c r="O286" s="13" t="str">
        <f t="shared" si="314"/>
        <v>0</v>
      </c>
      <c r="P286" s="105" t="s">
        <v>203</v>
      </c>
      <c r="Q286" s="105" t="s">
        <v>199</v>
      </c>
    </row>
    <row r="287" spans="1:17" ht="21.75" customHeight="1">
      <c r="A287" s="14"/>
      <c r="B287" s="37" t="s">
        <v>117</v>
      </c>
      <c r="C287" s="16">
        <v>22</v>
      </c>
      <c r="D287" s="16">
        <v>92</v>
      </c>
      <c r="E287" s="17">
        <f t="shared" si="306"/>
        <v>114</v>
      </c>
      <c r="F287" s="87">
        <v>2</v>
      </c>
      <c r="G287" s="17" t="str">
        <f t="shared" si="307"/>
        <v>0</v>
      </c>
      <c r="H287" s="17" t="str">
        <f t="shared" si="308"/>
        <v>0</v>
      </c>
      <c r="I287" s="17">
        <f t="shared" ref="I287:I295" si="315">G287+H287</f>
        <v>0</v>
      </c>
      <c r="J287" s="17">
        <f t="shared" si="309"/>
        <v>22</v>
      </c>
      <c r="K287" s="17">
        <f t="shared" si="310"/>
        <v>92</v>
      </c>
      <c r="L287" s="17">
        <f t="shared" si="311"/>
        <v>114</v>
      </c>
      <c r="M287" s="17" t="str">
        <f t="shared" si="312"/>
        <v>0</v>
      </c>
      <c r="N287" s="17" t="str">
        <f t="shared" si="313"/>
        <v>0</v>
      </c>
      <c r="O287" s="17" t="str">
        <f t="shared" si="314"/>
        <v>0</v>
      </c>
      <c r="P287" s="105" t="s">
        <v>203</v>
      </c>
      <c r="Q287" s="105" t="s">
        <v>199</v>
      </c>
    </row>
    <row r="288" spans="1:17" s="36" customFormat="1" ht="21.75" customHeight="1">
      <c r="A288" s="14"/>
      <c r="B288" s="32" t="s">
        <v>66</v>
      </c>
      <c r="C288" s="16">
        <v>120</v>
      </c>
      <c r="D288" s="16">
        <v>67</v>
      </c>
      <c r="E288" s="17">
        <f t="shared" si="306"/>
        <v>187</v>
      </c>
      <c r="F288" s="87">
        <v>2</v>
      </c>
      <c r="G288" s="17" t="str">
        <f t="shared" si="307"/>
        <v>0</v>
      </c>
      <c r="H288" s="17" t="str">
        <f t="shared" si="308"/>
        <v>0</v>
      </c>
      <c r="I288" s="17">
        <f t="shared" si="315"/>
        <v>0</v>
      </c>
      <c r="J288" s="17">
        <f t="shared" si="309"/>
        <v>120</v>
      </c>
      <c r="K288" s="17">
        <f t="shared" si="310"/>
        <v>67</v>
      </c>
      <c r="L288" s="17">
        <f t="shared" si="311"/>
        <v>187</v>
      </c>
      <c r="M288" s="17" t="str">
        <f t="shared" si="312"/>
        <v>0</v>
      </c>
      <c r="N288" s="17" t="str">
        <f t="shared" si="313"/>
        <v>0</v>
      </c>
      <c r="O288" s="17" t="str">
        <f t="shared" si="314"/>
        <v>0</v>
      </c>
      <c r="P288" s="105" t="s">
        <v>194</v>
      </c>
      <c r="Q288" s="105" t="s">
        <v>201</v>
      </c>
    </row>
    <row r="289" spans="1:17" s="36" customFormat="1" ht="21.75" customHeight="1">
      <c r="A289" s="14"/>
      <c r="B289" s="32" t="s">
        <v>178</v>
      </c>
      <c r="C289" s="16">
        <v>124</v>
      </c>
      <c r="D289" s="16">
        <v>38</v>
      </c>
      <c r="E289" s="17">
        <f t="shared" si="306"/>
        <v>162</v>
      </c>
      <c r="F289" s="87">
        <v>2</v>
      </c>
      <c r="G289" s="17" t="str">
        <f t="shared" si="307"/>
        <v>0</v>
      </c>
      <c r="H289" s="17" t="str">
        <f t="shared" si="308"/>
        <v>0</v>
      </c>
      <c r="I289" s="17">
        <f t="shared" ref="I289" si="316">G289+H289</f>
        <v>0</v>
      </c>
      <c r="J289" s="17">
        <f t="shared" si="309"/>
        <v>124</v>
      </c>
      <c r="K289" s="17">
        <f t="shared" si="310"/>
        <v>38</v>
      </c>
      <c r="L289" s="17">
        <f t="shared" ref="L289" si="317">J289+K289</f>
        <v>162</v>
      </c>
      <c r="M289" s="17" t="str">
        <f t="shared" si="312"/>
        <v>0</v>
      </c>
      <c r="N289" s="17" t="str">
        <f t="shared" si="313"/>
        <v>0</v>
      </c>
      <c r="O289" s="17" t="str">
        <f t="shared" si="314"/>
        <v>0</v>
      </c>
      <c r="P289" s="105" t="s">
        <v>194</v>
      </c>
      <c r="Q289" s="105" t="s">
        <v>201</v>
      </c>
    </row>
    <row r="290" spans="1:17" ht="21.75" customHeight="1">
      <c r="A290" s="14"/>
      <c r="B290" s="32" t="s">
        <v>34</v>
      </c>
      <c r="C290" s="16">
        <v>10</v>
      </c>
      <c r="D290" s="16">
        <v>12</v>
      </c>
      <c r="E290" s="17">
        <f t="shared" si="306"/>
        <v>22</v>
      </c>
      <c r="F290" s="87">
        <v>2</v>
      </c>
      <c r="G290" s="17" t="str">
        <f t="shared" si="307"/>
        <v>0</v>
      </c>
      <c r="H290" s="17" t="str">
        <f t="shared" si="308"/>
        <v>0</v>
      </c>
      <c r="I290" s="17">
        <f t="shared" si="315"/>
        <v>0</v>
      </c>
      <c r="J290" s="17">
        <f t="shared" si="309"/>
        <v>10</v>
      </c>
      <c r="K290" s="17">
        <f t="shared" si="310"/>
        <v>12</v>
      </c>
      <c r="L290" s="17">
        <f t="shared" ref="L290:L295" si="318">J290+K290</f>
        <v>22</v>
      </c>
      <c r="M290" s="17" t="str">
        <f t="shared" si="312"/>
        <v>0</v>
      </c>
      <c r="N290" s="17" t="str">
        <f t="shared" si="313"/>
        <v>0</v>
      </c>
      <c r="O290" s="17" t="str">
        <f t="shared" si="314"/>
        <v>0</v>
      </c>
      <c r="P290" s="105" t="s">
        <v>203</v>
      </c>
      <c r="Q290" s="105" t="s">
        <v>199</v>
      </c>
    </row>
    <row r="291" spans="1:17" ht="21.75" customHeight="1">
      <c r="A291" s="14"/>
      <c r="B291" s="32" t="s">
        <v>179</v>
      </c>
      <c r="C291" s="16">
        <v>11</v>
      </c>
      <c r="D291" s="16">
        <v>7</v>
      </c>
      <c r="E291" s="17">
        <f t="shared" si="306"/>
        <v>18</v>
      </c>
      <c r="F291" s="87">
        <v>2</v>
      </c>
      <c r="G291" s="17" t="str">
        <f t="shared" si="307"/>
        <v>0</v>
      </c>
      <c r="H291" s="17" t="str">
        <f t="shared" si="308"/>
        <v>0</v>
      </c>
      <c r="I291" s="17">
        <f t="shared" si="315"/>
        <v>0</v>
      </c>
      <c r="J291" s="17">
        <f t="shared" si="309"/>
        <v>11</v>
      </c>
      <c r="K291" s="17">
        <f t="shared" si="310"/>
        <v>7</v>
      </c>
      <c r="L291" s="17">
        <f t="shared" si="318"/>
        <v>18</v>
      </c>
      <c r="M291" s="17" t="str">
        <f t="shared" si="312"/>
        <v>0</v>
      </c>
      <c r="N291" s="17" t="str">
        <f t="shared" si="313"/>
        <v>0</v>
      </c>
      <c r="O291" s="17" t="str">
        <f t="shared" si="314"/>
        <v>0</v>
      </c>
      <c r="P291" s="105" t="s">
        <v>203</v>
      </c>
      <c r="Q291" s="105" t="s">
        <v>199</v>
      </c>
    </row>
    <row r="292" spans="1:17" ht="21.75" customHeight="1">
      <c r="A292" s="14"/>
      <c r="B292" s="32" t="s">
        <v>180</v>
      </c>
      <c r="C292" s="16">
        <v>18</v>
      </c>
      <c r="D292" s="16">
        <v>9</v>
      </c>
      <c r="E292" s="17">
        <f t="shared" si="306"/>
        <v>27</v>
      </c>
      <c r="F292" s="87">
        <v>2</v>
      </c>
      <c r="G292" s="17" t="str">
        <f t="shared" si="307"/>
        <v>0</v>
      </c>
      <c r="H292" s="17" t="str">
        <f t="shared" si="308"/>
        <v>0</v>
      </c>
      <c r="I292" s="17">
        <f t="shared" si="315"/>
        <v>0</v>
      </c>
      <c r="J292" s="17">
        <f t="shared" si="309"/>
        <v>18</v>
      </c>
      <c r="K292" s="17">
        <f t="shared" si="310"/>
        <v>9</v>
      </c>
      <c r="L292" s="17">
        <f t="shared" si="318"/>
        <v>27</v>
      </c>
      <c r="M292" s="17" t="str">
        <f t="shared" si="312"/>
        <v>0</v>
      </c>
      <c r="N292" s="17" t="str">
        <f t="shared" si="313"/>
        <v>0</v>
      </c>
      <c r="O292" s="17" t="str">
        <f t="shared" si="314"/>
        <v>0</v>
      </c>
      <c r="P292" s="105" t="s">
        <v>203</v>
      </c>
      <c r="Q292" s="105" t="s">
        <v>199</v>
      </c>
    </row>
    <row r="293" spans="1:17" ht="21.75" customHeight="1">
      <c r="A293" s="14"/>
      <c r="B293" s="37" t="s">
        <v>51</v>
      </c>
      <c r="C293" s="16">
        <v>273</v>
      </c>
      <c r="D293" s="16">
        <v>95</v>
      </c>
      <c r="E293" s="17">
        <f t="shared" si="306"/>
        <v>368</v>
      </c>
      <c r="F293" s="87">
        <v>2</v>
      </c>
      <c r="G293" s="17" t="str">
        <f t="shared" si="307"/>
        <v>0</v>
      </c>
      <c r="H293" s="17" t="str">
        <f t="shared" si="308"/>
        <v>0</v>
      </c>
      <c r="I293" s="17">
        <f t="shared" si="315"/>
        <v>0</v>
      </c>
      <c r="J293" s="17">
        <f t="shared" si="309"/>
        <v>273</v>
      </c>
      <c r="K293" s="17">
        <f t="shared" si="310"/>
        <v>95</v>
      </c>
      <c r="L293" s="17">
        <f t="shared" si="318"/>
        <v>368</v>
      </c>
      <c r="M293" s="17" t="str">
        <f t="shared" si="312"/>
        <v>0</v>
      </c>
      <c r="N293" s="17" t="str">
        <f t="shared" si="313"/>
        <v>0</v>
      </c>
      <c r="O293" s="17" t="str">
        <f t="shared" si="314"/>
        <v>0</v>
      </c>
      <c r="P293" s="105" t="s">
        <v>194</v>
      </c>
      <c r="Q293" s="105" t="s">
        <v>201</v>
      </c>
    </row>
    <row r="294" spans="1:17" ht="21.75" customHeight="1">
      <c r="A294" s="14"/>
      <c r="B294" s="37" t="s">
        <v>168</v>
      </c>
      <c r="C294" s="16">
        <v>15</v>
      </c>
      <c r="D294" s="16">
        <v>74</v>
      </c>
      <c r="E294" s="17">
        <f t="shared" si="306"/>
        <v>89</v>
      </c>
      <c r="F294" s="87">
        <v>2</v>
      </c>
      <c r="G294" s="17" t="str">
        <f t="shared" si="307"/>
        <v>0</v>
      </c>
      <c r="H294" s="17" t="str">
        <f t="shared" si="308"/>
        <v>0</v>
      </c>
      <c r="I294" s="17">
        <f t="shared" ref="I294" si="319">G294+H294</f>
        <v>0</v>
      </c>
      <c r="J294" s="17">
        <f t="shared" si="309"/>
        <v>15</v>
      </c>
      <c r="K294" s="17">
        <f t="shared" si="310"/>
        <v>74</v>
      </c>
      <c r="L294" s="17">
        <f t="shared" ref="L294" si="320">J294+K294</f>
        <v>89</v>
      </c>
      <c r="M294" s="17" t="str">
        <f t="shared" si="312"/>
        <v>0</v>
      </c>
      <c r="N294" s="17" t="str">
        <f t="shared" si="313"/>
        <v>0</v>
      </c>
      <c r="O294" s="17" t="str">
        <f t="shared" si="314"/>
        <v>0</v>
      </c>
      <c r="P294" s="105" t="s">
        <v>203</v>
      </c>
      <c r="Q294" s="79" t="s">
        <v>198</v>
      </c>
    </row>
    <row r="295" spans="1:17" ht="21.75" customHeight="1">
      <c r="A295" s="14"/>
      <c r="B295" s="32" t="s">
        <v>118</v>
      </c>
      <c r="C295" s="16">
        <v>60</v>
      </c>
      <c r="D295" s="16">
        <v>51</v>
      </c>
      <c r="E295" s="17">
        <f t="shared" si="306"/>
        <v>111</v>
      </c>
      <c r="F295" s="87">
        <v>2</v>
      </c>
      <c r="G295" s="17" t="str">
        <f t="shared" si="307"/>
        <v>0</v>
      </c>
      <c r="H295" s="17" t="str">
        <f t="shared" si="308"/>
        <v>0</v>
      </c>
      <c r="I295" s="17">
        <f t="shared" si="315"/>
        <v>0</v>
      </c>
      <c r="J295" s="17">
        <f t="shared" si="309"/>
        <v>60</v>
      </c>
      <c r="K295" s="17">
        <f t="shared" si="310"/>
        <v>51</v>
      </c>
      <c r="L295" s="17">
        <f t="shared" si="318"/>
        <v>111</v>
      </c>
      <c r="M295" s="17" t="str">
        <f t="shared" si="312"/>
        <v>0</v>
      </c>
      <c r="N295" s="17" t="str">
        <f t="shared" si="313"/>
        <v>0</v>
      </c>
      <c r="O295" s="17" t="str">
        <f t="shared" si="314"/>
        <v>0</v>
      </c>
      <c r="P295" s="105" t="s">
        <v>203</v>
      </c>
      <c r="Q295" s="105" t="s">
        <v>201</v>
      </c>
    </row>
    <row r="296" spans="1:17" s="21" customFormat="1" ht="21.75" customHeight="1">
      <c r="A296" s="18"/>
      <c r="B296" s="31" t="s">
        <v>54</v>
      </c>
      <c r="C296" s="20">
        <f>SUM(C282:C295)</f>
        <v>740</v>
      </c>
      <c r="D296" s="20">
        <f>SUM(D282:D295)</f>
        <v>581</v>
      </c>
      <c r="E296" s="20">
        <f>SUM(E282:E295)</f>
        <v>1321</v>
      </c>
      <c r="F296" s="88"/>
      <c r="G296" s="20">
        <f t="shared" ref="G296:O296" si="321">SUM(G282:G295)</f>
        <v>0</v>
      </c>
      <c r="H296" s="20">
        <f t="shared" si="321"/>
        <v>0</v>
      </c>
      <c r="I296" s="20">
        <f t="shared" si="321"/>
        <v>0</v>
      </c>
      <c r="J296" s="20">
        <f t="shared" si="321"/>
        <v>740</v>
      </c>
      <c r="K296" s="20">
        <f t="shared" si="321"/>
        <v>581</v>
      </c>
      <c r="L296" s="20">
        <f t="shared" si="321"/>
        <v>1321</v>
      </c>
      <c r="M296" s="20">
        <f t="shared" si="321"/>
        <v>0</v>
      </c>
      <c r="N296" s="20">
        <f t="shared" si="321"/>
        <v>0</v>
      </c>
      <c r="O296" s="20">
        <f t="shared" si="321"/>
        <v>0</v>
      </c>
      <c r="P296" s="74"/>
      <c r="Q296" s="74"/>
    </row>
    <row r="297" spans="1:17" s="21" customFormat="1" ht="21.75" customHeight="1">
      <c r="A297" s="18"/>
      <c r="B297" s="31" t="s">
        <v>56</v>
      </c>
      <c r="C297" s="20">
        <f>C296</f>
        <v>740</v>
      </c>
      <c r="D297" s="20">
        <f t="shared" ref="D297:L297" si="322">D296</f>
        <v>581</v>
      </c>
      <c r="E297" s="20">
        <f t="shared" si="322"/>
        <v>1321</v>
      </c>
      <c r="F297" s="88"/>
      <c r="G297" s="20">
        <f t="shared" si="322"/>
        <v>0</v>
      </c>
      <c r="H297" s="20">
        <f t="shared" si="322"/>
        <v>0</v>
      </c>
      <c r="I297" s="20">
        <f t="shared" si="322"/>
        <v>0</v>
      </c>
      <c r="J297" s="20">
        <f t="shared" si="322"/>
        <v>740</v>
      </c>
      <c r="K297" s="20">
        <f t="shared" si="322"/>
        <v>581</v>
      </c>
      <c r="L297" s="20">
        <f t="shared" si="322"/>
        <v>1321</v>
      </c>
      <c r="M297" s="20">
        <f t="shared" ref="M297:O297" si="323">M296</f>
        <v>0</v>
      </c>
      <c r="N297" s="20">
        <f t="shared" si="323"/>
        <v>0</v>
      </c>
      <c r="O297" s="20">
        <f t="shared" si="323"/>
        <v>0</v>
      </c>
      <c r="P297" s="74"/>
      <c r="Q297" s="74"/>
    </row>
    <row r="298" spans="1:17" s="51" customFormat="1" ht="21.75" customHeight="1">
      <c r="A298" s="126"/>
      <c r="B298" s="119" t="s">
        <v>38</v>
      </c>
      <c r="C298" s="120">
        <f>C297</f>
        <v>740</v>
      </c>
      <c r="D298" s="120">
        <f t="shared" ref="D298:O298" si="324">D297</f>
        <v>581</v>
      </c>
      <c r="E298" s="120">
        <f t="shared" si="324"/>
        <v>1321</v>
      </c>
      <c r="F298" s="133">
        <f t="shared" si="324"/>
        <v>0</v>
      </c>
      <c r="G298" s="120">
        <f t="shared" si="324"/>
        <v>0</v>
      </c>
      <c r="H298" s="120">
        <f t="shared" si="324"/>
        <v>0</v>
      </c>
      <c r="I298" s="120">
        <f t="shared" si="324"/>
        <v>0</v>
      </c>
      <c r="J298" s="120">
        <f t="shared" si="324"/>
        <v>740</v>
      </c>
      <c r="K298" s="120">
        <f t="shared" si="324"/>
        <v>581</v>
      </c>
      <c r="L298" s="120">
        <f t="shared" si="324"/>
        <v>1321</v>
      </c>
      <c r="M298" s="120">
        <f t="shared" si="324"/>
        <v>0</v>
      </c>
      <c r="N298" s="120">
        <f t="shared" si="324"/>
        <v>0</v>
      </c>
      <c r="O298" s="120">
        <f t="shared" si="324"/>
        <v>0</v>
      </c>
      <c r="P298" s="117"/>
      <c r="Q298" s="117"/>
    </row>
    <row r="299" spans="1:17" ht="21.75" customHeight="1">
      <c r="A299" s="18" t="s">
        <v>52</v>
      </c>
      <c r="B299" s="15"/>
      <c r="C299" s="5"/>
      <c r="D299" s="5"/>
      <c r="E299" s="27"/>
      <c r="F299" s="82"/>
      <c r="G299" s="26"/>
      <c r="H299" s="26"/>
      <c r="I299" s="27"/>
      <c r="J299" s="26"/>
      <c r="K299" s="26"/>
      <c r="L299" s="27"/>
      <c r="M299" s="26"/>
      <c r="N299" s="26"/>
      <c r="O299" s="27"/>
      <c r="P299" s="103"/>
      <c r="Q299" s="103"/>
    </row>
    <row r="300" spans="1:17" ht="21.75" customHeight="1">
      <c r="A300" s="18"/>
      <c r="B300" s="38" t="s">
        <v>55</v>
      </c>
      <c r="C300" s="5"/>
      <c r="D300" s="5"/>
      <c r="E300" s="27"/>
      <c r="F300" s="82"/>
      <c r="G300" s="26"/>
      <c r="H300" s="26"/>
      <c r="I300" s="27"/>
      <c r="J300" s="26"/>
      <c r="K300" s="26"/>
      <c r="L300" s="27"/>
      <c r="M300" s="26"/>
      <c r="N300" s="26"/>
      <c r="O300" s="27"/>
      <c r="P300" s="103"/>
      <c r="Q300" s="103"/>
    </row>
    <row r="301" spans="1:17" ht="21.75" customHeight="1">
      <c r="A301" s="18"/>
      <c r="B301" s="28" t="s">
        <v>93</v>
      </c>
      <c r="C301" s="5"/>
      <c r="D301" s="5"/>
      <c r="E301" s="27"/>
      <c r="F301" s="98"/>
      <c r="G301" s="26"/>
      <c r="H301" s="26"/>
      <c r="I301" s="27"/>
      <c r="J301" s="26"/>
      <c r="K301" s="26"/>
      <c r="L301" s="27"/>
      <c r="M301" s="26"/>
      <c r="N301" s="26"/>
      <c r="O301" s="27"/>
      <c r="P301" s="103"/>
      <c r="Q301" s="103"/>
    </row>
    <row r="302" spans="1:17" s="36" customFormat="1" ht="21.75" customHeight="1">
      <c r="A302" s="3"/>
      <c r="B302" s="32" t="s">
        <v>77</v>
      </c>
      <c r="C302" s="16">
        <v>208</v>
      </c>
      <c r="D302" s="16">
        <v>253</v>
      </c>
      <c r="E302" s="17">
        <f>C302+D302</f>
        <v>461</v>
      </c>
      <c r="F302" s="87">
        <v>2</v>
      </c>
      <c r="G302" s="17" t="str">
        <f>IF(F302=1,C302,"0")</f>
        <v>0</v>
      </c>
      <c r="H302" s="17" t="str">
        <f>IF(F302=1,D302,"0")</f>
        <v>0</v>
      </c>
      <c r="I302" s="17">
        <f>G302+H302</f>
        <v>0</v>
      </c>
      <c r="J302" s="17">
        <f>IF(F302=2,C302,"0")</f>
        <v>208</v>
      </c>
      <c r="K302" s="17">
        <f>IF(F302=2,D302,"0")</f>
        <v>253</v>
      </c>
      <c r="L302" s="17">
        <f>J302+K302</f>
        <v>461</v>
      </c>
      <c r="M302" s="17" t="str">
        <f>IF(F302=3,C302,"0")</f>
        <v>0</v>
      </c>
      <c r="N302" s="17" t="str">
        <f>IF(F302=3,D302,"0")</f>
        <v>0</v>
      </c>
      <c r="O302" s="17" t="str">
        <f t="shared" ref="O302:O303" si="325">IF(F302=3,E302,"0")</f>
        <v>0</v>
      </c>
      <c r="P302" s="105" t="s">
        <v>189</v>
      </c>
      <c r="Q302" s="79" t="s">
        <v>184</v>
      </c>
    </row>
    <row r="303" spans="1:17" ht="21.75" customHeight="1">
      <c r="A303" s="14"/>
      <c r="B303" s="32" t="s">
        <v>35</v>
      </c>
      <c r="C303" s="16">
        <v>132</v>
      </c>
      <c r="D303" s="16">
        <v>229</v>
      </c>
      <c r="E303" s="17">
        <f>C303+D303</f>
        <v>361</v>
      </c>
      <c r="F303" s="87">
        <v>2</v>
      </c>
      <c r="G303" s="17" t="str">
        <f>IF(F303=1,C303,"0")</f>
        <v>0</v>
      </c>
      <c r="H303" s="17" t="str">
        <f>IF(F303=1,D303,"0")</f>
        <v>0</v>
      </c>
      <c r="I303" s="17">
        <f>G303+H303</f>
        <v>0</v>
      </c>
      <c r="J303" s="17">
        <f>IF(F303=2,C303,"0")</f>
        <v>132</v>
      </c>
      <c r="K303" s="17">
        <f>IF(F303=2,D303,"0")</f>
        <v>229</v>
      </c>
      <c r="L303" s="17">
        <f>J303+K303</f>
        <v>361</v>
      </c>
      <c r="M303" s="17" t="str">
        <f>IF(F303=3,C303,"0")</f>
        <v>0</v>
      </c>
      <c r="N303" s="17" t="str">
        <f>IF(F303=3,D303,"0")</f>
        <v>0</v>
      </c>
      <c r="O303" s="17" t="str">
        <f t="shared" si="325"/>
        <v>0</v>
      </c>
      <c r="P303" s="105" t="s">
        <v>189</v>
      </c>
      <c r="Q303" s="79" t="s">
        <v>184</v>
      </c>
    </row>
    <row r="304" spans="1:17" s="21" customFormat="1" ht="21.75" customHeight="1">
      <c r="A304" s="18"/>
      <c r="B304" s="31" t="s">
        <v>54</v>
      </c>
      <c r="C304" s="20">
        <f t="shared" ref="C304:L304" si="326">SUM(C302:C303)</f>
        <v>340</v>
      </c>
      <c r="D304" s="20">
        <f t="shared" si="326"/>
        <v>482</v>
      </c>
      <c r="E304" s="20">
        <f t="shared" si="326"/>
        <v>822</v>
      </c>
      <c r="F304" s="88"/>
      <c r="G304" s="20">
        <f t="shared" si="326"/>
        <v>0</v>
      </c>
      <c r="H304" s="20">
        <f t="shared" si="326"/>
        <v>0</v>
      </c>
      <c r="I304" s="20">
        <f t="shared" si="326"/>
        <v>0</v>
      </c>
      <c r="J304" s="20">
        <f t="shared" si="326"/>
        <v>340</v>
      </c>
      <c r="K304" s="20">
        <f t="shared" si="326"/>
        <v>482</v>
      </c>
      <c r="L304" s="20">
        <f t="shared" si="326"/>
        <v>822</v>
      </c>
      <c r="M304" s="20">
        <f t="shared" ref="M304:O304" si="327">SUM(M302:M303)</f>
        <v>0</v>
      </c>
      <c r="N304" s="20">
        <f t="shared" si="327"/>
        <v>0</v>
      </c>
      <c r="O304" s="20">
        <f t="shared" si="327"/>
        <v>0</v>
      </c>
      <c r="P304" s="74"/>
      <c r="Q304" s="74"/>
    </row>
    <row r="305" spans="1:17" s="21" customFormat="1" ht="21.75" customHeight="1">
      <c r="A305" s="18"/>
      <c r="B305" s="31" t="s">
        <v>56</v>
      </c>
      <c r="C305" s="20">
        <f>C304</f>
        <v>340</v>
      </c>
      <c r="D305" s="20">
        <f t="shared" ref="D305:L306" si="328">D304</f>
        <v>482</v>
      </c>
      <c r="E305" s="20">
        <f t="shared" si="328"/>
        <v>822</v>
      </c>
      <c r="F305" s="88"/>
      <c r="G305" s="20">
        <f t="shared" si="328"/>
        <v>0</v>
      </c>
      <c r="H305" s="20">
        <f t="shared" si="328"/>
        <v>0</v>
      </c>
      <c r="I305" s="20">
        <f t="shared" si="328"/>
        <v>0</v>
      </c>
      <c r="J305" s="20">
        <f t="shared" si="328"/>
        <v>340</v>
      </c>
      <c r="K305" s="20">
        <f t="shared" si="328"/>
        <v>482</v>
      </c>
      <c r="L305" s="20">
        <f t="shared" si="328"/>
        <v>822</v>
      </c>
      <c r="M305" s="20">
        <f t="shared" ref="M305:O305" si="329">M304</f>
        <v>0</v>
      </c>
      <c r="N305" s="20">
        <f t="shared" si="329"/>
        <v>0</v>
      </c>
      <c r="O305" s="20">
        <f t="shared" si="329"/>
        <v>0</v>
      </c>
      <c r="P305" s="74"/>
      <c r="Q305" s="74"/>
    </row>
    <row r="306" spans="1:17" s="21" customFormat="1" ht="21.75" customHeight="1">
      <c r="A306" s="118"/>
      <c r="B306" s="124" t="s">
        <v>38</v>
      </c>
      <c r="C306" s="120">
        <f>C305</f>
        <v>340</v>
      </c>
      <c r="D306" s="120">
        <f t="shared" si="328"/>
        <v>482</v>
      </c>
      <c r="E306" s="120">
        <f t="shared" si="328"/>
        <v>822</v>
      </c>
      <c r="F306" s="121"/>
      <c r="G306" s="120">
        <f t="shared" si="328"/>
        <v>0</v>
      </c>
      <c r="H306" s="120">
        <f t="shared" si="328"/>
        <v>0</v>
      </c>
      <c r="I306" s="120">
        <f t="shared" si="328"/>
        <v>0</v>
      </c>
      <c r="J306" s="120">
        <f t="shared" si="328"/>
        <v>340</v>
      </c>
      <c r="K306" s="120">
        <f t="shared" si="328"/>
        <v>482</v>
      </c>
      <c r="L306" s="120">
        <f t="shared" si="328"/>
        <v>822</v>
      </c>
      <c r="M306" s="120">
        <f t="shared" ref="M306:O306" si="330">M305</f>
        <v>0</v>
      </c>
      <c r="N306" s="120">
        <f t="shared" si="330"/>
        <v>0</v>
      </c>
      <c r="O306" s="120">
        <f t="shared" si="330"/>
        <v>0</v>
      </c>
      <c r="P306" s="117"/>
      <c r="Q306" s="117"/>
    </row>
    <row r="307" spans="1:17" s="21" customFormat="1" ht="21.75" customHeight="1">
      <c r="A307" s="3" t="s">
        <v>170</v>
      </c>
      <c r="B307" s="31"/>
      <c r="C307" s="5"/>
      <c r="D307" s="5"/>
      <c r="E307" s="27"/>
      <c r="F307" s="82"/>
      <c r="G307" s="26"/>
      <c r="H307" s="26"/>
      <c r="I307" s="27"/>
      <c r="J307" s="26"/>
      <c r="K307" s="26"/>
      <c r="L307" s="27"/>
      <c r="M307" s="26"/>
      <c r="N307" s="26"/>
      <c r="O307" s="27"/>
      <c r="P307" s="74"/>
      <c r="Q307" s="74"/>
    </row>
    <row r="308" spans="1:17" s="21" customFormat="1" ht="21.75" customHeight="1">
      <c r="A308" s="3"/>
      <c r="B308" s="50" t="s">
        <v>55</v>
      </c>
      <c r="C308" s="5"/>
      <c r="D308" s="5"/>
      <c r="E308" s="27"/>
      <c r="F308" s="82"/>
      <c r="G308" s="26"/>
      <c r="H308" s="26"/>
      <c r="I308" s="27"/>
      <c r="J308" s="26"/>
      <c r="K308" s="26"/>
      <c r="L308" s="27"/>
      <c r="M308" s="26"/>
      <c r="N308" s="26"/>
      <c r="O308" s="27"/>
      <c r="P308" s="74"/>
      <c r="Q308" s="74"/>
    </row>
    <row r="309" spans="1:17" s="21" customFormat="1" ht="21.75" customHeight="1">
      <c r="A309" s="47"/>
      <c r="B309" s="52" t="s">
        <v>62</v>
      </c>
      <c r="C309" s="53"/>
      <c r="D309" s="53"/>
      <c r="E309" s="27"/>
      <c r="F309" s="82"/>
      <c r="G309" s="54"/>
      <c r="H309" s="54"/>
      <c r="I309" s="55"/>
      <c r="J309" s="54"/>
      <c r="K309" s="54"/>
      <c r="L309" s="55"/>
      <c r="M309" s="54"/>
      <c r="N309" s="54"/>
      <c r="O309" s="55"/>
      <c r="P309" s="74"/>
      <c r="Q309" s="74"/>
    </row>
    <row r="310" spans="1:17" s="21" customFormat="1" ht="21.75" customHeight="1">
      <c r="A310" s="8"/>
      <c r="B310" s="32" t="s">
        <v>135</v>
      </c>
      <c r="C310" s="16">
        <v>18</v>
      </c>
      <c r="D310" s="16">
        <v>175</v>
      </c>
      <c r="E310" s="17">
        <f>C310+D310</f>
        <v>193</v>
      </c>
      <c r="F310" s="87">
        <v>3</v>
      </c>
      <c r="G310" s="17" t="str">
        <f>IF(F310=1,C310,"0")</f>
        <v>0</v>
      </c>
      <c r="H310" s="17" t="str">
        <f>IF(F310=1,D310,"0")</f>
        <v>0</v>
      </c>
      <c r="I310" s="17">
        <f t="shared" ref="I310" si="331">G310+H310</f>
        <v>0</v>
      </c>
      <c r="J310" s="17" t="str">
        <f>IF(F310=2,C310,"0")</f>
        <v>0</v>
      </c>
      <c r="K310" s="17" t="str">
        <f>IF(F310=2,D310,"0")</f>
        <v>0</v>
      </c>
      <c r="L310" s="17">
        <f t="shared" ref="L310" si="332">J310+K310</f>
        <v>0</v>
      </c>
      <c r="M310" s="17">
        <f>IF(F310=3,C310,"0")</f>
        <v>18</v>
      </c>
      <c r="N310" s="17">
        <f>IF(F310=3,D310,"0")</f>
        <v>175</v>
      </c>
      <c r="O310" s="17">
        <f t="shared" ref="O310" si="333">IF(F310=3,E310,"0")</f>
        <v>193</v>
      </c>
      <c r="P310" s="105" t="s">
        <v>187</v>
      </c>
      <c r="Q310" s="79" t="s">
        <v>188</v>
      </c>
    </row>
    <row r="311" spans="1:17" s="21" customFormat="1" ht="21.75" customHeight="1">
      <c r="A311" s="47"/>
      <c r="B311" s="31" t="s">
        <v>54</v>
      </c>
      <c r="C311" s="20">
        <f>SUM(C310:C310)</f>
        <v>18</v>
      </c>
      <c r="D311" s="20">
        <f>SUM(D310:D310)</f>
        <v>175</v>
      </c>
      <c r="E311" s="20">
        <f>SUM(E310:E310)</f>
        <v>193</v>
      </c>
      <c r="F311" s="88">
        <f>SUM(F310:F310)</f>
        <v>3</v>
      </c>
      <c r="G311" s="20" t="str">
        <f>G310</f>
        <v>0</v>
      </c>
      <c r="H311" s="20" t="str">
        <f t="shared" ref="H311:I311" si="334">H310</f>
        <v>0</v>
      </c>
      <c r="I311" s="20">
        <f t="shared" si="334"/>
        <v>0</v>
      </c>
      <c r="J311" s="20">
        <f t="shared" ref="J311:O311" si="335">SUM(J310:J310)</f>
        <v>0</v>
      </c>
      <c r="K311" s="20">
        <f t="shared" si="335"/>
        <v>0</v>
      </c>
      <c r="L311" s="20">
        <f t="shared" si="335"/>
        <v>0</v>
      </c>
      <c r="M311" s="20">
        <f t="shared" si="335"/>
        <v>18</v>
      </c>
      <c r="N311" s="20">
        <f t="shared" si="335"/>
        <v>175</v>
      </c>
      <c r="O311" s="20">
        <f t="shared" si="335"/>
        <v>193</v>
      </c>
      <c r="P311" s="74"/>
      <c r="Q311" s="74"/>
    </row>
    <row r="312" spans="1:17" s="21" customFormat="1" ht="21.75" customHeight="1">
      <c r="A312" s="14"/>
      <c r="B312" s="28" t="s">
        <v>63</v>
      </c>
      <c r="C312" s="16"/>
      <c r="D312" s="16"/>
      <c r="E312" s="17"/>
      <c r="F312" s="94"/>
      <c r="G312" s="17"/>
      <c r="H312" s="17"/>
      <c r="I312" s="17"/>
      <c r="J312" s="17"/>
      <c r="K312" s="17"/>
      <c r="L312" s="17"/>
      <c r="M312" s="17"/>
      <c r="N312" s="17"/>
      <c r="O312" s="17"/>
      <c r="P312" s="74"/>
      <c r="Q312" s="74"/>
    </row>
    <row r="313" spans="1:17" s="21" customFormat="1" ht="21.75" customHeight="1">
      <c r="A313" s="14"/>
      <c r="B313" s="15" t="s">
        <v>141</v>
      </c>
      <c r="C313" s="16">
        <v>6</v>
      </c>
      <c r="D313" s="16">
        <v>72</v>
      </c>
      <c r="E313" s="17">
        <f>C313+D313</f>
        <v>78</v>
      </c>
      <c r="F313" s="96">
        <v>2</v>
      </c>
      <c r="G313" s="17" t="str">
        <f>IF(F313=1,C313,"0")</f>
        <v>0</v>
      </c>
      <c r="H313" s="17" t="str">
        <f>IF(F313=1,D313,"0")</f>
        <v>0</v>
      </c>
      <c r="I313" s="17">
        <f t="shared" ref="I313" si="336">G313+H313</f>
        <v>0</v>
      </c>
      <c r="J313" s="17">
        <f>IF(F313=2,C313,"0")</f>
        <v>6</v>
      </c>
      <c r="K313" s="17">
        <f>IF(F313=2,D313,"0")</f>
        <v>72</v>
      </c>
      <c r="L313" s="17">
        <f t="shared" ref="L313" si="337">J313+K313</f>
        <v>78</v>
      </c>
      <c r="M313" s="17" t="str">
        <f>IF(F313=3,C313,"0")</f>
        <v>0</v>
      </c>
      <c r="N313" s="17" t="str">
        <f>IF(F313=3,D313,"0")</f>
        <v>0</v>
      </c>
      <c r="O313" s="17" t="str">
        <f t="shared" ref="O313:O314" si="338">IF(F313=3,E313,"0")</f>
        <v>0</v>
      </c>
      <c r="P313" s="105" t="s">
        <v>187</v>
      </c>
      <c r="Q313" s="79" t="s">
        <v>188</v>
      </c>
    </row>
    <row r="314" spans="1:17" s="21" customFormat="1" ht="21.75" customHeight="1">
      <c r="A314" s="14"/>
      <c r="B314" s="15" t="s">
        <v>119</v>
      </c>
      <c r="C314" s="16">
        <v>10</v>
      </c>
      <c r="D314" s="16">
        <v>107</v>
      </c>
      <c r="E314" s="17">
        <f>C314+D314</f>
        <v>117</v>
      </c>
      <c r="F314" s="87">
        <v>2</v>
      </c>
      <c r="G314" s="17" t="str">
        <f>IF(F314=1,C314,"0")</f>
        <v>0</v>
      </c>
      <c r="H314" s="17" t="str">
        <f>IF(F314=1,D314,"0")</f>
        <v>0</v>
      </c>
      <c r="I314" s="17">
        <f t="shared" ref="I314" si="339">G314+H314</f>
        <v>0</v>
      </c>
      <c r="J314" s="17">
        <f>IF(F314=2,C314,"0")</f>
        <v>10</v>
      </c>
      <c r="K314" s="17">
        <f>IF(F314=2,D314,"0")</f>
        <v>107</v>
      </c>
      <c r="L314" s="17">
        <f t="shared" ref="L314" si="340">J314+K314</f>
        <v>117</v>
      </c>
      <c r="M314" s="17" t="str">
        <f>IF(F314=3,C314,"0")</f>
        <v>0</v>
      </c>
      <c r="N314" s="17" t="str">
        <f>IF(F314=3,D314,"0")</f>
        <v>0</v>
      </c>
      <c r="O314" s="17" t="str">
        <f t="shared" si="338"/>
        <v>0</v>
      </c>
      <c r="P314" s="105" t="s">
        <v>187</v>
      </c>
      <c r="Q314" s="79" t="s">
        <v>188</v>
      </c>
    </row>
    <row r="315" spans="1:17" s="21" customFormat="1" ht="21.75" customHeight="1">
      <c r="A315" s="18"/>
      <c r="B315" s="19" t="s">
        <v>54</v>
      </c>
      <c r="C315" s="20">
        <f>SUM(C313:C314)</f>
        <v>16</v>
      </c>
      <c r="D315" s="20">
        <f>SUM(D313:D314)</f>
        <v>179</v>
      </c>
      <c r="E315" s="20">
        <f>SUM(E313:E314)</f>
        <v>195</v>
      </c>
      <c r="F315" s="85"/>
      <c r="G315" s="20">
        <f t="shared" ref="G315:L315" si="341">SUM(G313:G314)</f>
        <v>0</v>
      </c>
      <c r="H315" s="20">
        <f t="shared" si="341"/>
        <v>0</v>
      </c>
      <c r="I315" s="20">
        <f t="shared" si="341"/>
        <v>0</v>
      </c>
      <c r="J315" s="20">
        <f t="shared" si="341"/>
        <v>16</v>
      </c>
      <c r="K315" s="20">
        <f t="shared" si="341"/>
        <v>179</v>
      </c>
      <c r="L315" s="20">
        <f t="shared" si="341"/>
        <v>195</v>
      </c>
      <c r="M315" s="20">
        <f t="shared" ref="M315:O315" si="342">SUM(M313:M314)</f>
        <v>0</v>
      </c>
      <c r="N315" s="20">
        <f t="shared" si="342"/>
        <v>0</v>
      </c>
      <c r="O315" s="20">
        <f t="shared" si="342"/>
        <v>0</v>
      </c>
      <c r="P315" s="74"/>
      <c r="Q315" s="74"/>
    </row>
    <row r="316" spans="1:17" s="21" customFormat="1" ht="21.75" customHeight="1">
      <c r="A316" s="18"/>
      <c r="B316" s="19" t="s">
        <v>56</v>
      </c>
      <c r="C316" s="20">
        <f>C315+C311</f>
        <v>34</v>
      </c>
      <c r="D316" s="20">
        <f>D315+D311</f>
        <v>354</v>
      </c>
      <c r="E316" s="20">
        <f>E315+E311</f>
        <v>388</v>
      </c>
      <c r="F316" s="88"/>
      <c r="G316" s="20">
        <f t="shared" ref="G316:L316" si="343">G315+G311</f>
        <v>0</v>
      </c>
      <c r="H316" s="20">
        <f t="shared" si="343"/>
        <v>0</v>
      </c>
      <c r="I316" s="20">
        <f t="shared" si="343"/>
        <v>0</v>
      </c>
      <c r="J316" s="20">
        <f t="shared" si="343"/>
        <v>16</v>
      </c>
      <c r="K316" s="20">
        <f t="shared" si="343"/>
        <v>179</v>
      </c>
      <c r="L316" s="20">
        <f t="shared" si="343"/>
        <v>195</v>
      </c>
      <c r="M316" s="20">
        <f t="shared" ref="M316:O316" si="344">M315+M311</f>
        <v>18</v>
      </c>
      <c r="N316" s="20">
        <f t="shared" si="344"/>
        <v>175</v>
      </c>
      <c r="O316" s="20">
        <f t="shared" si="344"/>
        <v>193</v>
      </c>
      <c r="P316" s="74"/>
      <c r="Q316" s="74"/>
    </row>
    <row r="317" spans="1:17" s="21" customFormat="1" ht="21.75" customHeight="1">
      <c r="A317" s="114"/>
      <c r="B317" s="125" t="s">
        <v>38</v>
      </c>
      <c r="C317" s="115">
        <f>C316</f>
        <v>34</v>
      </c>
      <c r="D317" s="115">
        <f t="shared" ref="D317:L317" si="345">D316</f>
        <v>354</v>
      </c>
      <c r="E317" s="115">
        <f t="shared" si="345"/>
        <v>388</v>
      </c>
      <c r="F317" s="122"/>
      <c r="G317" s="115">
        <f t="shared" si="345"/>
        <v>0</v>
      </c>
      <c r="H317" s="115">
        <f t="shared" si="345"/>
        <v>0</v>
      </c>
      <c r="I317" s="115">
        <f t="shared" si="345"/>
        <v>0</v>
      </c>
      <c r="J317" s="115">
        <f t="shared" si="345"/>
        <v>16</v>
      </c>
      <c r="K317" s="115">
        <f t="shared" si="345"/>
        <v>179</v>
      </c>
      <c r="L317" s="115">
        <f t="shared" si="345"/>
        <v>195</v>
      </c>
      <c r="M317" s="115">
        <f t="shared" ref="M317:O317" si="346">M316</f>
        <v>18</v>
      </c>
      <c r="N317" s="115">
        <f t="shared" si="346"/>
        <v>175</v>
      </c>
      <c r="O317" s="115">
        <f t="shared" si="346"/>
        <v>193</v>
      </c>
      <c r="P317" s="117"/>
      <c r="Q317" s="117"/>
    </row>
    <row r="318" spans="1:17" s="21" customFormat="1" ht="21.75" customHeight="1">
      <c r="A318" s="60" t="s">
        <v>132</v>
      </c>
      <c r="B318" s="61"/>
      <c r="C318" s="62"/>
      <c r="D318" s="62"/>
      <c r="E318" s="63"/>
      <c r="F318" s="100"/>
      <c r="G318" s="62"/>
      <c r="H318" s="62"/>
      <c r="I318" s="63"/>
      <c r="J318" s="62"/>
      <c r="K318" s="62"/>
      <c r="L318" s="63"/>
      <c r="M318" s="62"/>
      <c r="N318" s="62"/>
      <c r="O318" s="63"/>
      <c r="P318" s="74"/>
      <c r="Q318" s="74"/>
    </row>
    <row r="319" spans="1:17" s="21" customFormat="1" ht="21.75" customHeight="1">
      <c r="A319" s="60"/>
      <c r="B319" s="38" t="s">
        <v>55</v>
      </c>
      <c r="C319" s="62"/>
      <c r="D319" s="62"/>
      <c r="E319" s="63"/>
      <c r="F319" s="100"/>
      <c r="G319" s="62"/>
      <c r="H319" s="62"/>
      <c r="I319" s="63"/>
      <c r="J319" s="62"/>
      <c r="K319" s="62"/>
      <c r="L319" s="63"/>
      <c r="M319" s="62"/>
      <c r="N319" s="62"/>
      <c r="O319" s="63"/>
      <c r="P319" s="74"/>
      <c r="Q319" s="74"/>
    </row>
    <row r="320" spans="1:17" s="21" customFormat="1" ht="21.75" customHeight="1">
      <c r="A320" s="60"/>
      <c r="B320" s="28" t="s">
        <v>133</v>
      </c>
      <c r="C320" s="62"/>
      <c r="D320" s="62"/>
      <c r="E320" s="70"/>
      <c r="F320" s="100"/>
      <c r="G320" s="62"/>
      <c r="H320" s="62"/>
      <c r="I320" s="70"/>
      <c r="J320" s="62"/>
      <c r="K320" s="62"/>
      <c r="L320" s="63"/>
      <c r="M320" s="62"/>
      <c r="N320" s="62"/>
      <c r="O320" s="63"/>
      <c r="P320" s="74"/>
      <c r="Q320" s="74"/>
    </row>
    <row r="321" spans="1:17" s="21" customFormat="1" ht="21.75" customHeight="1">
      <c r="A321" s="60"/>
      <c r="B321" s="64" t="s">
        <v>134</v>
      </c>
      <c r="C321" s="16">
        <v>13</v>
      </c>
      <c r="D321" s="16">
        <v>306</v>
      </c>
      <c r="E321" s="17">
        <f>C321+D321</f>
        <v>319</v>
      </c>
      <c r="F321" s="84">
        <v>3</v>
      </c>
      <c r="G321" s="17" t="str">
        <f>IF(F321=1,C321,"0")</f>
        <v>0</v>
      </c>
      <c r="H321" s="17" t="str">
        <f>IF(F321=1,D321,"0")</f>
        <v>0</v>
      </c>
      <c r="I321" s="17">
        <f>G321+H321</f>
        <v>0</v>
      </c>
      <c r="J321" s="17" t="str">
        <f>IF(F321=2,C321,"0")</f>
        <v>0</v>
      </c>
      <c r="K321" s="17" t="str">
        <f>IF(F321=2,D321,"0")</f>
        <v>0</v>
      </c>
      <c r="L321" s="17">
        <f>J321+K321</f>
        <v>0</v>
      </c>
      <c r="M321" s="17">
        <f>IF(F321=3,C321,"0")</f>
        <v>13</v>
      </c>
      <c r="N321" s="17">
        <f>IF(F321=3,D321,"0")</f>
        <v>306</v>
      </c>
      <c r="O321" s="17">
        <f t="shared" ref="O321" si="347">IF(F321=3,E321,"0")</f>
        <v>319</v>
      </c>
      <c r="P321" s="105" t="s">
        <v>187</v>
      </c>
      <c r="Q321" s="79" t="s">
        <v>188</v>
      </c>
    </row>
    <row r="322" spans="1:17" s="21" customFormat="1" ht="21.75" customHeight="1">
      <c r="A322" s="60"/>
      <c r="B322" s="31" t="s">
        <v>54</v>
      </c>
      <c r="C322" s="20">
        <f>C321</f>
        <v>13</v>
      </c>
      <c r="D322" s="20">
        <f t="shared" ref="D322:L324" si="348">D321</f>
        <v>306</v>
      </c>
      <c r="E322" s="20">
        <f t="shared" si="348"/>
        <v>319</v>
      </c>
      <c r="F322" s="85"/>
      <c r="G322" s="20" t="str">
        <f t="shared" si="348"/>
        <v>0</v>
      </c>
      <c r="H322" s="20" t="str">
        <f t="shared" si="348"/>
        <v>0</v>
      </c>
      <c r="I322" s="20">
        <f t="shared" si="348"/>
        <v>0</v>
      </c>
      <c r="J322" s="20" t="str">
        <f t="shared" si="348"/>
        <v>0</v>
      </c>
      <c r="K322" s="20" t="str">
        <f t="shared" si="348"/>
        <v>0</v>
      </c>
      <c r="L322" s="20">
        <f t="shared" si="348"/>
        <v>0</v>
      </c>
      <c r="M322" s="20">
        <f t="shared" ref="M322:O322" si="349">M321</f>
        <v>13</v>
      </c>
      <c r="N322" s="20">
        <f t="shared" si="349"/>
        <v>306</v>
      </c>
      <c r="O322" s="20">
        <f t="shared" si="349"/>
        <v>319</v>
      </c>
      <c r="P322" s="74"/>
      <c r="Q322" s="74"/>
    </row>
    <row r="323" spans="1:17" s="21" customFormat="1" ht="21.75" customHeight="1">
      <c r="A323" s="60"/>
      <c r="B323" s="31" t="s">
        <v>56</v>
      </c>
      <c r="C323" s="20">
        <f>C322</f>
        <v>13</v>
      </c>
      <c r="D323" s="20">
        <f t="shared" si="348"/>
        <v>306</v>
      </c>
      <c r="E323" s="20">
        <f t="shared" si="348"/>
        <v>319</v>
      </c>
      <c r="F323" s="85"/>
      <c r="G323" s="20" t="str">
        <f t="shared" si="348"/>
        <v>0</v>
      </c>
      <c r="H323" s="20" t="str">
        <f t="shared" si="348"/>
        <v>0</v>
      </c>
      <c r="I323" s="20">
        <f t="shared" si="348"/>
        <v>0</v>
      </c>
      <c r="J323" s="20" t="str">
        <f t="shared" si="348"/>
        <v>0</v>
      </c>
      <c r="K323" s="20" t="str">
        <f t="shared" si="348"/>
        <v>0</v>
      </c>
      <c r="L323" s="20">
        <f t="shared" si="348"/>
        <v>0</v>
      </c>
      <c r="M323" s="20">
        <f t="shared" ref="M323:O323" si="350">M322</f>
        <v>13</v>
      </c>
      <c r="N323" s="20">
        <f t="shared" si="350"/>
        <v>306</v>
      </c>
      <c r="O323" s="20">
        <f t="shared" si="350"/>
        <v>319</v>
      </c>
      <c r="P323" s="74"/>
      <c r="Q323" s="74"/>
    </row>
    <row r="324" spans="1:17" s="21" customFormat="1" ht="21.75" customHeight="1">
      <c r="A324" s="118"/>
      <c r="B324" s="124" t="s">
        <v>38</v>
      </c>
      <c r="C324" s="115">
        <f>C323</f>
        <v>13</v>
      </c>
      <c r="D324" s="115">
        <f t="shared" si="348"/>
        <v>306</v>
      </c>
      <c r="E324" s="115">
        <f t="shared" si="348"/>
        <v>319</v>
      </c>
      <c r="F324" s="116"/>
      <c r="G324" s="115" t="str">
        <f t="shared" si="348"/>
        <v>0</v>
      </c>
      <c r="H324" s="115" t="str">
        <f t="shared" si="348"/>
        <v>0</v>
      </c>
      <c r="I324" s="115">
        <f t="shared" si="348"/>
        <v>0</v>
      </c>
      <c r="J324" s="115" t="str">
        <f t="shared" si="348"/>
        <v>0</v>
      </c>
      <c r="K324" s="115" t="str">
        <f t="shared" si="348"/>
        <v>0</v>
      </c>
      <c r="L324" s="115">
        <f t="shared" si="348"/>
        <v>0</v>
      </c>
      <c r="M324" s="115">
        <f t="shared" ref="M324:O324" si="351">M323</f>
        <v>13</v>
      </c>
      <c r="N324" s="115">
        <f t="shared" si="351"/>
        <v>306</v>
      </c>
      <c r="O324" s="115">
        <f t="shared" si="351"/>
        <v>319</v>
      </c>
      <c r="P324" s="117"/>
      <c r="Q324" s="117"/>
    </row>
    <row r="325" spans="1:17" s="56" customFormat="1" ht="21.75" customHeight="1">
      <c r="A325" s="127"/>
      <c r="B325" s="128" t="s">
        <v>0</v>
      </c>
      <c r="C325" s="129">
        <f>C29+C82+C93+C160+C206+C227+C254+C278+C298+C306+C317+C324</f>
        <v>11061</v>
      </c>
      <c r="D325" s="129">
        <f>D29+D82+D93+D160+D206+D227+D254+D278+D298+D306+D317+D324</f>
        <v>12610</v>
      </c>
      <c r="E325" s="129">
        <f>E29+E82+E93+E160+E206+E227+E254+E278+E298+E306+E317+E324</f>
        <v>23671</v>
      </c>
      <c r="F325" s="130"/>
      <c r="G325" s="129">
        <f t="shared" ref="G325:O325" si="352">G29+G82+G93+G160+G206+G227+G254+G278+G298+G306+G317+G324</f>
        <v>1552</v>
      </c>
      <c r="H325" s="129">
        <f t="shared" si="352"/>
        <v>3877</v>
      </c>
      <c r="I325" s="129">
        <f t="shared" si="352"/>
        <v>5429</v>
      </c>
      <c r="J325" s="129">
        <f t="shared" si="352"/>
        <v>9478</v>
      </c>
      <c r="K325" s="129">
        <f t="shared" si="352"/>
        <v>8252</v>
      </c>
      <c r="L325" s="129">
        <f t="shared" si="352"/>
        <v>17730</v>
      </c>
      <c r="M325" s="129">
        <f t="shared" si="352"/>
        <v>31</v>
      </c>
      <c r="N325" s="129">
        <f t="shared" si="352"/>
        <v>481</v>
      </c>
      <c r="O325" s="129">
        <f t="shared" si="352"/>
        <v>512</v>
      </c>
      <c r="P325" s="131"/>
      <c r="Q325" s="131"/>
    </row>
    <row r="326" spans="1:17" ht="21.75" customHeight="1">
      <c r="B326" s="57" t="s">
        <v>209</v>
      </c>
    </row>
  </sheetData>
  <mergeCells count="13">
    <mergeCell ref="A1:Q1"/>
    <mergeCell ref="A2:Q2"/>
    <mergeCell ref="M5:O5"/>
    <mergeCell ref="G4:O4"/>
    <mergeCell ref="P4:Q4"/>
    <mergeCell ref="A3:B6"/>
    <mergeCell ref="C4:E5"/>
    <mergeCell ref="F4:F5"/>
    <mergeCell ref="G5:I5"/>
    <mergeCell ref="J5:L5"/>
    <mergeCell ref="C3:Q3"/>
    <mergeCell ref="P5:P6"/>
    <mergeCell ref="Q5:Q6"/>
  </mergeCells>
  <pageMargins left="0.39370078740157483" right="0.19685039370078741" top="0.39370078740157483" bottom="0.39370078740157483" header="0.31496062992125984" footer="0.31496062992125984"/>
  <pageSetup paperSize="9" scale="75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90" zoomScaleNormal="90" workbookViewId="0">
      <selection activeCell="E22" sqref="E22"/>
    </sheetView>
  </sheetViews>
  <sheetFormatPr defaultColWidth="9" defaultRowHeight="26.25" customHeight="1"/>
  <cols>
    <col min="1" max="1" width="26.42578125" style="65" customWidth="1"/>
    <col min="2" max="16384" width="9" style="65"/>
  </cols>
  <sheetData>
    <row r="1" spans="1:2" ht="26.25" customHeight="1">
      <c r="A1" s="65" t="s">
        <v>82</v>
      </c>
      <c r="B1" s="66">
        <f>นักศึกษาทั้งหมด!E29</f>
        <v>2104</v>
      </c>
    </row>
    <row r="2" spans="1:2" ht="26.25" customHeight="1">
      <c r="A2" s="65" t="s">
        <v>136</v>
      </c>
      <c r="B2" s="66">
        <f>นักศึกษาทั้งหมด!E82</f>
        <v>2143</v>
      </c>
    </row>
    <row r="3" spans="1:2" ht="26.25" customHeight="1">
      <c r="A3" s="65" t="s">
        <v>37</v>
      </c>
      <c r="B3" s="66">
        <f>นักศึกษาทั้งหมด!E93</f>
        <v>887</v>
      </c>
    </row>
    <row r="4" spans="1:2" ht="26.25" customHeight="1">
      <c r="A4" s="65" t="s">
        <v>39</v>
      </c>
      <c r="B4" s="66">
        <f>นักศึกษาทั้งหมด!E160</f>
        <v>5206</v>
      </c>
    </row>
    <row r="5" spans="1:2" ht="26.25" customHeight="1">
      <c r="A5" s="65" t="s">
        <v>41</v>
      </c>
      <c r="B5" s="66">
        <f>นักศึกษาทั้งหมด!E206</f>
        <v>5530</v>
      </c>
    </row>
    <row r="6" spans="1:2" ht="26.25" customHeight="1">
      <c r="A6" s="65" t="s">
        <v>46</v>
      </c>
      <c r="B6" s="66">
        <f>นักศึกษาทั้งหมด!E227</f>
        <v>1519</v>
      </c>
    </row>
    <row r="7" spans="1:2" ht="26.25" customHeight="1">
      <c r="A7" s="65" t="s">
        <v>48</v>
      </c>
      <c r="B7" s="66">
        <f>นักศึกษาทั้งหมด!E254</f>
        <v>1479</v>
      </c>
    </row>
    <row r="8" spans="1:2" ht="26.25" customHeight="1">
      <c r="A8" s="65" t="s">
        <v>49</v>
      </c>
      <c r="B8" s="66">
        <f>นักศึกษาทั้งหมด!E278</f>
        <v>1953</v>
      </c>
    </row>
    <row r="9" spans="1:2" ht="26.25" customHeight="1">
      <c r="A9" s="65" t="s">
        <v>50</v>
      </c>
      <c r="B9" s="66">
        <f>นักศึกษาทั้งหมด!E298</f>
        <v>1321</v>
      </c>
    </row>
    <row r="10" spans="1:2" ht="26.25" customHeight="1">
      <c r="A10" s="65" t="s">
        <v>52</v>
      </c>
      <c r="B10" s="66">
        <f>นักศึกษาทั้งหมด!E306</f>
        <v>822</v>
      </c>
    </row>
    <row r="11" spans="1:2" ht="26.25" customHeight="1">
      <c r="A11" s="65" t="s">
        <v>170</v>
      </c>
      <c r="B11" s="66">
        <f>นักศึกษาทั้งหมด!E317</f>
        <v>388</v>
      </c>
    </row>
    <row r="12" spans="1:2" ht="26.25" customHeight="1">
      <c r="A12" s="65" t="s">
        <v>132</v>
      </c>
      <c r="B12" s="66">
        <f>นักศึกษาทั้งหมด!E324</f>
        <v>319</v>
      </c>
    </row>
    <row r="13" spans="1:2" ht="26.25" customHeight="1">
      <c r="B13" s="66">
        <f>SUM(B1:B12)</f>
        <v>23671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นักศึกษาทั้งหมด</vt:lpstr>
      <vt:lpstr>Sheet1</vt:lpstr>
      <vt:lpstr>นักศึกษาทั้งหมด!Print_Titles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Helpdesk</cp:lastModifiedBy>
  <cp:lastPrinted>2021-10-29T07:26:07Z</cp:lastPrinted>
  <dcterms:created xsi:type="dcterms:W3CDTF">2010-08-08T07:13:07Z</dcterms:created>
  <dcterms:modified xsi:type="dcterms:W3CDTF">2022-10-25T02:03:24Z</dcterms:modified>
</cp:coreProperties>
</file>