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งาน\สถิติขึ้นเว็บ\ขึ้นเว็บ\"/>
    </mc:Choice>
  </mc:AlternateContent>
  <bookViews>
    <workbookView xWindow="0" yWindow="0" windowWidth="13905" windowHeight="7440" tabRatio="561"/>
  </bookViews>
  <sheets>
    <sheet name="นักศึกษาทั้งหมด" sheetId="9" r:id="rId1"/>
    <sheet name="กราฟ" sheetId="10" state="hidden" r:id="rId2"/>
  </sheets>
  <definedNames>
    <definedName name="_xlnm.Print_Titles" localSheetId="0">นักศึกษาทั้งหมด!$3:$6</definedName>
  </definedNames>
  <calcPr calcId="152511"/>
</workbook>
</file>

<file path=xl/calcChain.xml><?xml version="1.0" encoding="utf-8"?>
<calcChain xmlns="http://schemas.openxmlformats.org/spreadsheetml/2006/main">
  <c r="E136" i="9" l="1"/>
  <c r="N339" i="9" l="1"/>
  <c r="M339" i="9"/>
  <c r="O332" i="9"/>
  <c r="N332" i="9"/>
  <c r="M332" i="9"/>
  <c r="O331" i="9"/>
  <c r="N331" i="9"/>
  <c r="M331" i="9"/>
  <c r="N328" i="9"/>
  <c r="M328" i="9"/>
  <c r="O321" i="9"/>
  <c r="N321" i="9"/>
  <c r="M321" i="9"/>
  <c r="O320" i="9"/>
  <c r="N320" i="9"/>
  <c r="M320" i="9"/>
  <c r="O313" i="9"/>
  <c r="N313" i="9"/>
  <c r="M313" i="9"/>
  <c r="O308" i="9"/>
  <c r="N308" i="9"/>
  <c r="M308" i="9"/>
  <c r="O307" i="9"/>
  <c r="N307" i="9"/>
  <c r="M307" i="9"/>
  <c r="O306" i="9"/>
  <c r="N306" i="9"/>
  <c r="M306" i="9"/>
  <c r="O305" i="9"/>
  <c r="N305" i="9"/>
  <c r="M305" i="9"/>
  <c r="O304" i="9"/>
  <c r="N304" i="9"/>
  <c r="M304" i="9"/>
  <c r="O303" i="9"/>
  <c r="N303" i="9"/>
  <c r="M303" i="9"/>
  <c r="O302" i="9"/>
  <c r="N302" i="9"/>
  <c r="M302" i="9"/>
  <c r="O301" i="9"/>
  <c r="N301" i="9"/>
  <c r="M301" i="9"/>
  <c r="O300" i="9"/>
  <c r="N300" i="9"/>
  <c r="M300" i="9"/>
  <c r="O299" i="9"/>
  <c r="N299" i="9"/>
  <c r="M299" i="9"/>
  <c r="O298" i="9"/>
  <c r="N298" i="9"/>
  <c r="M298" i="9"/>
  <c r="O297" i="9"/>
  <c r="N297" i="9"/>
  <c r="M297" i="9"/>
  <c r="O296" i="9"/>
  <c r="N296" i="9"/>
  <c r="M296" i="9"/>
  <c r="O295" i="9"/>
  <c r="N295" i="9"/>
  <c r="M295" i="9"/>
  <c r="O294" i="9"/>
  <c r="N294" i="9"/>
  <c r="M294" i="9"/>
  <c r="O287" i="9"/>
  <c r="N287" i="9"/>
  <c r="M287" i="9"/>
  <c r="O286" i="9"/>
  <c r="N286" i="9"/>
  <c r="M286" i="9"/>
  <c r="O285" i="9"/>
  <c r="N285" i="9"/>
  <c r="M285" i="9"/>
  <c r="O284" i="9"/>
  <c r="N284" i="9"/>
  <c r="M284" i="9"/>
  <c r="O279" i="9"/>
  <c r="N279" i="9"/>
  <c r="M279" i="9"/>
  <c r="O278" i="9"/>
  <c r="N278" i="9"/>
  <c r="M278" i="9"/>
  <c r="O277" i="9"/>
  <c r="N277" i="9"/>
  <c r="M277" i="9"/>
  <c r="O276" i="9"/>
  <c r="N276" i="9"/>
  <c r="M276" i="9"/>
  <c r="O273" i="9"/>
  <c r="N273" i="9"/>
  <c r="M273" i="9"/>
  <c r="O272" i="9"/>
  <c r="N272" i="9"/>
  <c r="M272" i="9"/>
  <c r="O271" i="9"/>
  <c r="N271" i="9"/>
  <c r="M271" i="9"/>
  <c r="O270" i="9"/>
  <c r="N270" i="9"/>
  <c r="M270" i="9"/>
  <c r="O269" i="9"/>
  <c r="N269" i="9"/>
  <c r="M269" i="9"/>
  <c r="O268" i="9"/>
  <c r="N268" i="9"/>
  <c r="M268" i="9"/>
  <c r="O261" i="9"/>
  <c r="N261" i="9"/>
  <c r="M261" i="9"/>
  <c r="O260" i="9"/>
  <c r="N260" i="9"/>
  <c r="M260" i="9"/>
  <c r="O259" i="9"/>
  <c r="N259" i="9"/>
  <c r="M259" i="9"/>
  <c r="O256" i="9"/>
  <c r="N256" i="9"/>
  <c r="M256" i="9"/>
  <c r="O255" i="9"/>
  <c r="N255" i="9"/>
  <c r="M255" i="9"/>
  <c r="O254" i="9"/>
  <c r="N254" i="9"/>
  <c r="M254" i="9"/>
  <c r="O253" i="9"/>
  <c r="N253" i="9"/>
  <c r="M253" i="9"/>
  <c r="O250" i="9"/>
  <c r="N250" i="9"/>
  <c r="M250" i="9"/>
  <c r="O249" i="9"/>
  <c r="N249" i="9"/>
  <c r="M249" i="9"/>
  <c r="O248" i="9"/>
  <c r="N248" i="9"/>
  <c r="M248" i="9"/>
  <c r="O247" i="9"/>
  <c r="N247" i="9"/>
  <c r="M247" i="9"/>
  <c r="O246" i="9"/>
  <c r="N246" i="9"/>
  <c r="M246" i="9"/>
  <c r="O245" i="9"/>
  <c r="N245" i="9"/>
  <c r="M245" i="9"/>
  <c r="O244" i="9"/>
  <c r="N244" i="9"/>
  <c r="M244" i="9"/>
  <c r="O243" i="9"/>
  <c r="N243" i="9"/>
  <c r="M243" i="9"/>
  <c r="O242" i="9"/>
  <c r="N242" i="9"/>
  <c r="M242" i="9"/>
  <c r="O241" i="9"/>
  <c r="N241" i="9"/>
  <c r="M241" i="9"/>
  <c r="O240" i="9"/>
  <c r="N240" i="9"/>
  <c r="M240" i="9"/>
  <c r="O233" i="9"/>
  <c r="N233" i="9"/>
  <c r="M233" i="9"/>
  <c r="O230" i="9"/>
  <c r="N230" i="9"/>
  <c r="M230" i="9"/>
  <c r="O227" i="9"/>
  <c r="N227" i="9"/>
  <c r="M227" i="9"/>
  <c r="O226" i="9"/>
  <c r="N226" i="9"/>
  <c r="M226" i="9"/>
  <c r="O225" i="9"/>
  <c r="N225" i="9"/>
  <c r="M225" i="9"/>
  <c r="O222" i="9"/>
  <c r="N222" i="9"/>
  <c r="M222" i="9"/>
  <c r="O221" i="9"/>
  <c r="N221" i="9"/>
  <c r="M221" i="9"/>
  <c r="O220" i="9"/>
  <c r="N220" i="9"/>
  <c r="M220" i="9"/>
  <c r="O219" i="9"/>
  <c r="N219" i="9"/>
  <c r="M219" i="9"/>
  <c r="O218" i="9"/>
  <c r="N218" i="9"/>
  <c r="M218" i="9"/>
  <c r="O217" i="9"/>
  <c r="N217" i="9"/>
  <c r="M217" i="9"/>
  <c r="O210" i="9"/>
  <c r="N210" i="9"/>
  <c r="M210" i="9"/>
  <c r="O207" i="9"/>
  <c r="N207" i="9"/>
  <c r="M207" i="9"/>
  <c r="O206" i="9"/>
  <c r="N206" i="9"/>
  <c r="M206" i="9"/>
  <c r="O205" i="9"/>
  <c r="N205" i="9"/>
  <c r="M205" i="9"/>
  <c r="O204" i="9"/>
  <c r="N204" i="9"/>
  <c r="M204" i="9"/>
  <c r="O199" i="9"/>
  <c r="N199" i="9"/>
  <c r="M199" i="9"/>
  <c r="O196" i="9"/>
  <c r="N196" i="9"/>
  <c r="M196" i="9"/>
  <c r="O195" i="9"/>
  <c r="N195" i="9"/>
  <c r="M195" i="9"/>
  <c r="O194" i="9"/>
  <c r="N194" i="9"/>
  <c r="M194" i="9"/>
  <c r="O193" i="9"/>
  <c r="N193" i="9"/>
  <c r="M193" i="9"/>
  <c r="O190" i="9"/>
  <c r="N190" i="9"/>
  <c r="M190" i="9"/>
  <c r="O189" i="9"/>
  <c r="N189" i="9"/>
  <c r="M189" i="9"/>
  <c r="O188" i="9"/>
  <c r="N188" i="9"/>
  <c r="M188" i="9"/>
  <c r="O187" i="9"/>
  <c r="N187" i="9"/>
  <c r="M187" i="9"/>
  <c r="O186" i="9"/>
  <c r="N186" i="9"/>
  <c r="M186" i="9"/>
  <c r="O185" i="9"/>
  <c r="N185" i="9"/>
  <c r="M185" i="9"/>
  <c r="O182" i="9"/>
  <c r="N182" i="9"/>
  <c r="M182" i="9"/>
  <c r="O181" i="9"/>
  <c r="N181" i="9"/>
  <c r="M181" i="9"/>
  <c r="O178" i="9"/>
  <c r="N178" i="9"/>
  <c r="M178" i="9"/>
  <c r="O175" i="9"/>
  <c r="N175" i="9"/>
  <c r="M175" i="9"/>
  <c r="O174" i="9"/>
  <c r="N174" i="9"/>
  <c r="M174" i="9"/>
  <c r="O173" i="9"/>
  <c r="N173" i="9"/>
  <c r="M173" i="9"/>
  <c r="O172" i="9"/>
  <c r="N172" i="9"/>
  <c r="M172" i="9"/>
  <c r="O171" i="9"/>
  <c r="N171" i="9"/>
  <c r="M171" i="9"/>
  <c r="O170" i="9"/>
  <c r="N170" i="9"/>
  <c r="M170" i="9"/>
  <c r="O169" i="9"/>
  <c r="N169" i="9"/>
  <c r="M169" i="9"/>
  <c r="O168" i="9"/>
  <c r="N168" i="9"/>
  <c r="M168" i="9"/>
  <c r="O167" i="9"/>
  <c r="N167" i="9"/>
  <c r="M167" i="9"/>
  <c r="O166" i="9"/>
  <c r="N166" i="9"/>
  <c r="M166" i="9"/>
  <c r="O159" i="9"/>
  <c r="N159" i="9"/>
  <c r="M159" i="9"/>
  <c r="O158" i="9"/>
  <c r="N158" i="9"/>
  <c r="M158" i="9"/>
  <c r="O157" i="9"/>
  <c r="N157" i="9"/>
  <c r="M157" i="9"/>
  <c r="O156" i="9"/>
  <c r="N156" i="9"/>
  <c r="M156" i="9"/>
  <c r="O155" i="9"/>
  <c r="N155" i="9"/>
  <c r="M155" i="9"/>
  <c r="O154" i="9"/>
  <c r="N154" i="9"/>
  <c r="M154" i="9"/>
  <c r="O153" i="9"/>
  <c r="N153" i="9"/>
  <c r="M153" i="9"/>
  <c r="O152" i="9"/>
  <c r="N152" i="9"/>
  <c r="M152" i="9"/>
  <c r="O151" i="9"/>
  <c r="N151" i="9"/>
  <c r="M151" i="9"/>
  <c r="O146" i="9"/>
  <c r="N146" i="9"/>
  <c r="M146" i="9"/>
  <c r="O145" i="9"/>
  <c r="N145" i="9"/>
  <c r="M145" i="9"/>
  <c r="O144" i="9"/>
  <c r="N144" i="9"/>
  <c r="M144" i="9"/>
  <c r="O143" i="9"/>
  <c r="N143" i="9"/>
  <c r="M143" i="9"/>
  <c r="O142" i="9"/>
  <c r="N142" i="9"/>
  <c r="M142" i="9"/>
  <c r="O141" i="9"/>
  <c r="N141" i="9"/>
  <c r="M141" i="9"/>
  <c r="O140" i="9"/>
  <c r="N140" i="9"/>
  <c r="M140" i="9"/>
  <c r="O139" i="9"/>
  <c r="N139" i="9"/>
  <c r="M139" i="9"/>
  <c r="O138" i="9"/>
  <c r="N138" i="9"/>
  <c r="M138" i="9"/>
  <c r="O137" i="9"/>
  <c r="N137" i="9"/>
  <c r="M137" i="9"/>
  <c r="O136" i="9"/>
  <c r="N136" i="9"/>
  <c r="M136" i="9"/>
  <c r="O135" i="9"/>
  <c r="N135" i="9"/>
  <c r="M135" i="9"/>
  <c r="O134" i="9"/>
  <c r="N134" i="9"/>
  <c r="M134" i="9"/>
  <c r="O133" i="9"/>
  <c r="N133" i="9"/>
  <c r="M133" i="9"/>
  <c r="O132" i="9"/>
  <c r="N132" i="9"/>
  <c r="M132" i="9"/>
  <c r="O131" i="9"/>
  <c r="N131" i="9"/>
  <c r="M131" i="9"/>
  <c r="O128" i="9"/>
  <c r="N128" i="9"/>
  <c r="M128" i="9"/>
  <c r="O125" i="9"/>
  <c r="N125" i="9"/>
  <c r="M125" i="9"/>
  <c r="O124" i="9"/>
  <c r="N124" i="9"/>
  <c r="M124" i="9"/>
  <c r="O123" i="9"/>
  <c r="N123" i="9"/>
  <c r="M123" i="9"/>
  <c r="O122" i="9"/>
  <c r="N122" i="9"/>
  <c r="M122" i="9"/>
  <c r="O121" i="9"/>
  <c r="N121" i="9"/>
  <c r="M121" i="9"/>
  <c r="O120" i="9"/>
  <c r="N120" i="9"/>
  <c r="M120" i="9"/>
  <c r="O119" i="9"/>
  <c r="N119" i="9"/>
  <c r="M119" i="9"/>
  <c r="O118" i="9"/>
  <c r="N118" i="9"/>
  <c r="M118" i="9"/>
  <c r="O117" i="9"/>
  <c r="N117" i="9"/>
  <c r="M117" i="9"/>
  <c r="O116" i="9"/>
  <c r="N116" i="9"/>
  <c r="M116" i="9"/>
  <c r="O115" i="9"/>
  <c r="N115" i="9"/>
  <c r="M115" i="9"/>
  <c r="O114" i="9"/>
  <c r="N114" i="9"/>
  <c r="M114" i="9"/>
  <c r="O113" i="9"/>
  <c r="N113" i="9"/>
  <c r="M113" i="9"/>
  <c r="O112" i="9"/>
  <c r="N112" i="9"/>
  <c r="M112" i="9"/>
  <c r="O111" i="9"/>
  <c r="N111" i="9"/>
  <c r="M111" i="9"/>
  <c r="O110" i="9"/>
  <c r="N110" i="9"/>
  <c r="M110" i="9"/>
  <c r="O109" i="9"/>
  <c r="N109" i="9"/>
  <c r="M109" i="9"/>
  <c r="O108" i="9"/>
  <c r="N108" i="9"/>
  <c r="M108" i="9"/>
  <c r="O107" i="9"/>
  <c r="N107" i="9"/>
  <c r="M107" i="9"/>
  <c r="O106" i="9"/>
  <c r="N106" i="9"/>
  <c r="M106" i="9"/>
  <c r="O105" i="9"/>
  <c r="N105" i="9"/>
  <c r="M105" i="9"/>
  <c r="O104" i="9"/>
  <c r="N104" i="9"/>
  <c r="M104" i="9"/>
  <c r="O103" i="9"/>
  <c r="N103" i="9"/>
  <c r="M103" i="9"/>
  <c r="O102" i="9"/>
  <c r="N102" i="9"/>
  <c r="M102" i="9"/>
  <c r="O101" i="9"/>
  <c r="N101" i="9"/>
  <c r="M101" i="9"/>
  <c r="O100" i="9"/>
  <c r="N100" i="9"/>
  <c r="M100" i="9"/>
  <c r="O99" i="9"/>
  <c r="N99" i="9"/>
  <c r="M99" i="9"/>
  <c r="O98" i="9"/>
  <c r="N98" i="9"/>
  <c r="M98" i="9"/>
  <c r="O97" i="9"/>
  <c r="N97" i="9"/>
  <c r="M97" i="9"/>
  <c r="O96" i="9"/>
  <c r="N96" i="9"/>
  <c r="M96" i="9"/>
  <c r="O89" i="9"/>
  <c r="N89" i="9"/>
  <c r="M89" i="9"/>
  <c r="O88" i="9"/>
  <c r="N88" i="9"/>
  <c r="M88" i="9"/>
  <c r="O87" i="9"/>
  <c r="N87" i="9"/>
  <c r="M87" i="9"/>
  <c r="O86" i="9"/>
  <c r="N86" i="9"/>
  <c r="M86" i="9"/>
  <c r="O85" i="9"/>
  <c r="N85" i="9"/>
  <c r="M85" i="9"/>
  <c r="O84" i="9"/>
  <c r="N84" i="9"/>
  <c r="M84" i="9"/>
  <c r="O73" i="9"/>
  <c r="N73" i="9"/>
  <c r="M73" i="9"/>
  <c r="O68" i="9"/>
  <c r="N68" i="9"/>
  <c r="M68" i="9"/>
  <c r="O65" i="9"/>
  <c r="N65" i="9"/>
  <c r="M65" i="9"/>
  <c r="O64" i="9"/>
  <c r="N64" i="9"/>
  <c r="M64" i="9"/>
  <c r="O61" i="9"/>
  <c r="N61" i="9"/>
  <c r="M61" i="9"/>
  <c r="O58" i="9"/>
  <c r="N58" i="9"/>
  <c r="M58" i="9"/>
  <c r="O55" i="9"/>
  <c r="N55" i="9"/>
  <c r="M55" i="9"/>
  <c r="O54" i="9"/>
  <c r="N54" i="9"/>
  <c r="M54" i="9"/>
  <c r="O53" i="9"/>
  <c r="N53" i="9"/>
  <c r="M53" i="9"/>
  <c r="O50" i="9"/>
  <c r="N50" i="9"/>
  <c r="M50" i="9"/>
  <c r="O49" i="9"/>
  <c r="N49" i="9"/>
  <c r="M49" i="9"/>
  <c r="O43" i="9"/>
  <c r="N43" i="9"/>
  <c r="M43" i="9"/>
  <c r="O42" i="9"/>
  <c r="N42" i="9"/>
  <c r="M42" i="9"/>
  <c r="O41" i="9"/>
  <c r="N41" i="9"/>
  <c r="M41" i="9"/>
  <c r="O40" i="9"/>
  <c r="N40" i="9"/>
  <c r="M40" i="9"/>
  <c r="O39" i="9"/>
  <c r="N39" i="9"/>
  <c r="M39" i="9"/>
  <c r="O38" i="9"/>
  <c r="N38" i="9"/>
  <c r="M38" i="9"/>
  <c r="O35" i="9"/>
  <c r="N35" i="9"/>
  <c r="M35" i="9"/>
  <c r="O34" i="9"/>
  <c r="N34" i="9"/>
  <c r="M34" i="9"/>
  <c r="O33" i="9"/>
  <c r="N33" i="9"/>
  <c r="M33" i="9"/>
  <c r="O32" i="9"/>
  <c r="N32" i="9"/>
  <c r="M32" i="9"/>
  <c r="O31" i="9"/>
  <c r="N31" i="9"/>
  <c r="M31" i="9"/>
  <c r="O24" i="9"/>
  <c r="N24" i="9"/>
  <c r="M24" i="9"/>
  <c r="M25" i="9" s="1"/>
  <c r="M26" i="9" s="1"/>
  <c r="O23" i="9"/>
  <c r="N23" i="9"/>
  <c r="M23" i="9"/>
  <c r="O18" i="9"/>
  <c r="N18" i="9"/>
  <c r="M18" i="9"/>
  <c r="M19" i="9" s="1"/>
  <c r="O15" i="9"/>
  <c r="N15" i="9"/>
  <c r="M15" i="9"/>
  <c r="O14" i="9"/>
  <c r="N14" i="9"/>
  <c r="M14" i="9"/>
  <c r="O13" i="9"/>
  <c r="N13" i="9"/>
  <c r="M13" i="9"/>
  <c r="O12" i="9"/>
  <c r="N12" i="9"/>
  <c r="M12" i="9"/>
  <c r="O11" i="9"/>
  <c r="N11" i="9"/>
  <c r="M11" i="9"/>
  <c r="N10" i="9"/>
  <c r="M10" i="9"/>
  <c r="N25" i="9"/>
  <c r="N26" i="9" s="1"/>
  <c r="N19" i="9"/>
  <c r="O19" i="9" l="1"/>
  <c r="O25" i="9"/>
  <c r="O26" i="9" s="1"/>
  <c r="E304" i="9"/>
  <c r="H304" i="9"/>
  <c r="I304" i="9"/>
  <c r="K304" i="9"/>
  <c r="G304" i="9"/>
  <c r="J304" i="9"/>
  <c r="L304" i="9" s="1"/>
  <c r="E303" i="9"/>
  <c r="H303" i="9"/>
  <c r="K303" i="9"/>
  <c r="L303" i="9" s="1"/>
  <c r="G303" i="9"/>
  <c r="I303" i="9" s="1"/>
  <c r="J303" i="9"/>
  <c r="E301" i="9"/>
  <c r="G301" i="9"/>
  <c r="H301" i="9"/>
  <c r="J301" i="9"/>
  <c r="K301" i="9"/>
  <c r="L301" i="9" s="1"/>
  <c r="G298" i="9"/>
  <c r="H298" i="9"/>
  <c r="J298" i="9"/>
  <c r="K298" i="9"/>
  <c r="E298" i="9"/>
  <c r="E296" i="9"/>
  <c r="G296" i="9"/>
  <c r="H296" i="9"/>
  <c r="J296" i="9"/>
  <c r="K296" i="9"/>
  <c r="E158" i="9"/>
  <c r="G158" i="9"/>
  <c r="H158" i="9"/>
  <c r="J158" i="9"/>
  <c r="K158" i="9"/>
  <c r="E142" i="9"/>
  <c r="G142" i="9"/>
  <c r="H142" i="9"/>
  <c r="J142" i="9"/>
  <c r="K142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96" i="9"/>
  <c r="E13" i="9"/>
  <c r="G13" i="9"/>
  <c r="H13" i="9"/>
  <c r="J13" i="9"/>
  <c r="K13" i="9"/>
  <c r="L298" i="9" l="1"/>
  <c r="I301" i="9"/>
  <c r="L296" i="9"/>
  <c r="I298" i="9"/>
  <c r="I296" i="9"/>
  <c r="L158" i="9"/>
  <c r="L13" i="9"/>
  <c r="L142" i="9"/>
  <c r="I158" i="9"/>
  <c r="I142" i="9"/>
  <c r="I13" i="9"/>
  <c r="C160" i="9"/>
  <c r="D160" i="9"/>
  <c r="K187" i="9" l="1"/>
  <c r="J187" i="9"/>
  <c r="H187" i="9"/>
  <c r="G187" i="9"/>
  <c r="E187" i="9"/>
  <c r="I187" i="9" l="1"/>
  <c r="L187" i="9"/>
  <c r="E297" i="9" l="1"/>
  <c r="G297" i="9"/>
  <c r="H297" i="9"/>
  <c r="J297" i="9"/>
  <c r="K297" i="9"/>
  <c r="C309" i="9"/>
  <c r="D314" i="9"/>
  <c r="C314" i="9"/>
  <c r="K306" i="9"/>
  <c r="J306" i="9"/>
  <c r="H306" i="9"/>
  <c r="G306" i="9"/>
  <c r="E306" i="9"/>
  <c r="K295" i="9"/>
  <c r="J295" i="9"/>
  <c r="H295" i="9"/>
  <c r="G295" i="9"/>
  <c r="E295" i="9"/>
  <c r="K255" i="9"/>
  <c r="J255" i="9"/>
  <c r="H255" i="9"/>
  <c r="G255" i="9"/>
  <c r="E255" i="9"/>
  <c r="K243" i="9"/>
  <c r="J243" i="9"/>
  <c r="H243" i="9"/>
  <c r="G243" i="9"/>
  <c r="E243" i="9"/>
  <c r="K225" i="9"/>
  <c r="J225" i="9"/>
  <c r="H225" i="9"/>
  <c r="G225" i="9"/>
  <c r="E225" i="9"/>
  <c r="E218" i="9"/>
  <c r="G218" i="9"/>
  <c r="H218" i="9"/>
  <c r="J218" i="9"/>
  <c r="K218" i="9"/>
  <c r="F231" i="9"/>
  <c r="D231" i="9"/>
  <c r="C231" i="9"/>
  <c r="K230" i="9"/>
  <c r="K231" i="9" s="1"/>
  <c r="J230" i="9"/>
  <c r="J231" i="9" s="1"/>
  <c r="H230" i="9"/>
  <c r="H231" i="9" s="1"/>
  <c r="G230" i="9"/>
  <c r="G231" i="9" s="1"/>
  <c r="E230" i="9"/>
  <c r="E231" i="9" s="1"/>
  <c r="D176" i="9"/>
  <c r="K172" i="9"/>
  <c r="J172" i="9"/>
  <c r="H172" i="9"/>
  <c r="G172" i="9"/>
  <c r="E172" i="9"/>
  <c r="I297" i="9" l="1"/>
  <c r="L297" i="9"/>
  <c r="L306" i="9"/>
  <c r="L295" i="9"/>
  <c r="L225" i="9"/>
  <c r="L255" i="9"/>
  <c r="I306" i="9"/>
  <c r="I295" i="9"/>
  <c r="I255" i="9"/>
  <c r="I243" i="9"/>
  <c r="L243" i="9"/>
  <c r="I225" i="9"/>
  <c r="L218" i="9"/>
  <c r="I218" i="9"/>
  <c r="L230" i="9"/>
  <c r="L231" i="9" s="1"/>
  <c r="I230" i="9"/>
  <c r="I172" i="9"/>
  <c r="L172" i="9"/>
  <c r="E155" i="9"/>
  <c r="G155" i="9"/>
  <c r="H155" i="9"/>
  <c r="J155" i="9"/>
  <c r="K155" i="9"/>
  <c r="K157" i="9"/>
  <c r="J157" i="9"/>
  <c r="H157" i="9"/>
  <c r="G157" i="9"/>
  <c r="E157" i="9"/>
  <c r="K138" i="9"/>
  <c r="J138" i="9"/>
  <c r="H138" i="9"/>
  <c r="G138" i="9"/>
  <c r="E138" i="9"/>
  <c r="K144" i="9"/>
  <c r="J144" i="9"/>
  <c r="H144" i="9"/>
  <c r="G144" i="9"/>
  <c r="E144" i="9"/>
  <c r="K143" i="9"/>
  <c r="J143" i="9"/>
  <c r="H143" i="9"/>
  <c r="G143" i="9"/>
  <c r="E143" i="9"/>
  <c r="K117" i="9"/>
  <c r="J117" i="9"/>
  <c r="H117" i="9"/>
  <c r="G117" i="9"/>
  <c r="K107" i="9"/>
  <c r="J107" i="9"/>
  <c r="H107" i="9"/>
  <c r="G107" i="9"/>
  <c r="G99" i="9"/>
  <c r="H99" i="9"/>
  <c r="J99" i="9"/>
  <c r="K99" i="9"/>
  <c r="K123" i="9"/>
  <c r="J123" i="9"/>
  <c r="H123" i="9"/>
  <c r="G123" i="9"/>
  <c r="K122" i="9"/>
  <c r="J122" i="9"/>
  <c r="H122" i="9"/>
  <c r="G122" i="9"/>
  <c r="F59" i="9"/>
  <c r="D59" i="9"/>
  <c r="C59" i="9"/>
  <c r="K58" i="9"/>
  <c r="J58" i="9"/>
  <c r="J59" i="9" s="1"/>
  <c r="H58" i="9"/>
  <c r="H59" i="9" s="1"/>
  <c r="G58" i="9"/>
  <c r="E58" i="9"/>
  <c r="E59" i="9" s="1"/>
  <c r="D44" i="9"/>
  <c r="C44" i="9"/>
  <c r="K43" i="9"/>
  <c r="J43" i="9"/>
  <c r="H43" i="9"/>
  <c r="G43" i="9"/>
  <c r="E43" i="9"/>
  <c r="K42" i="9"/>
  <c r="J42" i="9"/>
  <c r="H42" i="9"/>
  <c r="G42" i="9"/>
  <c r="E42" i="9"/>
  <c r="K41" i="9"/>
  <c r="J41" i="9"/>
  <c r="H41" i="9"/>
  <c r="G41" i="9"/>
  <c r="E41" i="9"/>
  <c r="K40" i="9"/>
  <c r="J40" i="9"/>
  <c r="H40" i="9"/>
  <c r="G40" i="9"/>
  <c r="E40" i="9"/>
  <c r="K39" i="9"/>
  <c r="J39" i="9"/>
  <c r="H39" i="9"/>
  <c r="G39" i="9"/>
  <c r="E39" i="9"/>
  <c r="K38" i="9"/>
  <c r="J38" i="9"/>
  <c r="H38" i="9"/>
  <c r="G38" i="9"/>
  <c r="E38" i="9"/>
  <c r="I231" i="9" l="1"/>
  <c r="N231" i="9"/>
  <c r="L157" i="9"/>
  <c r="I155" i="9"/>
  <c r="L155" i="9"/>
  <c r="L123" i="9"/>
  <c r="L117" i="9"/>
  <c r="I144" i="9"/>
  <c r="I157" i="9"/>
  <c r="L122" i="9"/>
  <c r="L107" i="9"/>
  <c r="I99" i="9"/>
  <c r="L144" i="9"/>
  <c r="L143" i="9"/>
  <c r="I143" i="9"/>
  <c r="I138" i="9"/>
  <c r="L138" i="9"/>
  <c r="I40" i="9"/>
  <c r="I122" i="9"/>
  <c r="I123" i="9"/>
  <c r="I117" i="9"/>
  <c r="I107" i="9"/>
  <c r="L41" i="9"/>
  <c r="L43" i="9"/>
  <c r="L99" i="9"/>
  <c r="I38" i="9"/>
  <c r="L40" i="9"/>
  <c r="I58" i="9"/>
  <c r="L58" i="9"/>
  <c r="L59" i="9" s="1"/>
  <c r="G59" i="9"/>
  <c r="K59" i="9"/>
  <c r="I42" i="9"/>
  <c r="I43" i="9"/>
  <c r="L39" i="9"/>
  <c r="I39" i="9"/>
  <c r="E44" i="9"/>
  <c r="K44" i="9"/>
  <c r="H44" i="9"/>
  <c r="I41" i="9"/>
  <c r="L42" i="9"/>
  <c r="J44" i="9"/>
  <c r="L38" i="9"/>
  <c r="G44" i="9"/>
  <c r="E10" i="9"/>
  <c r="O10" i="9" s="1"/>
  <c r="E11" i="9"/>
  <c r="E12" i="9"/>
  <c r="E14" i="9"/>
  <c r="E15" i="9"/>
  <c r="E18" i="9"/>
  <c r="M231" i="9" l="1"/>
  <c r="O231" i="9"/>
  <c r="I59" i="9"/>
  <c r="N59" i="9"/>
  <c r="I44" i="9"/>
  <c r="L44" i="9"/>
  <c r="J166" i="9"/>
  <c r="K166" i="9"/>
  <c r="H166" i="9"/>
  <c r="G166" i="9"/>
  <c r="E166" i="9"/>
  <c r="O59" i="9" l="1"/>
  <c r="M59" i="9"/>
  <c r="M44" i="9"/>
  <c r="N44" i="9"/>
  <c r="I166" i="9"/>
  <c r="L166" i="9"/>
  <c r="D208" i="9"/>
  <c r="C208" i="9"/>
  <c r="D200" i="9"/>
  <c r="C200" i="9"/>
  <c r="D197" i="9"/>
  <c r="C197" i="9"/>
  <c r="D191" i="9"/>
  <c r="C191" i="9"/>
  <c r="D183" i="9"/>
  <c r="F183" i="9"/>
  <c r="C183" i="9"/>
  <c r="C176" i="9"/>
  <c r="O44" i="9" l="1"/>
  <c r="D333" i="9"/>
  <c r="C333" i="9"/>
  <c r="K331" i="9"/>
  <c r="H331" i="9"/>
  <c r="G331" i="9"/>
  <c r="C251" i="9"/>
  <c r="D257" i="9"/>
  <c r="F257" i="9"/>
  <c r="C257" i="9"/>
  <c r="C262" i="9"/>
  <c r="D262" i="9"/>
  <c r="K256" i="9"/>
  <c r="J256" i="9"/>
  <c r="H256" i="9"/>
  <c r="G256" i="9"/>
  <c r="E256" i="9"/>
  <c r="K254" i="9"/>
  <c r="J254" i="9"/>
  <c r="H254" i="9"/>
  <c r="G254" i="9"/>
  <c r="E254" i="9"/>
  <c r="K253" i="9"/>
  <c r="J253" i="9"/>
  <c r="H253" i="9"/>
  <c r="G253" i="9"/>
  <c r="E253" i="9"/>
  <c r="D223" i="9"/>
  <c r="C223" i="9"/>
  <c r="K206" i="9"/>
  <c r="J206" i="9"/>
  <c r="H206" i="9"/>
  <c r="G206" i="9"/>
  <c r="E206" i="9"/>
  <c r="K205" i="9"/>
  <c r="J205" i="9"/>
  <c r="H205" i="9"/>
  <c r="G205" i="9"/>
  <c r="E205" i="9"/>
  <c r="K195" i="9"/>
  <c r="J195" i="9"/>
  <c r="H195" i="9"/>
  <c r="G195" i="9"/>
  <c r="E195" i="9"/>
  <c r="K194" i="9"/>
  <c r="J194" i="9"/>
  <c r="H194" i="9"/>
  <c r="G194" i="9"/>
  <c r="E194" i="9"/>
  <c r="K173" i="9"/>
  <c r="J173" i="9"/>
  <c r="H173" i="9"/>
  <c r="G173" i="9"/>
  <c r="E173" i="9"/>
  <c r="K186" i="9"/>
  <c r="J186" i="9"/>
  <c r="H186" i="9"/>
  <c r="G186" i="9"/>
  <c r="E186" i="9"/>
  <c r="K188" i="9"/>
  <c r="J188" i="9"/>
  <c r="H188" i="9"/>
  <c r="G188" i="9"/>
  <c r="E188" i="9"/>
  <c r="D56" i="9"/>
  <c r="C56" i="9"/>
  <c r="C78" i="9"/>
  <c r="I331" i="9" l="1"/>
  <c r="J257" i="9"/>
  <c r="K257" i="9"/>
  <c r="I253" i="9"/>
  <c r="E257" i="9"/>
  <c r="I188" i="9"/>
  <c r="L186" i="9"/>
  <c r="H257" i="9"/>
  <c r="I254" i="9"/>
  <c r="G257" i="9"/>
  <c r="L253" i="9"/>
  <c r="I256" i="9"/>
  <c r="L254" i="9"/>
  <c r="L256" i="9"/>
  <c r="L206" i="9"/>
  <c r="I205" i="9"/>
  <c r="I194" i="9"/>
  <c r="L173" i="9"/>
  <c r="L205" i="9"/>
  <c r="I206" i="9"/>
  <c r="L195" i="9"/>
  <c r="L188" i="9"/>
  <c r="I186" i="9"/>
  <c r="L194" i="9"/>
  <c r="I195" i="9"/>
  <c r="I173" i="9"/>
  <c r="N257" i="9" l="1"/>
  <c r="I257" i="9"/>
  <c r="L257" i="9"/>
  <c r="O257" i="9" l="1"/>
  <c r="M257" i="9"/>
  <c r="K53" i="9"/>
  <c r="J53" i="9"/>
  <c r="H53" i="9"/>
  <c r="G53" i="9"/>
  <c r="E53" i="9"/>
  <c r="C36" i="9"/>
  <c r="L53" i="9" l="1"/>
  <c r="I53" i="9"/>
  <c r="D329" i="9" l="1"/>
  <c r="C329" i="9"/>
  <c r="D340" i="9"/>
  <c r="D341" i="9" s="1"/>
  <c r="D342" i="9" s="1"/>
  <c r="C340" i="9"/>
  <c r="C341" i="9" s="1"/>
  <c r="C342" i="9" s="1"/>
  <c r="K339" i="9"/>
  <c r="K340" i="9" s="1"/>
  <c r="K341" i="9" s="1"/>
  <c r="K342" i="9" s="1"/>
  <c r="J339" i="9"/>
  <c r="H339" i="9"/>
  <c r="H340" i="9" s="1"/>
  <c r="H341" i="9" s="1"/>
  <c r="H342" i="9" s="1"/>
  <c r="G339" i="9"/>
  <c r="E339" i="9"/>
  <c r="E226" i="9"/>
  <c r="G226" i="9"/>
  <c r="H226" i="9"/>
  <c r="J226" i="9"/>
  <c r="K226" i="9"/>
  <c r="E220" i="9"/>
  <c r="G220" i="9"/>
  <c r="H220" i="9"/>
  <c r="J220" i="9"/>
  <c r="K220" i="9"/>
  <c r="D129" i="9"/>
  <c r="C129" i="9"/>
  <c r="K128" i="9"/>
  <c r="K129" i="9" s="1"/>
  <c r="J128" i="9"/>
  <c r="H128" i="9"/>
  <c r="H129" i="9" s="1"/>
  <c r="G128" i="9"/>
  <c r="G129" i="9" s="1"/>
  <c r="E128" i="9"/>
  <c r="E129" i="9" s="1"/>
  <c r="K121" i="9"/>
  <c r="J121" i="9"/>
  <c r="H121" i="9"/>
  <c r="G121" i="9"/>
  <c r="D78" i="9"/>
  <c r="E340" i="9" l="1"/>
  <c r="E341" i="9" s="1"/>
  <c r="E342" i="9" s="1"/>
  <c r="B12" i="10" s="1"/>
  <c r="O339" i="9"/>
  <c r="E331" i="9"/>
  <c r="J331" i="9"/>
  <c r="L339" i="9"/>
  <c r="L340" i="9" s="1"/>
  <c r="L341" i="9" s="1"/>
  <c r="L342" i="9" s="1"/>
  <c r="J340" i="9"/>
  <c r="J341" i="9" s="1"/>
  <c r="J342" i="9" s="1"/>
  <c r="I339" i="9"/>
  <c r="G340" i="9"/>
  <c r="G341" i="9" s="1"/>
  <c r="G342" i="9" s="1"/>
  <c r="L220" i="9"/>
  <c r="I226" i="9"/>
  <c r="L226" i="9"/>
  <c r="I220" i="9"/>
  <c r="I128" i="9"/>
  <c r="L128" i="9"/>
  <c r="L129" i="9" s="1"/>
  <c r="L121" i="9"/>
  <c r="J129" i="9"/>
  <c r="I121" i="9"/>
  <c r="I340" i="9" l="1"/>
  <c r="I341" i="9" s="1"/>
  <c r="I342" i="9" s="1"/>
  <c r="N340" i="9"/>
  <c r="N341" i="9" s="1"/>
  <c r="N342" i="9" s="1"/>
  <c r="I129" i="9"/>
  <c r="N129" i="9"/>
  <c r="L331" i="9"/>
  <c r="D66" i="9"/>
  <c r="C66" i="9"/>
  <c r="K64" i="9"/>
  <c r="J64" i="9"/>
  <c r="H64" i="9"/>
  <c r="G64" i="9"/>
  <c r="E64" i="9"/>
  <c r="O340" i="9" l="1"/>
  <c r="O341" i="9" s="1"/>
  <c r="O342" i="9" s="1"/>
  <c r="M340" i="9"/>
  <c r="M341" i="9" s="1"/>
  <c r="M342" i="9" s="1"/>
  <c r="M129" i="9"/>
  <c r="O129" i="9"/>
  <c r="L64" i="9"/>
  <c r="I64" i="9"/>
  <c r="E84" i="9"/>
  <c r="E85" i="9"/>
  <c r="E86" i="9"/>
  <c r="E87" i="9"/>
  <c r="E88" i="9"/>
  <c r="E89" i="9"/>
  <c r="K170" i="9" l="1"/>
  <c r="J170" i="9"/>
  <c r="H170" i="9"/>
  <c r="G170" i="9"/>
  <c r="E170" i="9"/>
  <c r="K156" i="9"/>
  <c r="J156" i="9"/>
  <c r="H156" i="9"/>
  <c r="G156" i="9"/>
  <c r="E156" i="9"/>
  <c r="K145" i="9"/>
  <c r="J145" i="9"/>
  <c r="H145" i="9"/>
  <c r="G145" i="9"/>
  <c r="E145" i="9"/>
  <c r="K140" i="9"/>
  <c r="J140" i="9"/>
  <c r="H140" i="9"/>
  <c r="G140" i="9"/>
  <c r="E140" i="9"/>
  <c r="L145" i="9" l="1"/>
  <c r="L156" i="9"/>
  <c r="I170" i="9"/>
  <c r="L170" i="9"/>
  <c r="L140" i="9"/>
  <c r="I156" i="9"/>
  <c r="I145" i="9"/>
  <c r="I140" i="9"/>
  <c r="K120" i="9"/>
  <c r="J120" i="9"/>
  <c r="H120" i="9"/>
  <c r="G120" i="9"/>
  <c r="K118" i="9"/>
  <c r="J118" i="9"/>
  <c r="H118" i="9"/>
  <c r="G118" i="9"/>
  <c r="F66" i="9"/>
  <c r="K65" i="9"/>
  <c r="K66" i="9" s="1"/>
  <c r="J65" i="9"/>
  <c r="J66" i="9" s="1"/>
  <c r="H65" i="9"/>
  <c r="G65" i="9"/>
  <c r="G66" i="9" s="1"/>
  <c r="E65" i="9"/>
  <c r="E66" i="9" s="1"/>
  <c r="D69" i="9"/>
  <c r="F69" i="9"/>
  <c r="C69" i="9"/>
  <c r="K68" i="9"/>
  <c r="K69" i="9" s="1"/>
  <c r="J68" i="9"/>
  <c r="H68" i="9"/>
  <c r="H69" i="9" s="1"/>
  <c r="G68" i="9"/>
  <c r="E68" i="9"/>
  <c r="E69" i="9" s="1"/>
  <c r="I68" i="9" l="1"/>
  <c r="I118" i="9"/>
  <c r="L118" i="9"/>
  <c r="I120" i="9"/>
  <c r="L120" i="9"/>
  <c r="I65" i="9"/>
  <c r="L68" i="9"/>
  <c r="L69" i="9" s="1"/>
  <c r="L65" i="9"/>
  <c r="L66" i="9" s="1"/>
  <c r="H66" i="9"/>
  <c r="G69" i="9"/>
  <c r="J69" i="9"/>
  <c r="I66" i="9" l="1"/>
  <c r="N66" i="9"/>
  <c r="I69" i="9"/>
  <c r="N69" i="9"/>
  <c r="D25" i="9"/>
  <c r="C25" i="9"/>
  <c r="E23" i="9"/>
  <c r="G23" i="9"/>
  <c r="H23" i="9"/>
  <c r="J23" i="9"/>
  <c r="M69" i="9" l="1"/>
  <c r="O69" i="9"/>
  <c r="M66" i="9"/>
  <c r="O66" i="9"/>
  <c r="I23" i="9"/>
  <c r="C234" i="9"/>
  <c r="K332" i="9" l="1"/>
  <c r="J332" i="9"/>
  <c r="H332" i="9"/>
  <c r="G332" i="9"/>
  <c r="E332" i="9"/>
  <c r="F329" i="9"/>
  <c r="K328" i="9"/>
  <c r="K329" i="9" s="1"/>
  <c r="J328" i="9"/>
  <c r="J329" i="9" s="1"/>
  <c r="H328" i="9"/>
  <c r="H329" i="9" s="1"/>
  <c r="G328" i="9"/>
  <c r="G329" i="9" s="1"/>
  <c r="E328" i="9"/>
  <c r="D322" i="9"/>
  <c r="D323" i="9" s="1"/>
  <c r="D324" i="9" s="1"/>
  <c r="J321" i="9"/>
  <c r="H321" i="9"/>
  <c r="G321" i="9"/>
  <c r="E321" i="9"/>
  <c r="K321" i="9"/>
  <c r="C322" i="9"/>
  <c r="C323" i="9" s="1"/>
  <c r="C324" i="9" s="1"/>
  <c r="K320" i="9"/>
  <c r="J320" i="9"/>
  <c r="H320" i="9"/>
  <c r="G320" i="9"/>
  <c r="E320" i="9"/>
  <c r="D315" i="9"/>
  <c r="C315" i="9"/>
  <c r="K313" i="9"/>
  <c r="K314" i="9" s="1"/>
  <c r="J313" i="9"/>
  <c r="J314" i="9" s="1"/>
  <c r="H313" i="9"/>
  <c r="H314" i="9" s="1"/>
  <c r="G313" i="9"/>
  <c r="G314" i="9" s="1"/>
  <c r="E313" i="9"/>
  <c r="E314" i="9" s="1"/>
  <c r="D309" i="9"/>
  <c r="D310" i="9" s="1"/>
  <c r="C310" i="9"/>
  <c r="K308" i="9"/>
  <c r="J308" i="9"/>
  <c r="H308" i="9"/>
  <c r="G308" i="9"/>
  <c r="E308" i="9"/>
  <c r="K307" i="9"/>
  <c r="J307" i="9"/>
  <c r="H307" i="9"/>
  <c r="G307" i="9"/>
  <c r="E307" i="9"/>
  <c r="K305" i="9"/>
  <c r="J305" i="9"/>
  <c r="H305" i="9"/>
  <c r="G305" i="9"/>
  <c r="E305" i="9"/>
  <c r="K302" i="9"/>
  <c r="J302" i="9"/>
  <c r="H302" i="9"/>
  <c r="G302" i="9"/>
  <c r="E302" i="9"/>
  <c r="K300" i="9"/>
  <c r="J300" i="9"/>
  <c r="H300" i="9"/>
  <c r="G300" i="9"/>
  <c r="E300" i="9"/>
  <c r="K299" i="9"/>
  <c r="J299" i="9"/>
  <c r="H299" i="9"/>
  <c r="G299" i="9"/>
  <c r="E299" i="9"/>
  <c r="K294" i="9"/>
  <c r="J294" i="9"/>
  <c r="H294" i="9"/>
  <c r="G294" i="9"/>
  <c r="E294" i="9"/>
  <c r="F288" i="9"/>
  <c r="F289" i="9" s="1"/>
  <c r="D288" i="9"/>
  <c r="D289" i="9" s="1"/>
  <c r="C288" i="9"/>
  <c r="C289" i="9" s="1"/>
  <c r="K287" i="9"/>
  <c r="J287" i="9"/>
  <c r="H287" i="9"/>
  <c r="G287" i="9"/>
  <c r="E287" i="9"/>
  <c r="K286" i="9"/>
  <c r="J286" i="9"/>
  <c r="H286" i="9"/>
  <c r="G286" i="9"/>
  <c r="E286" i="9"/>
  <c r="K285" i="9"/>
  <c r="J285" i="9"/>
  <c r="H285" i="9"/>
  <c r="G285" i="9"/>
  <c r="E285" i="9"/>
  <c r="K284" i="9"/>
  <c r="J284" i="9"/>
  <c r="H284" i="9"/>
  <c r="G284" i="9"/>
  <c r="E284" i="9"/>
  <c r="F280" i="9"/>
  <c r="D280" i="9"/>
  <c r="C280" i="9"/>
  <c r="K279" i="9"/>
  <c r="J279" i="9"/>
  <c r="H279" i="9"/>
  <c r="G279" i="9"/>
  <c r="E279" i="9"/>
  <c r="K278" i="9"/>
  <c r="J278" i="9"/>
  <c r="H278" i="9"/>
  <c r="G278" i="9"/>
  <c r="E278" i="9"/>
  <c r="K277" i="9"/>
  <c r="J277" i="9"/>
  <c r="H277" i="9"/>
  <c r="G277" i="9"/>
  <c r="E277" i="9"/>
  <c r="K276" i="9"/>
  <c r="J276" i="9"/>
  <c r="H276" i="9"/>
  <c r="G276" i="9"/>
  <c r="E276" i="9"/>
  <c r="F274" i="9"/>
  <c r="D274" i="9"/>
  <c r="C274" i="9"/>
  <c r="K273" i="9"/>
  <c r="J273" i="9"/>
  <c r="H273" i="9"/>
  <c r="G273" i="9"/>
  <c r="E273" i="9"/>
  <c r="K272" i="9"/>
  <c r="J272" i="9"/>
  <c r="H272" i="9"/>
  <c r="G272" i="9"/>
  <c r="E272" i="9"/>
  <c r="K271" i="9"/>
  <c r="J271" i="9"/>
  <c r="H271" i="9"/>
  <c r="G271" i="9"/>
  <c r="E271" i="9"/>
  <c r="K270" i="9"/>
  <c r="J270" i="9"/>
  <c r="H270" i="9"/>
  <c r="G270" i="9"/>
  <c r="E270" i="9"/>
  <c r="K269" i="9"/>
  <c r="J269" i="9"/>
  <c r="H269" i="9"/>
  <c r="G269" i="9"/>
  <c r="E269" i="9"/>
  <c r="K268" i="9"/>
  <c r="J268" i="9"/>
  <c r="H268" i="9"/>
  <c r="G268" i="9"/>
  <c r="E268" i="9"/>
  <c r="K261" i="9"/>
  <c r="J261" i="9"/>
  <c r="H261" i="9"/>
  <c r="G261" i="9"/>
  <c r="E261" i="9"/>
  <c r="K260" i="9"/>
  <c r="J260" i="9"/>
  <c r="H260" i="9"/>
  <c r="G260" i="9"/>
  <c r="E260" i="9"/>
  <c r="K259" i="9"/>
  <c r="J259" i="9"/>
  <c r="H259" i="9"/>
  <c r="G259" i="9"/>
  <c r="E259" i="9"/>
  <c r="D251" i="9"/>
  <c r="K250" i="9"/>
  <c r="J250" i="9"/>
  <c r="H250" i="9"/>
  <c r="G250" i="9"/>
  <c r="E250" i="9"/>
  <c r="K249" i="9"/>
  <c r="J249" i="9"/>
  <c r="H249" i="9"/>
  <c r="G249" i="9"/>
  <c r="E249" i="9"/>
  <c r="K248" i="9"/>
  <c r="J248" i="9"/>
  <c r="H248" i="9"/>
  <c r="G248" i="9"/>
  <c r="E248" i="9"/>
  <c r="K247" i="9"/>
  <c r="J247" i="9"/>
  <c r="H247" i="9"/>
  <c r="G247" i="9"/>
  <c r="E247" i="9"/>
  <c r="K246" i="9"/>
  <c r="J246" i="9"/>
  <c r="H246" i="9"/>
  <c r="G246" i="9"/>
  <c r="E246" i="9"/>
  <c r="K245" i="9"/>
  <c r="J245" i="9"/>
  <c r="H245" i="9"/>
  <c r="G245" i="9"/>
  <c r="E245" i="9"/>
  <c r="K244" i="9"/>
  <c r="J244" i="9"/>
  <c r="H244" i="9"/>
  <c r="G244" i="9"/>
  <c r="E244" i="9"/>
  <c r="K242" i="9"/>
  <c r="J242" i="9"/>
  <c r="H242" i="9"/>
  <c r="G242" i="9"/>
  <c r="E242" i="9"/>
  <c r="K241" i="9"/>
  <c r="J241" i="9"/>
  <c r="H241" i="9"/>
  <c r="G241" i="9"/>
  <c r="E241" i="9"/>
  <c r="K240" i="9"/>
  <c r="J240" i="9"/>
  <c r="H240" i="9"/>
  <c r="G240" i="9"/>
  <c r="E240" i="9"/>
  <c r="F234" i="9"/>
  <c r="D234" i="9"/>
  <c r="K233" i="9"/>
  <c r="K234" i="9" s="1"/>
  <c r="J233" i="9"/>
  <c r="H233" i="9"/>
  <c r="H234" i="9" s="1"/>
  <c r="G233" i="9"/>
  <c r="G234" i="9" s="1"/>
  <c r="E233" i="9"/>
  <c r="E234" i="9" s="1"/>
  <c r="F228" i="9"/>
  <c r="D228" i="9"/>
  <c r="C228" i="9"/>
  <c r="C235" i="9" s="1"/>
  <c r="K227" i="9"/>
  <c r="J227" i="9"/>
  <c r="H227" i="9"/>
  <c r="G227" i="9"/>
  <c r="E227" i="9"/>
  <c r="F223" i="9"/>
  <c r="K222" i="9"/>
  <c r="J222" i="9"/>
  <c r="H222" i="9"/>
  <c r="G222" i="9"/>
  <c r="E222" i="9"/>
  <c r="K221" i="9"/>
  <c r="J221" i="9"/>
  <c r="H221" i="9"/>
  <c r="G221" i="9"/>
  <c r="E221" i="9"/>
  <c r="K219" i="9"/>
  <c r="J219" i="9"/>
  <c r="H219" i="9"/>
  <c r="G219" i="9"/>
  <c r="E219" i="9"/>
  <c r="K217" i="9"/>
  <c r="J217" i="9"/>
  <c r="H217" i="9"/>
  <c r="G217" i="9"/>
  <c r="E217" i="9"/>
  <c r="F211" i="9"/>
  <c r="D211" i="9"/>
  <c r="D212" i="9" s="1"/>
  <c r="C211" i="9"/>
  <c r="C212" i="9" s="1"/>
  <c r="K210" i="9"/>
  <c r="K211" i="9" s="1"/>
  <c r="J210" i="9"/>
  <c r="H210" i="9"/>
  <c r="G210" i="9"/>
  <c r="G211" i="9" s="1"/>
  <c r="E210" i="9"/>
  <c r="E211" i="9" s="1"/>
  <c r="K207" i="9"/>
  <c r="J207" i="9"/>
  <c r="H207" i="9"/>
  <c r="G207" i="9"/>
  <c r="E207" i="9"/>
  <c r="K204" i="9"/>
  <c r="J204" i="9"/>
  <c r="H204" i="9"/>
  <c r="G204" i="9"/>
  <c r="E204" i="9"/>
  <c r="K190" i="9"/>
  <c r="J190" i="9"/>
  <c r="H190" i="9"/>
  <c r="G190" i="9"/>
  <c r="E190" i="9"/>
  <c r="K189" i="9"/>
  <c r="J189" i="9"/>
  <c r="H189" i="9"/>
  <c r="G189" i="9"/>
  <c r="E189" i="9"/>
  <c r="K185" i="9"/>
  <c r="J185" i="9"/>
  <c r="H185" i="9"/>
  <c r="G185" i="9"/>
  <c r="E185" i="9"/>
  <c r="K182" i="9"/>
  <c r="J182" i="9"/>
  <c r="H182" i="9"/>
  <c r="G182" i="9"/>
  <c r="E182" i="9"/>
  <c r="K181" i="9"/>
  <c r="J181" i="9"/>
  <c r="H181" i="9"/>
  <c r="G181" i="9"/>
  <c r="E181" i="9"/>
  <c r="K199" i="9"/>
  <c r="K200" i="9" s="1"/>
  <c r="J199" i="9"/>
  <c r="J200" i="9" s="1"/>
  <c r="H199" i="9"/>
  <c r="H200" i="9" s="1"/>
  <c r="G199" i="9"/>
  <c r="G200" i="9" s="1"/>
  <c r="E199" i="9"/>
  <c r="E200" i="9" s="1"/>
  <c r="F179" i="9"/>
  <c r="D179" i="9"/>
  <c r="D201" i="9" s="1"/>
  <c r="C179" i="9"/>
  <c r="C201" i="9" s="1"/>
  <c r="K178" i="9"/>
  <c r="K179" i="9" s="1"/>
  <c r="J178" i="9"/>
  <c r="J179" i="9" s="1"/>
  <c r="H178" i="9"/>
  <c r="H179" i="9" s="1"/>
  <c r="G178" i="9"/>
  <c r="E178" i="9"/>
  <c r="E179" i="9" s="1"/>
  <c r="K196" i="9"/>
  <c r="J196" i="9"/>
  <c r="H196" i="9"/>
  <c r="G196" i="9"/>
  <c r="E196" i="9"/>
  <c r="K193" i="9"/>
  <c r="J193" i="9"/>
  <c r="H193" i="9"/>
  <c r="G193" i="9"/>
  <c r="E193" i="9"/>
  <c r="F176" i="9"/>
  <c r="K175" i="9"/>
  <c r="J175" i="9"/>
  <c r="H175" i="9"/>
  <c r="G175" i="9"/>
  <c r="E175" i="9"/>
  <c r="K174" i="9"/>
  <c r="J174" i="9"/>
  <c r="H174" i="9"/>
  <c r="G174" i="9"/>
  <c r="E174" i="9"/>
  <c r="K171" i="9"/>
  <c r="J171" i="9"/>
  <c r="H171" i="9"/>
  <c r="G171" i="9"/>
  <c r="E171" i="9"/>
  <c r="K169" i="9"/>
  <c r="J169" i="9"/>
  <c r="H169" i="9"/>
  <c r="G169" i="9"/>
  <c r="E169" i="9"/>
  <c r="K168" i="9"/>
  <c r="J168" i="9"/>
  <c r="H168" i="9"/>
  <c r="G168" i="9"/>
  <c r="E168" i="9"/>
  <c r="K167" i="9"/>
  <c r="J167" i="9"/>
  <c r="H167" i="9"/>
  <c r="G167" i="9"/>
  <c r="E167" i="9"/>
  <c r="F160" i="9"/>
  <c r="F161" i="9" s="1"/>
  <c r="D161" i="9"/>
  <c r="C161" i="9"/>
  <c r="K159" i="9"/>
  <c r="J159" i="9"/>
  <c r="H159" i="9"/>
  <c r="G159" i="9"/>
  <c r="E159" i="9"/>
  <c r="K154" i="9"/>
  <c r="J154" i="9"/>
  <c r="H154" i="9"/>
  <c r="G154" i="9"/>
  <c r="E154" i="9"/>
  <c r="K153" i="9"/>
  <c r="J153" i="9"/>
  <c r="H153" i="9"/>
  <c r="G153" i="9"/>
  <c r="E153" i="9"/>
  <c r="K152" i="9"/>
  <c r="J152" i="9"/>
  <c r="H152" i="9"/>
  <c r="G152" i="9"/>
  <c r="E152" i="9"/>
  <c r="K151" i="9"/>
  <c r="J151" i="9"/>
  <c r="H151" i="9"/>
  <c r="G151" i="9"/>
  <c r="E151" i="9"/>
  <c r="F147" i="9"/>
  <c r="D147" i="9"/>
  <c r="C147" i="9"/>
  <c r="K146" i="9"/>
  <c r="J146" i="9"/>
  <c r="H146" i="9"/>
  <c r="G146" i="9"/>
  <c r="E146" i="9"/>
  <c r="K141" i="9"/>
  <c r="J141" i="9"/>
  <c r="H141" i="9"/>
  <c r="G141" i="9"/>
  <c r="E141" i="9"/>
  <c r="K139" i="9"/>
  <c r="J139" i="9"/>
  <c r="H139" i="9"/>
  <c r="G139" i="9"/>
  <c r="E139" i="9"/>
  <c r="K137" i="9"/>
  <c r="J137" i="9"/>
  <c r="H137" i="9"/>
  <c r="G137" i="9"/>
  <c r="E137" i="9"/>
  <c r="K136" i="9"/>
  <c r="J136" i="9"/>
  <c r="H136" i="9"/>
  <c r="G136" i="9"/>
  <c r="K135" i="9"/>
  <c r="J135" i="9"/>
  <c r="H135" i="9"/>
  <c r="G135" i="9"/>
  <c r="E135" i="9"/>
  <c r="K134" i="9"/>
  <c r="J134" i="9"/>
  <c r="H134" i="9"/>
  <c r="G134" i="9"/>
  <c r="E134" i="9"/>
  <c r="K133" i="9"/>
  <c r="J133" i="9"/>
  <c r="H133" i="9"/>
  <c r="G133" i="9"/>
  <c r="E133" i="9"/>
  <c r="K132" i="9"/>
  <c r="J132" i="9"/>
  <c r="H132" i="9"/>
  <c r="G132" i="9"/>
  <c r="E132" i="9"/>
  <c r="K131" i="9"/>
  <c r="J131" i="9"/>
  <c r="H131" i="9"/>
  <c r="G131" i="9"/>
  <c r="E131" i="9"/>
  <c r="F126" i="9"/>
  <c r="D126" i="9"/>
  <c r="C126" i="9"/>
  <c r="K125" i="9"/>
  <c r="J125" i="9"/>
  <c r="H125" i="9"/>
  <c r="G125" i="9"/>
  <c r="K124" i="9"/>
  <c r="J124" i="9"/>
  <c r="H124" i="9"/>
  <c r="G124" i="9"/>
  <c r="K119" i="9"/>
  <c r="J119" i="9"/>
  <c r="H119" i="9"/>
  <c r="G119" i="9"/>
  <c r="K116" i="9"/>
  <c r="J116" i="9"/>
  <c r="H116" i="9"/>
  <c r="G116" i="9"/>
  <c r="K115" i="9"/>
  <c r="J115" i="9"/>
  <c r="H115" i="9"/>
  <c r="G115" i="9"/>
  <c r="K114" i="9"/>
  <c r="J114" i="9"/>
  <c r="H114" i="9"/>
  <c r="G114" i="9"/>
  <c r="K113" i="9"/>
  <c r="J113" i="9"/>
  <c r="H113" i="9"/>
  <c r="G113" i="9"/>
  <c r="K112" i="9"/>
  <c r="J112" i="9"/>
  <c r="H112" i="9"/>
  <c r="G112" i="9"/>
  <c r="K111" i="9"/>
  <c r="J111" i="9"/>
  <c r="H111" i="9"/>
  <c r="G111" i="9"/>
  <c r="K110" i="9"/>
  <c r="J110" i="9"/>
  <c r="H110" i="9"/>
  <c r="G110" i="9"/>
  <c r="K109" i="9"/>
  <c r="J109" i="9"/>
  <c r="H109" i="9"/>
  <c r="G109" i="9"/>
  <c r="K108" i="9"/>
  <c r="J108" i="9"/>
  <c r="H108" i="9"/>
  <c r="G108" i="9"/>
  <c r="K106" i="9"/>
  <c r="J106" i="9"/>
  <c r="H106" i="9"/>
  <c r="G106" i="9"/>
  <c r="K105" i="9"/>
  <c r="J105" i="9"/>
  <c r="H105" i="9"/>
  <c r="G105" i="9"/>
  <c r="K104" i="9"/>
  <c r="J104" i="9"/>
  <c r="H104" i="9"/>
  <c r="G104" i="9"/>
  <c r="K103" i="9"/>
  <c r="J103" i="9"/>
  <c r="H103" i="9"/>
  <c r="G103" i="9"/>
  <c r="K102" i="9"/>
  <c r="J102" i="9"/>
  <c r="H102" i="9"/>
  <c r="G102" i="9"/>
  <c r="K101" i="9"/>
  <c r="J101" i="9"/>
  <c r="H101" i="9"/>
  <c r="G101" i="9"/>
  <c r="K100" i="9"/>
  <c r="J100" i="9"/>
  <c r="H100" i="9"/>
  <c r="G100" i="9"/>
  <c r="K98" i="9"/>
  <c r="J98" i="9"/>
  <c r="H98" i="9"/>
  <c r="G98" i="9"/>
  <c r="K97" i="9"/>
  <c r="J97" i="9"/>
  <c r="H97" i="9"/>
  <c r="G97" i="9"/>
  <c r="K96" i="9"/>
  <c r="J96" i="9"/>
  <c r="H96" i="9"/>
  <c r="G96" i="9"/>
  <c r="D90" i="9"/>
  <c r="D91" i="9" s="1"/>
  <c r="D92" i="9" s="1"/>
  <c r="C90" i="9"/>
  <c r="C91" i="9" s="1"/>
  <c r="C92" i="9" s="1"/>
  <c r="K89" i="9"/>
  <c r="J89" i="9"/>
  <c r="H89" i="9"/>
  <c r="G89" i="9"/>
  <c r="K88" i="9"/>
  <c r="J88" i="9"/>
  <c r="H88" i="9"/>
  <c r="G88" i="9"/>
  <c r="K87" i="9"/>
  <c r="J87" i="9"/>
  <c r="H87" i="9"/>
  <c r="G87" i="9"/>
  <c r="K86" i="9"/>
  <c r="J86" i="9"/>
  <c r="H86" i="9"/>
  <c r="G86" i="9"/>
  <c r="K85" i="9"/>
  <c r="J85" i="9"/>
  <c r="H85" i="9"/>
  <c r="G85" i="9"/>
  <c r="K84" i="9"/>
  <c r="J84" i="9"/>
  <c r="H84" i="9"/>
  <c r="G84" i="9"/>
  <c r="F78" i="9"/>
  <c r="K77" i="9"/>
  <c r="K78" i="9" s="1"/>
  <c r="J77" i="9"/>
  <c r="J78" i="9" s="1"/>
  <c r="H77" i="9"/>
  <c r="G77" i="9"/>
  <c r="G78" i="9" s="1"/>
  <c r="E77" i="9"/>
  <c r="E78" i="9" s="1"/>
  <c r="F75" i="9"/>
  <c r="D75" i="9"/>
  <c r="C75" i="9"/>
  <c r="C79" i="9" s="1"/>
  <c r="K74" i="9"/>
  <c r="J74" i="9"/>
  <c r="H74" i="9"/>
  <c r="G74" i="9"/>
  <c r="E74" i="9"/>
  <c r="K73" i="9"/>
  <c r="J73" i="9"/>
  <c r="H73" i="9"/>
  <c r="G73" i="9"/>
  <c r="E73" i="9"/>
  <c r="F47" i="9"/>
  <c r="D47" i="9"/>
  <c r="C47" i="9"/>
  <c r="K46" i="9"/>
  <c r="K47" i="9" s="1"/>
  <c r="J46" i="9"/>
  <c r="H46" i="9"/>
  <c r="H47" i="9" s="1"/>
  <c r="G46" i="9"/>
  <c r="G47" i="9" s="1"/>
  <c r="E46" i="9"/>
  <c r="E47" i="9" s="1"/>
  <c r="F56" i="9"/>
  <c r="K55" i="9"/>
  <c r="J55" i="9"/>
  <c r="H55" i="9"/>
  <c r="G55" i="9"/>
  <c r="E55" i="9"/>
  <c r="K54" i="9"/>
  <c r="J54" i="9"/>
  <c r="H54" i="9"/>
  <c r="G54" i="9"/>
  <c r="E54" i="9"/>
  <c r="F62" i="9"/>
  <c r="D62" i="9"/>
  <c r="C62" i="9"/>
  <c r="K61" i="9"/>
  <c r="K62" i="9" s="1"/>
  <c r="J61" i="9"/>
  <c r="J62" i="9" s="1"/>
  <c r="H61" i="9"/>
  <c r="H62" i="9" s="1"/>
  <c r="G61" i="9"/>
  <c r="E61" i="9"/>
  <c r="E62" i="9" s="1"/>
  <c r="F51" i="9"/>
  <c r="D51" i="9"/>
  <c r="C51" i="9"/>
  <c r="K50" i="9"/>
  <c r="J50" i="9"/>
  <c r="H50" i="9"/>
  <c r="G50" i="9"/>
  <c r="E50" i="9"/>
  <c r="K49" i="9"/>
  <c r="J49" i="9"/>
  <c r="H49" i="9"/>
  <c r="H51" i="9" s="1"/>
  <c r="G49" i="9"/>
  <c r="G51" i="9" s="1"/>
  <c r="E49" i="9"/>
  <c r="D36" i="9"/>
  <c r="K35" i="9"/>
  <c r="J35" i="9"/>
  <c r="H35" i="9"/>
  <c r="G35" i="9"/>
  <c r="E35" i="9"/>
  <c r="K34" i="9"/>
  <c r="J34" i="9"/>
  <c r="H34" i="9"/>
  <c r="G34" i="9"/>
  <c r="E34" i="9"/>
  <c r="K33" i="9"/>
  <c r="J33" i="9"/>
  <c r="H33" i="9"/>
  <c r="G33" i="9"/>
  <c r="E33" i="9"/>
  <c r="K32" i="9"/>
  <c r="J32" i="9"/>
  <c r="H32" i="9"/>
  <c r="G32" i="9"/>
  <c r="E32" i="9"/>
  <c r="K31" i="9"/>
  <c r="J31" i="9"/>
  <c r="H31" i="9"/>
  <c r="G31" i="9"/>
  <c r="E31" i="9"/>
  <c r="D26" i="9"/>
  <c r="C26" i="9"/>
  <c r="K24" i="9"/>
  <c r="J24" i="9"/>
  <c r="H24" i="9"/>
  <c r="H25" i="9" s="1"/>
  <c r="G24" i="9"/>
  <c r="G25" i="9" s="1"/>
  <c r="E24" i="9"/>
  <c r="D19" i="9"/>
  <c r="C19" i="9"/>
  <c r="K18" i="9"/>
  <c r="J18" i="9"/>
  <c r="J19" i="9" s="1"/>
  <c r="H18" i="9"/>
  <c r="H19" i="9" s="1"/>
  <c r="G18" i="9"/>
  <c r="E19" i="9"/>
  <c r="D16" i="9"/>
  <c r="C16" i="9"/>
  <c r="K15" i="9"/>
  <c r="J15" i="9"/>
  <c r="H15" i="9"/>
  <c r="G15" i="9"/>
  <c r="K14" i="9"/>
  <c r="J14" i="9"/>
  <c r="H14" i="9"/>
  <c r="G14" i="9"/>
  <c r="K12" i="9"/>
  <c r="J12" i="9"/>
  <c r="H12" i="9"/>
  <c r="G12" i="9"/>
  <c r="K11" i="9"/>
  <c r="J11" i="9"/>
  <c r="H11" i="9"/>
  <c r="G11" i="9"/>
  <c r="K10" i="9"/>
  <c r="J10" i="9"/>
  <c r="H10" i="9"/>
  <c r="G10" i="9"/>
  <c r="E329" i="9" l="1"/>
  <c r="O328" i="9"/>
  <c r="H78" i="9"/>
  <c r="O77" i="9"/>
  <c r="F235" i="9"/>
  <c r="F236" i="9" s="1"/>
  <c r="D235" i="9"/>
  <c r="D236" i="9" s="1"/>
  <c r="E176" i="9"/>
  <c r="C70" i="9"/>
  <c r="C80" i="9" s="1"/>
  <c r="D70" i="9"/>
  <c r="K176" i="9"/>
  <c r="J176" i="9"/>
  <c r="G176" i="9"/>
  <c r="H176" i="9"/>
  <c r="H197" i="9"/>
  <c r="G183" i="9"/>
  <c r="J191" i="9"/>
  <c r="E208" i="9"/>
  <c r="E212" i="9" s="1"/>
  <c r="K208" i="9"/>
  <c r="K212" i="9" s="1"/>
  <c r="J183" i="9"/>
  <c r="H208" i="9"/>
  <c r="E197" i="9"/>
  <c r="K197" i="9"/>
  <c r="G191" i="9"/>
  <c r="G197" i="9"/>
  <c r="E183" i="9"/>
  <c r="K183" i="9"/>
  <c r="H191" i="9"/>
  <c r="J208" i="9"/>
  <c r="J197" i="9"/>
  <c r="H183" i="9"/>
  <c r="E191" i="9"/>
  <c r="K191" i="9"/>
  <c r="G208" i="9"/>
  <c r="G212" i="9" s="1"/>
  <c r="E333" i="9"/>
  <c r="K333" i="9"/>
  <c r="H333" i="9"/>
  <c r="J333" i="9"/>
  <c r="J334" i="9" s="1"/>
  <c r="J335" i="9" s="1"/>
  <c r="G333" i="9"/>
  <c r="H262" i="9"/>
  <c r="D263" i="9"/>
  <c r="D264" i="9" s="1"/>
  <c r="F148" i="9"/>
  <c r="F162" i="9" s="1"/>
  <c r="J262" i="9"/>
  <c r="E262" i="9"/>
  <c r="K262" i="9"/>
  <c r="C263" i="9"/>
  <c r="C264" i="9" s="1"/>
  <c r="G262" i="9"/>
  <c r="E223" i="9"/>
  <c r="E56" i="9"/>
  <c r="K56" i="9"/>
  <c r="J56" i="9"/>
  <c r="C281" i="9"/>
  <c r="C290" i="9" s="1"/>
  <c r="F281" i="9"/>
  <c r="F290" i="9" s="1"/>
  <c r="D281" i="9"/>
  <c r="D290" i="9" s="1"/>
  <c r="C148" i="9"/>
  <c r="C162" i="9" s="1"/>
  <c r="D148" i="9"/>
  <c r="D162" i="9" s="1"/>
  <c r="C316" i="9"/>
  <c r="I210" i="9"/>
  <c r="I242" i="9"/>
  <c r="L244" i="9"/>
  <c r="I249" i="9"/>
  <c r="I271" i="9"/>
  <c r="J322" i="9"/>
  <c r="J323" i="9" s="1"/>
  <c r="J324" i="9" s="1"/>
  <c r="L18" i="9"/>
  <c r="L19" i="9" s="1"/>
  <c r="L152" i="9"/>
  <c r="I18" i="9"/>
  <c r="I19" i="9" s="1"/>
  <c r="I181" i="9"/>
  <c r="I190" i="9"/>
  <c r="I227" i="9"/>
  <c r="L241" i="9"/>
  <c r="I245" i="9"/>
  <c r="L247" i="9"/>
  <c r="L250" i="9"/>
  <c r="L269" i="9"/>
  <c r="L272" i="9"/>
  <c r="I279" i="9"/>
  <c r="I287" i="9"/>
  <c r="K309" i="9"/>
  <c r="K310" i="9" s="1"/>
  <c r="L300" i="9"/>
  <c r="I305" i="9"/>
  <c r="L308" i="9"/>
  <c r="E322" i="9"/>
  <c r="E323" i="9" s="1"/>
  <c r="E324" i="9" s="1"/>
  <c r="B10" i="10" s="1"/>
  <c r="I103" i="9"/>
  <c r="I110" i="9"/>
  <c r="I136" i="9"/>
  <c r="L135" i="9"/>
  <c r="I133" i="9"/>
  <c r="I132" i="9"/>
  <c r="I137" i="9"/>
  <c r="L185" i="9"/>
  <c r="I219" i="9"/>
  <c r="I302" i="9"/>
  <c r="L307" i="9"/>
  <c r="H315" i="9"/>
  <c r="I285" i="9"/>
  <c r="I168" i="9"/>
  <c r="L171" i="9"/>
  <c r="I217" i="9"/>
  <c r="L320" i="9"/>
  <c r="I113" i="9"/>
  <c r="L105" i="9"/>
  <c r="L98" i="9"/>
  <c r="I116" i="9"/>
  <c r="L119" i="9"/>
  <c r="L124" i="9"/>
  <c r="L101" i="9"/>
  <c r="L85" i="9"/>
  <c r="I73" i="9"/>
  <c r="G75" i="9"/>
  <c r="L277" i="9"/>
  <c r="L305" i="9"/>
  <c r="K19" i="9"/>
  <c r="I34" i="9"/>
  <c r="I89" i="9"/>
  <c r="L146" i="9"/>
  <c r="K160" i="9"/>
  <c r="K161" i="9" s="1"/>
  <c r="L169" i="9"/>
  <c r="I174" i="9"/>
  <c r="L207" i="9"/>
  <c r="I260" i="9"/>
  <c r="K322" i="9"/>
  <c r="K323" i="9" s="1"/>
  <c r="K324" i="9" s="1"/>
  <c r="L24" i="9"/>
  <c r="J25" i="9"/>
  <c r="J26" i="9" s="1"/>
  <c r="D20" i="9"/>
  <c r="D27" i="9" s="1"/>
  <c r="K25" i="9"/>
  <c r="K26" i="9" s="1"/>
  <c r="L32" i="9"/>
  <c r="I50" i="9"/>
  <c r="D79" i="9"/>
  <c r="I84" i="9"/>
  <c r="L88" i="9"/>
  <c r="L102" i="9"/>
  <c r="L109" i="9"/>
  <c r="L132" i="9"/>
  <c r="L134" i="9"/>
  <c r="L167" i="9"/>
  <c r="L174" i="9"/>
  <c r="L189" i="9"/>
  <c r="I247" i="9"/>
  <c r="L276" i="9"/>
  <c r="L279" i="9"/>
  <c r="I294" i="9"/>
  <c r="L332" i="9"/>
  <c r="L106" i="9"/>
  <c r="I100" i="9"/>
  <c r="L104" i="9"/>
  <c r="L108" i="9"/>
  <c r="L114" i="9"/>
  <c r="L31" i="9"/>
  <c r="L54" i="9"/>
  <c r="I54" i="9"/>
  <c r="G56" i="9"/>
  <c r="L49" i="9"/>
  <c r="I24" i="9"/>
  <c r="I25" i="9" s="1"/>
  <c r="H26" i="9"/>
  <c r="E25" i="9"/>
  <c r="E26" i="9" s="1"/>
  <c r="L15" i="9"/>
  <c r="I15" i="9"/>
  <c r="I11" i="9"/>
  <c r="I332" i="9"/>
  <c r="I328" i="9"/>
  <c r="D334" i="9"/>
  <c r="D335" i="9" s="1"/>
  <c r="L328" i="9"/>
  <c r="L329" i="9" s="1"/>
  <c r="C334" i="9"/>
  <c r="C335" i="9" s="1"/>
  <c r="I320" i="9"/>
  <c r="H322" i="9"/>
  <c r="H323" i="9" s="1"/>
  <c r="H324" i="9" s="1"/>
  <c r="I321" i="9"/>
  <c r="G322" i="9"/>
  <c r="G323" i="9" s="1"/>
  <c r="G324" i="9" s="1"/>
  <c r="I313" i="9"/>
  <c r="L313" i="9"/>
  <c r="L314" i="9" s="1"/>
  <c r="E315" i="9"/>
  <c r="K315" i="9"/>
  <c r="D316" i="9"/>
  <c r="J315" i="9"/>
  <c r="L299" i="9"/>
  <c r="I299" i="9"/>
  <c r="I300" i="9"/>
  <c r="L302" i="9"/>
  <c r="I307" i="9"/>
  <c r="H309" i="9"/>
  <c r="H310" i="9" s="1"/>
  <c r="I308" i="9"/>
  <c r="E309" i="9"/>
  <c r="E310" i="9" s="1"/>
  <c r="J309" i="9"/>
  <c r="J310" i="9" s="1"/>
  <c r="G309" i="9"/>
  <c r="G310" i="9" s="1"/>
  <c r="L285" i="9"/>
  <c r="I286" i="9"/>
  <c r="L286" i="9"/>
  <c r="K288" i="9"/>
  <c r="K289" i="9" s="1"/>
  <c r="H288" i="9"/>
  <c r="H289" i="9" s="1"/>
  <c r="L287" i="9"/>
  <c r="E288" i="9"/>
  <c r="E289" i="9" s="1"/>
  <c r="J288" i="9"/>
  <c r="J289" i="9" s="1"/>
  <c r="G288" i="9"/>
  <c r="G289" i="9" s="1"/>
  <c r="I276" i="9"/>
  <c r="I277" i="9"/>
  <c r="H280" i="9"/>
  <c r="K280" i="9"/>
  <c r="L278" i="9"/>
  <c r="I278" i="9"/>
  <c r="E280" i="9"/>
  <c r="G280" i="9"/>
  <c r="I268" i="9"/>
  <c r="I269" i="9"/>
  <c r="I270" i="9"/>
  <c r="L271" i="9"/>
  <c r="I272" i="9"/>
  <c r="H274" i="9"/>
  <c r="I273" i="9"/>
  <c r="L273" i="9"/>
  <c r="J274" i="9"/>
  <c r="L259" i="9"/>
  <c r="L260" i="9"/>
  <c r="L261" i="9"/>
  <c r="I261" i="9"/>
  <c r="I259" i="9"/>
  <c r="I240" i="9"/>
  <c r="L242" i="9"/>
  <c r="L248" i="9"/>
  <c r="I248" i="9"/>
  <c r="I244" i="9"/>
  <c r="L246" i="9"/>
  <c r="I250" i="9"/>
  <c r="J251" i="9"/>
  <c r="I233" i="9"/>
  <c r="K228" i="9"/>
  <c r="L227" i="9"/>
  <c r="E228" i="9"/>
  <c r="C236" i="9"/>
  <c r="L219" i="9"/>
  <c r="K223" i="9"/>
  <c r="L221" i="9"/>
  <c r="I221" i="9"/>
  <c r="I222" i="9"/>
  <c r="H223" i="9"/>
  <c r="J223" i="9"/>
  <c r="L217" i="9"/>
  <c r="H211" i="9"/>
  <c r="L204" i="9"/>
  <c r="I207" i="9"/>
  <c r="I189" i="9"/>
  <c r="L190" i="9"/>
  <c r="L182" i="9"/>
  <c r="I182" i="9"/>
  <c r="L181" i="9"/>
  <c r="L178" i="9"/>
  <c r="L179" i="9" s="1"/>
  <c r="L196" i="9"/>
  <c r="I196" i="9"/>
  <c r="I193" i="9"/>
  <c r="I167" i="9"/>
  <c r="I175" i="9"/>
  <c r="I171" i="9"/>
  <c r="I153" i="9"/>
  <c r="L153" i="9"/>
  <c r="I154" i="9"/>
  <c r="L154" i="9"/>
  <c r="L159" i="9"/>
  <c r="I159" i="9"/>
  <c r="E160" i="9"/>
  <c r="E161" i="9" s="1"/>
  <c r="G160" i="9"/>
  <c r="G161" i="9" s="1"/>
  <c r="L131" i="9"/>
  <c r="L136" i="9"/>
  <c r="L137" i="9"/>
  <c r="L139" i="9"/>
  <c r="I141" i="9"/>
  <c r="L141" i="9"/>
  <c r="K147" i="9"/>
  <c r="I109" i="9"/>
  <c r="I111" i="9"/>
  <c r="L111" i="9"/>
  <c r="I112" i="9"/>
  <c r="L112" i="9"/>
  <c r="L113" i="9"/>
  <c r="I115" i="9"/>
  <c r="L115" i="9"/>
  <c r="L116" i="9"/>
  <c r="I125" i="9"/>
  <c r="L125" i="9"/>
  <c r="L100" i="9"/>
  <c r="I101" i="9"/>
  <c r="I102" i="9"/>
  <c r="L103" i="9"/>
  <c r="I105" i="9"/>
  <c r="I106" i="9"/>
  <c r="L84" i="9"/>
  <c r="I85" i="9"/>
  <c r="L87" i="9"/>
  <c r="K90" i="9"/>
  <c r="K91" i="9" s="1"/>
  <c r="K92" i="9" s="1"/>
  <c r="H90" i="9"/>
  <c r="H91" i="9" s="1"/>
  <c r="H92" i="9" s="1"/>
  <c r="G90" i="9"/>
  <c r="G91" i="9" s="1"/>
  <c r="G92" i="9" s="1"/>
  <c r="E90" i="9"/>
  <c r="E91" i="9" s="1"/>
  <c r="E92" i="9" s="1"/>
  <c r="B3" i="10" s="1"/>
  <c r="I77" i="9"/>
  <c r="L77" i="9"/>
  <c r="L78" i="9" s="1"/>
  <c r="L73" i="9"/>
  <c r="H75" i="9"/>
  <c r="K75" i="9"/>
  <c r="E75" i="9"/>
  <c r="L74" i="9"/>
  <c r="L46" i="9"/>
  <c r="L47" i="9" s="1"/>
  <c r="I46" i="9"/>
  <c r="J47" i="9"/>
  <c r="H56" i="9"/>
  <c r="I55" i="9"/>
  <c r="I61" i="9"/>
  <c r="G62" i="9"/>
  <c r="K51" i="9"/>
  <c r="E51" i="9"/>
  <c r="L50" i="9"/>
  <c r="I49" i="9"/>
  <c r="I32" i="9"/>
  <c r="L33" i="9"/>
  <c r="I33" i="9"/>
  <c r="L34" i="9"/>
  <c r="K36" i="9"/>
  <c r="L35" i="9"/>
  <c r="H36" i="9"/>
  <c r="I35" i="9"/>
  <c r="E36" i="9"/>
  <c r="J36" i="9"/>
  <c r="G36" i="9"/>
  <c r="I31" i="9"/>
  <c r="C20" i="9"/>
  <c r="C27" i="9" s="1"/>
  <c r="G19" i="9"/>
  <c r="I10" i="9"/>
  <c r="L10" i="9"/>
  <c r="L12" i="9"/>
  <c r="I12" i="9"/>
  <c r="L14" i="9"/>
  <c r="I14" i="9"/>
  <c r="H16" i="9"/>
  <c r="H20" i="9" s="1"/>
  <c r="K16" i="9"/>
  <c r="E16" i="9"/>
  <c r="E20" i="9" s="1"/>
  <c r="J16" i="9"/>
  <c r="J20" i="9" s="1"/>
  <c r="L110" i="9"/>
  <c r="I96" i="9"/>
  <c r="K126" i="9"/>
  <c r="L96" i="9"/>
  <c r="G126" i="9"/>
  <c r="G16" i="9"/>
  <c r="J211" i="9"/>
  <c r="L210" i="9"/>
  <c r="L211" i="9" s="1"/>
  <c r="G228" i="9"/>
  <c r="G26" i="9"/>
  <c r="J51" i="9"/>
  <c r="J75" i="9"/>
  <c r="J90" i="9"/>
  <c r="J91" i="9" s="1"/>
  <c r="J92" i="9" s="1"/>
  <c r="I88" i="9"/>
  <c r="L89" i="9"/>
  <c r="H126" i="9"/>
  <c r="I97" i="9"/>
  <c r="I98" i="9"/>
  <c r="G147" i="9"/>
  <c r="E147" i="9"/>
  <c r="J147" i="9"/>
  <c r="L133" i="9"/>
  <c r="J234" i="9"/>
  <c r="L233" i="9"/>
  <c r="L234" i="9" s="1"/>
  <c r="L11" i="9"/>
  <c r="L61" i="9"/>
  <c r="L62" i="9" s="1"/>
  <c r="L55" i="9"/>
  <c r="I74" i="9"/>
  <c r="I86" i="9"/>
  <c r="I87" i="9"/>
  <c r="L97" i="9"/>
  <c r="H147" i="9"/>
  <c r="H160" i="9"/>
  <c r="H161" i="9" s="1"/>
  <c r="L86" i="9"/>
  <c r="E126" i="9"/>
  <c r="J126" i="9"/>
  <c r="I104" i="9"/>
  <c r="I108" i="9"/>
  <c r="I114" i="9"/>
  <c r="I119" i="9"/>
  <c r="I124" i="9"/>
  <c r="I135" i="9"/>
  <c r="I146" i="9"/>
  <c r="L151" i="9"/>
  <c r="I131" i="9"/>
  <c r="I134" i="9"/>
  <c r="I151" i="9"/>
  <c r="I169" i="9"/>
  <c r="L199" i="9"/>
  <c r="L200" i="9" s="1"/>
  <c r="J228" i="9"/>
  <c r="H228" i="9"/>
  <c r="I241" i="9"/>
  <c r="I246" i="9"/>
  <c r="L168" i="9"/>
  <c r="L175" i="9"/>
  <c r="L222" i="9"/>
  <c r="L240" i="9"/>
  <c r="L245" i="9"/>
  <c r="I139" i="9"/>
  <c r="J160" i="9"/>
  <c r="I152" i="9"/>
  <c r="L193" i="9"/>
  <c r="G179" i="9"/>
  <c r="I178" i="9"/>
  <c r="I199" i="9"/>
  <c r="I185" i="9"/>
  <c r="I204" i="9"/>
  <c r="G223" i="9"/>
  <c r="G251" i="9"/>
  <c r="K251" i="9"/>
  <c r="L249" i="9"/>
  <c r="E274" i="9"/>
  <c r="L270" i="9"/>
  <c r="H251" i="9"/>
  <c r="L321" i="9"/>
  <c r="E251" i="9"/>
  <c r="G274" i="9"/>
  <c r="K274" i="9"/>
  <c r="L268" i="9"/>
  <c r="I284" i="9"/>
  <c r="L294" i="9"/>
  <c r="J280" i="9"/>
  <c r="G315" i="9"/>
  <c r="L284" i="9"/>
  <c r="N228" i="9" l="1"/>
  <c r="I200" i="9"/>
  <c r="N200" i="9"/>
  <c r="I314" i="9"/>
  <c r="N314" i="9"/>
  <c r="N315" i="9" s="1"/>
  <c r="N322" i="9"/>
  <c r="N323" i="9" s="1"/>
  <c r="N324" i="9" s="1"/>
  <c r="I329" i="9"/>
  <c r="M329" i="9"/>
  <c r="N288" i="9"/>
  <c r="N289" i="9" s="1"/>
  <c r="I179" i="9"/>
  <c r="N179" i="9"/>
  <c r="N74" i="9"/>
  <c r="N75" i="9" s="1"/>
  <c r="N79" i="9" s="1"/>
  <c r="M74" i="9"/>
  <c r="O74" i="9" s="1"/>
  <c r="N36" i="9"/>
  <c r="I51" i="9"/>
  <c r="N197" i="9"/>
  <c r="I234" i="9"/>
  <c r="N234" i="9"/>
  <c r="N333" i="9"/>
  <c r="N51" i="9"/>
  <c r="N208" i="9"/>
  <c r="N160" i="9"/>
  <c r="N161" i="9" s="1"/>
  <c r="I62" i="9"/>
  <c r="N62" i="9"/>
  <c r="I47" i="9"/>
  <c r="N46" i="9"/>
  <c r="N47" i="9" s="1"/>
  <c r="M46" i="9"/>
  <c r="I78" i="9"/>
  <c r="M77" i="9"/>
  <c r="N77" i="9"/>
  <c r="N78" i="9" s="1"/>
  <c r="N262" i="9"/>
  <c r="N16" i="9"/>
  <c r="N20" i="9" s="1"/>
  <c r="N27" i="9" s="1"/>
  <c r="I211" i="9"/>
  <c r="N211" i="9"/>
  <c r="N212" i="9" s="1"/>
  <c r="K70" i="9"/>
  <c r="H212" i="9"/>
  <c r="J212" i="9"/>
  <c r="L333" i="9"/>
  <c r="L334" i="9" s="1"/>
  <c r="L335" i="9" s="1"/>
  <c r="G235" i="9"/>
  <c r="G236" i="9" s="1"/>
  <c r="K235" i="9"/>
  <c r="K236" i="9" s="1"/>
  <c r="J235" i="9"/>
  <c r="J236" i="9" s="1"/>
  <c r="H235" i="9"/>
  <c r="H236" i="9" s="1"/>
  <c r="E235" i="9"/>
  <c r="E236" i="9" s="1"/>
  <c r="B6" i="10" s="1"/>
  <c r="L75" i="9"/>
  <c r="L79" i="9" s="1"/>
  <c r="I191" i="9"/>
  <c r="G70" i="9"/>
  <c r="E70" i="9"/>
  <c r="J70" i="9"/>
  <c r="H70" i="9"/>
  <c r="L197" i="9"/>
  <c r="I176" i="9"/>
  <c r="L176" i="9"/>
  <c r="J201" i="9"/>
  <c r="I208" i="9"/>
  <c r="I212" i="9" s="1"/>
  <c r="I197" i="9"/>
  <c r="L208" i="9"/>
  <c r="L212" i="9" s="1"/>
  <c r="G201" i="9"/>
  <c r="H201" i="9"/>
  <c r="E201" i="9"/>
  <c r="K201" i="9"/>
  <c r="L183" i="9"/>
  <c r="I183" i="9"/>
  <c r="L191" i="9"/>
  <c r="I333" i="9"/>
  <c r="J27" i="9"/>
  <c r="G281" i="9"/>
  <c r="G290" i="9" s="1"/>
  <c r="K20" i="9"/>
  <c r="K27" i="9" s="1"/>
  <c r="K263" i="9"/>
  <c r="K264" i="9" s="1"/>
  <c r="H263" i="9"/>
  <c r="H264" i="9" s="1"/>
  <c r="G263" i="9"/>
  <c r="G264" i="9" s="1"/>
  <c r="E263" i="9"/>
  <c r="E264" i="9" s="1"/>
  <c r="B7" i="10" s="1"/>
  <c r="J263" i="9"/>
  <c r="J264" i="9" s="1"/>
  <c r="L262" i="9"/>
  <c r="I262" i="9"/>
  <c r="L56" i="9"/>
  <c r="E281" i="9"/>
  <c r="E290" i="9" s="1"/>
  <c r="B8" i="10" s="1"/>
  <c r="H148" i="9"/>
  <c r="H162" i="9" s="1"/>
  <c r="J281" i="9"/>
  <c r="J290" i="9" s="1"/>
  <c r="K281" i="9"/>
  <c r="K290" i="9" s="1"/>
  <c r="H281" i="9"/>
  <c r="H290" i="9" s="1"/>
  <c r="J148" i="9"/>
  <c r="E148" i="9"/>
  <c r="E162" i="9" s="1"/>
  <c r="B4" i="10" s="1"/>
  <c r="G148" i="9"/>
  <c r="G162" i="9" s="1"/>
  <c r="K148" i="9"/>
  <c r="K162" i="9" s="1"/>
  <c r="K334" i="9"/>
  <c r="K335" i="9" s="1"/>
  <c r="K316" i="9"/>
  <c r="G316" i="9"/>
  <c r="I288" i="9"/>
  <c r="I289" i="9" s="1"/>
  <c r="I274" i="9"/>
  <c r="H27" i="9"/>
  <c r="I280" i="9"/>
  <c r="E334" i="9"/>
  <c r="E335" i="9" s="1"/>
  <c r="B11" i="10" s="1"/>
  <c r="I315" i="9"/>
  <c r="L51" i="9"/>
  <c r="C213" i="9"/>
  <c r="C343" i="9" s="1"/>
  <c r="H334" i="9"/>
  <c r="H335" i="9" s="1"/>
  <c r="G79" i="9"/>
  <c r="E27" i="9"/>
  <c r="B1" i="10" s="1"/>
  <c r="I75" i="9"/>
  <c r="D80" i="9"/>
  <c r="L36" i="9"/>
  <c r="I36" i="9"/>
  <c r="L280" i="9"/>
  <c r="L25" i="9"/>
  <c r="L26" i="9" s="1"/>
  <c r="J79" i="9"/>
  <c r="G334" i="9"/>
  <c r="G335" i="9" s="1"/>
  <c r="I56" i="9"/>
  <c r="G20" i="9"/>
  <c r="G27" i="9" s="1"/>
  <c r="I26" i="9"/>
  <c r="I16" i="9"/>
  <c r="I20" i="9" s="1"/>
  <c r="I322" i="9"/>
  <c r="I323" i="9" s="1"/>
  <c r="I324" i="9" s="1"/>
  <c r="L322" i="9"/>
  <c r="L323" i="9" s="1"/>
  <c r="L324" i="9" s="1"/>
  <c r="E316" i="9"/>
  <c r="B9" i="10" s="1"/>
  <c r="L315" i="9"/>
  <c r="J316" i="9"/>
  <c r="L309" i="9"/>
  <c r="L310" i="9" s="1"/>
  <c r="H316" i="9"/>
  <c r="I309" i="9"/>
  <c r="I310" i="9" s="1"/>
  <c r="L288" i="9"/>
  <c r="L289" i="9" s="1"/>
  <c r="L274" i="9"/>
  <c r="L251" i="9"/>
  <c r="I251" i="9"/>
  <c r="I228" i="9"/>
  <c r="I223" i="9"/>
  <c r="L223" i="9"/>
  <c r="D213" i="9"/>
  <c r="L147" i="9"/>
  <c r="I90" i="9"/>
  <c r="I91" i="9" s="1"/>
  <c r="I92" i="9" s="1"/>
  <c r="L90" i="9"/>
  <c r="L91" i="9" s="1"/>
  <c r="L92" i="9" s="1"/>
  <c r="K79" i="9"/>
  <c r="H79" i="9"/>
  <c r="E79" i="9"/>
  <c r="L16" i="9"/>
  <c r="L20" i="9" s="1"/>
  <c r="I126" i="9"/>
  <c r="J161" i="9"/>
  <c r="L160" i="9"/>
  <c r="L161" i="9" s="1"/>
  <c r="L228" i="9"/>
  <c r="I147" i="9"/>
  <c r="L126" i="9"/>
  <c r="I160" i="9"/>
  <c r="I161" i="9" s="1"/>
  <c r="K23" i="9" l="1"/>
  <c r="L23" i="9" s="1"/>
  <c r="M280" i="9"/>
  <c r="O280" i="9"/>
  <c r="O200" i="9"/>
  <c r="M200" i="9"/>
  <c r="M274" i="9"/>
  <c r="M281" i="9" s="1"/>
  <c r="O274" i="9"/>
  <c r="O281" i="9" s="1"/>
  <c r="M90" i="9"/>
  <c r="M91" i="9" s="1"/>
  <c r="M92" i="9" s="1"/>
  <c r="M47" i="9"/>
  <c r="O46" i="9"/>
  <c r="O47" i="9" s="1"/>
  <c r="N280" i="9"/>
  <c r="M197" i="9"/>
  <c r="M51" i="9"/>
  <c r="O251" i="9"/>
  <c r="M288" i="9"/>
  <c r="M289" i="9" s="1"/>
  <c r="M191" i="9"/>
  <c r="O329" i="9"/>
  <c r="N329" i="9"/>
  <c r="N334" i="9" s="1"/>
  <c r="N335" i="9" s="1"/>
  <c r="M322" i="9"/>
  <c r="M323" i="9" s="1"/>
  <c r="M324" i="9" s="1"/>
  <c r="O176" i="9"/>
  <c r="M176" i="9"/>
  <c r="N274" i="9"/>
  <c r="N90" i="9"/>
  <c r="N91" i="9" s="1"/>
  <c r="N92" i="9" s="1"/>
  <c r="M62" i="9"/>
  <c r="O62" i="9"/>
  <c r="M208" i="9"/>
  <c r="O208" i="9"/>
  <c r="N147" i="9"/>
  <c r="M126" i="9"/>
  <c r="M183" i="9"/>
  <c r="O183" i="9"/>
  <c r="O333" i="9"/>
  <c r="M333" i="9"/>
  <c r="M334" i="9" s="1"/>
  <c r="M335" i="9" s="1"/>
  <c r="M251" i="9"/>
  <c r="M179" i="9"/>
  <c r="O179" i="9"/>
  <c r="N191" i="9"/>
  <c r="O314" i="9"/>
  <c r="O315" i="9" s="1"/>
  <c r="M314" i="9"/>
  <c r="M315" i="9" s="1"/>
  <c r="N176" i="9"/>
  <c r="N309" i="9"/>
  <c r="N310" i="9" s="1"/>
  <c r="N316" i="9" s="1"/>
  <c r="N56" i="9"/>
  <c r="N70" i="9" s="1"/>
  <c r="N80" i="9" s="1"/>
  <c r="M262" i="9"/>
  <c r="O262" i="9"/>
  <c r="N251" i="9"/>
  <c r="N263" i="9" s="1"/>
  <c r="N264" i="9" s="1"/>
  <c r="O211" i="9"/>
  <c r="M211" i="9"/>
  <c r="M212" i="9" s="1"/>
  <c r="M223" i="9"/>
  <c r="O223" i="9"/>
  <c r="M56" i="9"/>
  <c r="N223" i="9"/>
  <c r="N235" i="9" s="1"/>
  <c r="N236" i="9" s="1"/>
  <c r="M78" i="9"/>
  <c r="O78" i="9"/>
  <c r="M160" i="9"/>
  <c r="M147" i="9"/>
  <c r="N126" i="9"/>
  <c r="N183" i="9"/>
  <c r="O234" i="9"/>
  <c r="M234" i="9"/>
  <c r="M36" i="9"/>
  <c r="M75" i="9"/>
  <c r="M79" i="9" s="1"/>
  <c r="O75" i="9"/>
  <c r="O228" i="9"/>
  <c r="M228" i="9"/>
  <c r="M309" i="9"/>
  <c r="M310" i="9" s="1"/>
  <c r="O309" i="9"/>
  <c r="O310" i="9" s="1"/>
  <c r="O316" i="9" s="1"/>
  <c r="I235" i="9"/>
  <c r="I236" i="9" s="1"/>
  <c r="L235" i="9"/>
  <c r="L236" i="9" s="1"/>
  <c r="L70" i="9"/>
  <c r="L80" i="9" s="1"/>
  <c r="I70" i="9"/>
  <c r="L201" i="9"/>
  <c r="I201" i="9"/>
  <c r="I263" i="9"/>
  <c r="I264" i="9" s="1"/>
  <c r="L263" i="9"/>
  <c r="L264" i="9" s="1"/>
  <c r="H80" i="9"/>
  <c r="D343" i="9"/>
  <c r="L281" i="9"/>
  <c r="L290" i="9" s="1"/>
  <c r="I281" i="9"/>
  <c r="I290" i="9" s="1"/>
  <c r="H213" i="9"/>
  <c r="I148" i="9"/>
  <c r="I162" i="9" s="1"/>
  <c r="L148" i="9"/>
  <c r="L162" i="9" s="1"/>
  <c r="G213" i="9"/>
  <c r="I334" i="9"/>
  <c r="I335" i="9" s="1"/>
  <c r="K213" i="9"/>
  <c r="G80" i="9"/>
  <c r="I79" i="9"/>
  <c r="I27" i="9"/>
  <c r="J80" i="9"/>
  <c r="E80" i="9"/>
  <c r="B2" i="10" s="1"/>
  <c r="L27" i="9"/>
  <c r="K80" i="9"/>
  <c r="I316" i="9"/>
  <c r="L316" i="9"/>
  <c r="E213" i="9"/>
  <c r="B5" i="10" s="1"/>
  <c r="J213" i="9"/>
  <c r="J162" i="9"/>
  <c r="M263" i="9" l="1"/>
  <c r="M264" i="9" s="1"/>
  <c r="O263" i="9"/>
  <c r="O264" i="9" s="1"/>
  <c r="M316" i="9"/>
  <c r="O212" i="9"/>
  <c r="N201" i="9"/>
  <c r="N213" i="9" s="1"/>
  <c r="O235" i="9"/>
  <c r="O236" i="9" s="1"/>
  <c r="N148" i="9"/>
  <c r="N162" i="9" s="1"/>
  <c r="M201" i="9"/>
  <c r="M213" i="9" s="1"/>
  <c r="M70" i="9"/>
  <c r="M80" i="9" s="1"/>
  <c r="M290" i="9"/>
  <c r="O36" i="9"/>
  <c r="O147" i="9"/>
  <c r="O126" i="9"/>
  <c r="M148" i="9"/>
  <c r="O90" i="9"/>
  <c r="O91" i="9" s="1"/>
  <c r="O92" i="9" s="1"/>
  <c r="O79" i="9"/>
  <c r="M235" i="9"/>
  <c r="M236" i="9" s="1"/>
  <c r="O160" i="9"/>
  <c r="O161" i="9" s="1"/>
  <c r="M161" i="9"/>
  <c r="O56" i="9"/>
  <c r="O334" i="9"/>
  <c r="O335" i="9" s="1"/>
  <c r="N281" i="9"/>
  <c r="N290" i="9" s="1"/>
  <c r="O322" i="9"/>
  <c r="O323" i="9" s="1"/>
  <c r="O324" i="9" s="1"/>
  <c r="O191" i="9"/>
  <c r="O288" i="9"/>
  <c r="O289" i="9" s="1"/>
  <c r="O290" i="9" s="1"/>
  <c r="O51" i="9"/>
  <c r="O197" i="9"/>
  <c r="K343" i="9"/>
  <c r="H343" i="9"/>
  <c r="G343" i="9"/>
  <c r="B13" i="10"/>
  <c r="E343" i="9"/>
  <c r="J343" i="9"/>
  <c r="L213" i="9"/>
  <c r="L343" i="9" s="1"/>
  <c r="I80" i="9"/>
  <c r="I213" i="9"/>
  <c r="O148" i="9" l="1"/>
  <c r="N343" i="9"/>
  <c r="O162" i="9"/>
  <c r="O70" i="9"/>
  <c r="O80" i="9" s="1"/>
  <c r="O201" i="9"/>
  <c r="O213" i="9" s="1"/>
  <c r="M162" i="9"/>
  <c r="I343" i="9"/>
  <c r="M16" i="9"/>
  <c r="M20" i="9" s="1"/>
  <c r="M27" i="9" s="1"/>
  <c r="M343" i="9" l="1"/>
  <c r="O16" i="9"/>
  <c r="O20" i="9" s="1"/>
  <c r="O27" i="9" s="1"/>
  <c r="O343" i="9" s="1"/>
</calcChain>
</file>

<file path=xl/sharedStrings.xml><?xml version="1.0" encoding="utf-8"?>
<sst xmlns="http://schemas.openxmlformats.org/spreadsheetml/2006/main" count="748" uniqueCount="222">
  <si>
    <t>รวมทั้งหมด</t>
  </si>
  <si>
    <t>รวม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</si>
  <si>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</si>
  <si>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</si>
  <si>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</si>
  <si>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</si>
  <si>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</si>
  <si>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</si>
  <si>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</si>
  <si>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</si>
  <si>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</si>
  <si>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</si>
  <si>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</si>
  <si>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</si>
  <si>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</si>
  <si>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</si>
  <si>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</si>
  <si>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</si>
  <si>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</si>
  <si>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</si>
  <si>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</si>
  <si>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</si>
  <si>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</si>
  <si>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</si>
  <si>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</si>
  <si>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</si>
  <si>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</si>
  <si>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</si>
  <si>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</si>
  <si>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</si>
  <si>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</si>
  <si>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</si>
  <si>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</si>
  <si>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</si>
  <si>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</si>
  <si>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</si>
  <si>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</si>
  <si>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</si>
  <si>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สถิติ</t>
  </si>
  <si>
    <t>ฟิสิกส์ประยุกต์</t>
  </si>
  <si>
    <t>สถาปัตยกรรมภายใน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</si>
  <si>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</si>
  <si>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</si>
  <si>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</si>
  <si>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</si>
  <si>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</si>
  <si>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</si>
  <si>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</si>
  <si>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</si>
  <si>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</si>
  <si>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</si>
  <si>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</si>
  <si>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</si>
  <si>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</si>
  <si>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</si>
  <si>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</si>
  <si>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</si>
  <si>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</si>
  <si>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</si>
  <si>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</si>
  <si>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</si>
  <si>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</si>
  <si>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</si>
  <si>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</si>
  <si>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</si>
  <si>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</si>
  <si>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</si>
  <si>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</si>
  <si>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</si>
  <si>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</si>
  <si>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</si>
  <si>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</si>
  <si>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</si>
  <si>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</si>
  <si>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</si>
  <si>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</si>
  <si>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</si>
  <si>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</si>
  <si>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</si>
  <si>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</si>
  <si>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</si>
  <si>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</si>
  <si>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</si>
  <si>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</si>
  <si>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</si>
  <si>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</si>
  <si>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</si>
  <si>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</si>
  <si>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</si>
  <si>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</si>
  <si>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</si>
  <si>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</si>
  <si>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</si>
  <si>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</si>
  <si>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</si>
  <si>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วิศวกรรมเครื่องจักรกลเกษตร</t>
  </si>
  <si>
    <t>วิศวกรรมสิ่งแวดล้อม</t>
  </si>
  <si>
    <t>วิศวกรรมอาหาร</t>
  </si>
  <si>
    <t>Business English</t>
  </si>
  <si>
    <t>International Business Administration</t>
  </si>
  <si>
    <t>Marketing</t>
  </si>
  <si>
    <t>นาฏศิลป์ไทยศึกษา</t>
  </si>
  <si>
    <t>เทคโนโลยีการโฆษณาและประชาสัมพันธ์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</si>
  <si>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</si>
  <si>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</si>
  <si>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</si>
  <si>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</si>
  <si>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</si>
  <si>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</si>
  <si>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</si>
  <si>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</si>
  <si>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</si>
  <si>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 xml:space="preserve">วิศวกรรมไฟฟ้า </t>
  </si>
  <si>
    <t>การออกแบบแฟชั่นและเครื่องแต่งกาย</t>
  </si>
  <si>
    <t>อุตสาหกรรมบริการอาหาร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</si>
  <si>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</si>
  <si>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</si>
  <si>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</si>
  <si>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</si>
  <si>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</si>
  <si>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เทคโนโลยีการผลิต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</si>
  <si>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</si>
  <si>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</si>
  <si>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</si>
  <si>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</si>
  <si>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</si>
  <si>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</si>
  <si>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</si>
  <si>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วิศวกรรมอุตสาหการ - วิศวกรรมอุตสาหการ</t>
  </si>
  <si>
    <t>ชีววิทยาประยุกต์</t>
  </si>
  <si>
    <t>สถิติประยุกต์</t>
  </si>
  <si>
    <t>สุขภาพและความงาม</t>
  </si>
  <si>
    <t>คณะ/วิทยาลัย</t>
  </si>
  <si>
    <t>จำแนกตามคณะ/วิทยาลัย  สาขาวิชา  ระดับการศึกษา และเพศ</t>
  </si>
  <si>
    <t>ด้านวิทยาศาสตร์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</si>
  <si>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</si>
  <si>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</si>
  <si>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การจัดการโลจิสติกส์และซัพพลายเชน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</si>
  <si>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</si>
  <si>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</si>
  <si>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วิศวกรรมอิเล็กทรอนิกส์อากาศยาน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</si>
  <si>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</si>
  <si>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</si>
  <si>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</si>
  <si>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</si>
  <si>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</si>
  <si>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</si>
  <si>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การแพทย์แผนไทยประยุกต์บัณฑิต</t>
  </si>
  <si>
    <t>คณะครุศาสตร์อุตสาหกรรม</t>
  </si>
  <si>
    <t>เทคโนโลยีดิจิทัลเพื่อการศึกษา</t>
  </si>
  <si>
    <t>Business Administration - International Business Administration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</si>
  <si>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</si>
  <si>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</si>
  <si>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</si>
  <si>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</si>
  <si>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นวัตกรรมผลิตภัณฑ์สุขสาพ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</si>
  <si>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</si>
  <si>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</si>
  <si>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</si>
  <si>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</si>
  <si>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</si>
  <si>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</si>
  <si>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</si>
  <si>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</si>
  <si>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(วุฒิ ปวช./ม.6)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</si>
  <si>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</si>
  <si>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</si>
  <si>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ระดับปริญญาตรี - หลักสูตรวิทยาศาสตรบัณฑิต  (วุฒิ ปวช./ม.6)</t>
  </si>
  <si>
    <t>นวัตกรรมการเรียนรู้และเทคโนโลยีสารสนเทศ</t>
  </si>
  <si>
    <t>วิศวกรรมอุตสาหการ-วิศวกรรมระบบการผลิตอัตโนมัติ</t>
  </si>
  <si>
    <t>วิศวกรรมอุตสาหการ-วิศวกรรมอุตสาหการและโลจิสติกส์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</si>
  <si>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</si>
  <si>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</si>
  <si>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</si>
  <si>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วิศวกกรรมวัสดุ - วิศวกรรมอุตสาหกรรมพลาสติก</t>
  </si>
  <si>
    <t>วิศวกรรมอุตสาหการ - วิศวกรรมอุตสาหการและโลจิสติกส์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</si>
  <si>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</si>
  <si>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</si>
  <si>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</si>
  <si>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</si>
  <si>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ระดับปริญญาตรี - หลักสูตรเทคโนโลยีบัณฑิต (วุฒิ ปวส. เทียบโอน)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</si>
  <si>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</si>
  <si>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</si>
  <si>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Business Administration -  Marketing</t>
  </si>
  <si>
    <t>จำนวนนักศึกษาทั้งหมด ปีการศึกษา 2564</t>
  </si>
  <si>
    <t>คณะการแพทย์บูรณาการ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</si>
  <si>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</si>
  <si>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</si>
  <si>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</si>
  <si>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วิศวกรรมอุตสาหการ - วิศวกรรมระบบการผลิตอัตโนมัติ</t>
  </si>
  <si>
    <t>วิศวกรรมอุตสาหการ - วิศวกรรมการผลิต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</si>
  <si>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</si>
  <si>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</si>
  <si>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</si>
  <si>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 - เทคโนโลยีเครื่องมือวัด</t>
  </si>
  <si>
    <t>ฟิสิกส์ประยุกต์ - นวัตกรรมวัสดุและนาโนเทคโนโลยี</t>
  </si>
  <si>
    <t>ด้านวิทยาศาสตร์สุขภาพ</t>
  </si>
  <si>
    <t>การผลิตและพัฒนากำลังคนตามความต้องการของประเทศ</t>
  </si>
  <si>
    <t>Services</t>
  </si>
  <si>
    <t>สาขาวิชาด้านการท่องเที่ยวกลุ่มผู้มีรายได้สูงและการท่องเที่ยวเชิงสุขภาพ</t>
  </si>
  <si>
    <t>Arts and humanities</t>
  </si>
  <si>
    <t>สาขาวิชาด้านการบินและโลจิสติกส์</t>
  </si>
  <si>
    <t>Health and welfare</t>
  </si>
  <si>
    <t>สาขาวิชาด้านการแพทย์ครบวงจร</t>
  </si>
  <si>
    <t>Engineering,manufacturing and construction</t>
  </si>
  <si>
    <t>สาขาวิชาด้านอิเล็กทรอนิกส์อัจฉริยะ</t>
  </si>
  <si>
    <t>สาขาวิชาด้านหุ่นยนต์</t>
  </si>
  <si>
    <t>สาขาวิชาด้านหุ่นยนต์แห่งอนาคต</t>
  </si>
  <si>
    <t>สาขาวิชาด้านพัฒนาบุคลากรและการศึกษา</t>
  </si>
  <si>
    <t xml:space="preserve"> Information and Communication Technologies (ICTs)</t>
  </si>
  <si>
    <t>Education</t>
  </si>
  <si>
    <t>สาขาวิชาด้านการเกษตรและเทคโนโลยีชีวภาพ</t>
  </si>
  <si>
    <t>Agriculture, forestry,fisheries and veterinary</t>
  </si>
  <si>
    <t>สาขาวิชาด้านอาหารแห่งอนาคต</t>
  </si>
  <si>
    <t>สาขาวิชาด้านพลังงาน วัสดุ เชื้อเพลิง ชีวภาพและเคมีชีวภาพ</t>
  </si>
  <si>
    <t>Business, administration and law</t>
  </si>
  <si>
    <t>สาขาวิชาด้านดิจิทัล</t>
  </si>
  <si>
    <t>Social sciences, journalism and information</t>
  </si>
  <si>
    <t>Natural sciences,mathematics and statistics</t>
  </si>
  <si>
    <t>กลุ่มสาขาวิชาของ ISCED</t>
  </si>
  <si>
    <t>กลุ่ม 12 อุตสาหกรรมเป้าหมาย</t>
  </si>
  <si>
    <t>ข้อมูล ณ วันที่ 21 กันยายน 2564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</si>
</sst>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3F3F3F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5" borderId="14" applyNumberFormat="0" applyAlignment="0" applyProtection="0"/>
  </cellStyleXfs>
  <cellXfs count="150">
    <xf numFmtId="0" fontId="0" fillId="0" borderId="0" xfId="0"/>
    <xf numFmtId="0" fontId="2" fillId="0" borderId="0" xfId="0" applyFont="1" applyFill="1" applyAlignment="1">
      <alignment vertical="center" wrapText="1" shrinkToFit="1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shrinkToFit="1"/>
    </xf>
    <xf numFmtId="0" fontId="2" fillId="0" borderId="1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horizontal="center" vertical="center" wrapText="1" shrinkToFit="1"/>
    </xf>
    <xf numFmtId="3" fontId="6" fillId="0" borderId="7" xfId="0" applyNumberFormat="1" applyFont="1" applyFill="1" applyBorder="1" applyAlignment="1">
      <alignment horizontal="center" vertical="center" wrapText="1" shrinkToFit="1"/>
    </xf>
    <xf numFmtId="3" fontId="3" fillId="0" borderId="7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center" vertical="center" wrapText="1" shrinkToFit="1"/>
    </xf>
    <xf numFmtId="3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vertical="center" wrapText="1" shrinkToFit="1"/>
    </xf>
    <xf numFmtId="0" fontId="6" fillId="0" borderId="4" xfId="0" applyFont="1" applyFill="1" applyBorder="1" applyAlignment="1"/>
    <xf numFmtId="0" fontId="4" fillId="0" borderId="4" xfId="0" applyFont="1" applyFill="1" applyBorder="1" applyAlignment="1">
      <alignment horizontal="right"/>
    </xf>
    <xf numFmtId="0" fontId="5" fillId="0" borderId="4" xfId="0" applyFont="1" applyFill="1" applyBorder="1" applyAlignment="1"/>
    <xf numFmtId="0" fontId="4" fillId="0" borderId="4" xfId="0" applyFont="1" applyFill="1" applyBorder="1" applyAlignment="1"/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right" vertical="center"/>
    </xf>
    <xf numFmtId="3" fontId="7" fillId="3" borderId="6" xfId="0" applyNumberFormat="1" applyFont="1" applyFill="1" applyBorder="1" applyAlignment="1">
      <alignment horizontal="center" vertical="center" wrapText="1" shrinkToFit="1"/>
    </xf>
    <xf numFmtId="3" fontId="7" fillId="3" borderId="10" xfId="0" applyNumberFormat="1" applyFont="1" applyFill="1" applyBorder="1" applyAlignment="1">
      <alignment horizontal="center" vertical="center" wrapText="1" shrinkToFit="1"/>
    </xf>
    <xf numFmtId="3" fontId="6" fillId="0" borderId="4" xfId="0" applyNumberFormat="1" applyFont="1" applyFill="1" applyBorder="1" applyAlignment="1">
      <alignment horizontal="center" vertical="center" wrapText="1" shrinkToFit="1"/>
    </xf>
    <xf numFmtId="3" fontId="6" fillId="0" borderId="3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3" fontId="8" fillId="0" borderId="3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/>
    <xf numFmtId="0" fontId="6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/>
    <xf numFmtId="0" fontId="4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 shrinkToFit="1"/>
    </xf>
    <xf numFmtId="0" fontId="2" fillId="0" borderId="4" xfId="0" applyFont="1" applyFill="1" applyBorder="1" applyAlignment="1">
      <alignment horizontal="left" vertical="center"/>
    </xf>
    <xf numFmtId="3" fontId="8" fillId="3" borderId="10" xfId="0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right" vertical="center"/>
    </xf>
    <xf numFmtId="187" fontId="4" fillId="0" borderId="2" xfId="1" applyNumberFormat="1" applyFont="1" applyFill="1" applyBorder="1" applyAlignment="1">
      <alignment vertical="center"/>
    </xf>
    <xf numFmtId="187" fontId="4" fillId="0" borderId="4" xfId="1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center" vertical="center" wrapText="1" shrinkToFit="1"/>
    </xf>
    <xf numFmtId="3" fontId="8" fillId="3" borderId="3" xfId="0" applyNumberFormat="1" applyFont="1" applyFill="1" applyBorder="1" applyAlignment="1">
      <alignment horizontal="center" vertical="center" wrapText="1" shrinkToFit="1"/>
    </xf>
    <xf numFmtId="3" fontId="7" fillId="2" borderId="2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center" vertical="center" wrapText="1" shrinkToFit="1"/>
    </xf>
    <xf numFmtId="3" fontId="8" fillId="2" borderId="3" xfId="0" applyNumberFormat="1" applyFont="1" applyFill="1" applyBorder="1" applyAlignment="1">
      <alignment horizontal="center" vertical="center" wrapText="1" shrinkToFit="1"/>
    </xf>
    <xf numFmtId="3" fontId="7" fillId="0" borderId="0" xfId="0" applyNumberFormat="1" applyFont="1" applyFill="1" applyAlignment="1">
      <alignment vertical="center" wrapText="1" shrinkToFit="1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 wrapText="1" shrinkToFit="1"/>
    </xf>
    <xf numFmtId="3" fontId="3" fillId="0" borderId="0" xfId="0" applyNumberFormat="1" applyFont="1" applyFill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3" fontId="7" fillId="0" borderId="9" xfId="0" applyNumberFormat="1" applyFont="1" applyFill="1" applyBorder="1" applyAlignment="1">
      <alignment horizontal="center" vertical="center" wrapText="1" shrinkToFit="1"/>
    </xf>
    <xf numFmtId="3" fontId="8" fillId="0" borderId="9" xfId="0" applyNumberFormat="1" applyFont="1" applyFill="1" applyBorder="1" applyAlignment="1">
      <alignment horizontal="center" vertical="center" wrapText="1" shrinkToFit="1"/>
    </xf>
    <xf numFmtId="3" fontId="7" fillId="0" borderId="10" xfId="0" applyNumberFormat="1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0" fontId="10" fillId="0" borderId="0" xfId="0" applyFont="1"/>
    <xf numFmtId="3" fontId="10" fillId="0" borderId="0" xfId="0" applyNumberFormat="1" applyFont="1"/>
    <xf numFmtId="0" fontId="7" fillId="0" borderId="9" xfId="0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center" vertical="center" wrapText="1" shrinkToFit="1"/>
    </xf>
    <xf numFmtId="3" fontId="8" fillId="0" borderId="10" xfId="0" applyNumberFormat="1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3" fontId="8" fillId="0" borderId="4" xfId="0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6" fillId="4" borderId="3" xfId="0" applyNumberFormat="1" applyFont="1" applyFill="1" applyBorder="1" applyAlignment="1">
      <alignment horizontal="center" vertical="center" wrapText="1" shrinkToFit="1"/>
    </xf>
    <xf numFmtId="3" fontId="6" fillId="0" borderId="2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shrinkToFit="1"/>
    </xf>
    <xf numFmtId="3" fontId="2" fillId="0" borderId="4" xfId="0" applyNumberFormat="1" applyFont="1" applyFill="1" applyBorder="1" applyAlignment="1">
      <alignment horizontal="center" vertical="center" shrinkToFit="1"/>
    </xf>
    <xf numFmtId="3" fontId="3" fillId="0" borderId="4" xfId="0" applyNumberFormat="1" applyFont="1" applyFill="1" applyBorder="1" applyAlignment="1">
      <alignment horizontal="center" vertical="center" shrinkToFit="1"/>
    </xf>
    <xf numFmtId="3" fontId="2" fillId="0" borderId="3" xfId="0" applyNumberFormat="1" applyFont="1" applyFill="1" applyBorder="1" applyAlignment="1">
      <alignment horizontal="center" vertical="center" shrinkToFit="1"/>
    </xf>
    <xf numFmtId="3" fontId="6" fillId="0" borderId="12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4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3" fontId="7" fillId="6" borderId="2" xfId="0" applyNumberFormat="1" applyFont="1" applyFill="1" applyBorder="1" applyAlignment="1">
      <alignment horizontal="center" vertical="center"/>
    </xf>
    <xf numFmtId="3" fontId="7" fillId="6" borderId="4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 wrapText="1" shrinkToFit="1"/>
    </xf>
    <xf numFmtId="3" fontId="3" fillId="6" borderId="7" xfId="0" applyNumberFormat="1" applyFont="1" applyFill="1" applyBorder="1" applyAlignment="1">
      <alignment horizontal="center" vertical="center" wrapText="1" shrinkToFit="1"/>
    </xf>
    <xf numFmtId="3" fontId="7" fillId="6" borderId="11" xfId="0" applyNumberFormat="1" applyFont="1" applyFill="1" applyBorder="1" applyAlignment="1">
      <alignment horizontal="center" vertical="center" shrinkToFit="1"/>
    </xf>
    <xf numFmtId="3" fontId="7" fillId="6" borderId="5" xfId="0" applyNumberFormat="1" applyFont="1" applyFill="1" applyBorder="1" applyAlignment="1">
      <alignment horizontal="center" vertical="center" shrinkToFit="1"/>
    </xf>
    <xf numFmtId="3" fontId="7" fillId="6" borderId="12" xfId="0" applyNumberFormat="1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 wrapText="1" shrinkToFit="1"/>
    </xf>
    <xf numFmtId="3" fontId="3" fillId="6" borderId="1" xfId="0" applyNumberFormat="1" applyFont="1" applyFill="1" applyBorder="1"/>
    <xf numFmtId="3" fontId="4" fillId="6" borderId="1" xfId="0" applyNumberFormat="1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/>
    </xf>
    <xf numFmtId="0" fontId="2" fillId="6" borderId="6" xfId="0" applyFont="1" applyFill="1" applyBorder="1"/>
    <xf numFmtId="3" fontId="4" fillId="6" borderId="6" xfId="0" applyNumberFormat="1" applyFont="1" applyFill="1" applyBorder="1" applyAlignment="1">
      <alignment horizontal="center" vertical="center" wrapText="1" shrinkToFit="1"/>
    </xf>
    <xf numFmtId="3" fontId="3" fillId="6" borderId="6" xfId="0" applyNumberFormat="1" applyFont="1" applyFill="1" applyBorder="1" applyAlignment="1">
      <alignment horizontal="center" vertical="center" wrapText="1" shrinkToFit="1"/>
    </xf>
    <xf numFmtId="0" fontId="7" fillId="6" borderId="7" xfId="0" applyFont="1" applyFill="1" applyBorder="1" applyAlignment="1">
      <alignment horizontal="center" vertical="center"/>
    </xf>
    <xf numFmtId="0" fontId="13" fillId="5" borderId="14" xfId="6" applyAlignment="1">
      <alignment horizontal="center" vertical="center" wrapText="1" shrinkToFit="1"/>
    </xf>
  </cellXfs>
  <cellStyles count="7">
    <cellStyle name="Currency" xfId="1" builtinId="4"/>
    <cellStyle name="Currency 2" xfId="3"/>
    <cellStyle name="Currency 2 2" xfId="5"/>
    <cellStyle name="Normal" xfId="0" builtinId="0"/>
    <cellStyle name="Normal 2" xfId="2"/>
    <cellStyle name="Normal 2 2" xfId="4"/>
    <cellStyle name="Output" xfId="6" builtinId="21"/>
  </cellStyles>
  <dxfs count="0"/>
  <tableStyles count="0" defaultTableStyle="TableStyleMedium9" defaultPivotStyle="PivotStyleLight16"/>
  <colors>
    <mruColors>
      <color rgb="FFFF3300"/>
      <color rgb="FFFF0000"/>
      <color rgb="FFFF6600"/>
      <color rgb="FFCC6600"/>
      <color rgb="FF993300"/>
      <color rgb="FFCC0066"/>
      <color rgb="FFFF66FF"/>
      <color rgb="FF0099FF"/>
      <color rgb="FF99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 ปีการศึกษา 2564</a:t>
            </a:r>
            <a:endParaRPr lang="en-US" sz="24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>
        <c:manualLayout>
          <c:xMode val="edge"/>
          <c:yMode val="edge"/>
          <c:x val="0.25800079649542013"/>
          <c:y val="1.810978737754949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99003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99FF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66F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3300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CC660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delete val="1"/>
          </c:dLbls>
          <c:cat>
            <c:strRef>
              <c:f>กราฟ!$A$1:$A$12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กราฟ!$B$1:$B$12</c:f>
              <c:numCache>
                <c:formatCode>#,##0</c:formatCode>
                <c:ptCount val="12"/>
                <c:pt idx="0">
                  <c:v>2223</c:v>
                </c:pt>
                <c:pt idx="1">
                  <c:v>2332</c:v>
                </c:pt>
                <c:pt idx="2">
                  <c:v>1062</c:v>
                </c:pt>
                <c:pt idx="3">
                  <c:v>5579</c:v>
                </c:pt>
                <c:pt idx="4">
                  <c:v>6216</c:v>
                </c:pt>
                <c:pt idx="5">
                  <c:v>1588</c:v>
                </c:pt>
                <c:pt idx="6">
                  <c:v>1536</c:v>
                </c:pt>
                <c:pt idx="7">
                  <c:v>2061</c:v>
                </c:pt>
                <c:pt idx="8">
                  <c:v>1352</c:v>
                </c:pt>
                <c:pt idx="9">
                  <c:v>850</c:v>
                </c:pt>
                <c:pt idx="10">
                  <c:v>379</c:v>
                </c:pt>
                <c:pt idx="11">
                  <c:v>302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90917680"/>
        <c:axId val="390916504"/>
        <c:axId val="0"/>
      </c:bar3DChart>
      <c:catAx>
        <c:axId val="39091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916504"/>
        <c:crosses val="autoZero"/>
        <c:auto val="1"/>
        <c:lblAlgn val="ctr"/>
        <c:lblOffset val="100"/>
        <c:noMultiLvlLbl val="0"/>
      </c:catAx>
      <c:valAx>
        <c:axId val="39091650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390917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114298</xdr:rowOff>
    </xdr:from>
    <xdr:to>
      <xdr:col>15</xdr:col>
      <xdr:colOff>104775</xdr:colOff>
      <xdr:row>17</xdr:row>
      <xdr:rowOff>257174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0.09347</cdr:x>
      <cdr:y>0.5</cdr:y>
    </cdr:from>
    <cdr:to>
      <cdr:x>0.16104</cdr:x>
      <cdr:y>0.54754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0588" y="2905110"/>
          <a:ext cx="571521" cy="27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2,223</a:t>
          </a:r>
        </a:p>
      </cdr:txBody>
    </cdr:sp>
  </cdr:relSizeAnchor>
  <cdr:relSizeAnchor xmlns:cdr="http://schemas.openxmlformats.org/drawingml/2006/chartDrawing">
    <cdr:from>
      <cdr:x>0.16554</cdr:x>
      <cdr:y>0.48853</cdr:y>
    </cdr:from>
    <cdr:to>
      <cdr:x>0.23198</cdr:x>
      <cdr:y>0.52295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00203" y="2838464"/>
          <a:ext cx="561963" cy="199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2,332</a:t>
          </a:r>
        </a:p>
      </cdr:txBody>
    </cdr:sp>
  </cdr:relSizeAnchor>
  <cdr:relSizeAnchor xmlns:cdr="http://schemas.openxmlformats.org/drawingml/2006/chartDrawing">
    <cdr:from>
      <cdr:x>0.23649</cdr:x>
      <cdr:y>0.59569</cdr:y>
    </cdr:from>
    <cdr:to>
      <cdr:x>0.30518</cdr:x>
      <cdr:y>0.63504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06787" y="3514724"/>
          <a:ext cx="582884" cy="232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1,062</a:t>
          </a:r>
        </a:p>
      </cdr:txBody>
    </cdr:sp>
  </cdr:relSizeAnchor>
  <cdr:relSizeAnchor xmlns:cdr="http://schemas.openxmlformats.org/drawingml/2006/chartDrawing">
    <cdr:from>
      <cdr:x>0.31342</cdr:x>
      <cdr:y>0.2068</cdr:y>
    </cdr:from>
    <cdr:to>
      <cdr:x>0.38099</cdr:x>
      <cdr:y>0.24615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659631" y="1220134"/>
          <a:ext cx="573380" cy="232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5,579</a:t>
          </a:r>
        </a:p>
      </cdr:txBody>
    </cdr:sp>
  </cdr:relSizeAnchor>
  <cdr:relSizeAnchor xmlns:cdr="http://schemas.openxmlformats.org/drawingml/2006/chartDrawing">
    <cdr:from>
      <cdr:x>0.38413</cdr:x>
      <cdr:y>0.15416</cdr:y>
    </cdr:from>
    <cdr:to>
      <cdr:x>0.44607</cdr:x>
      <cdr:y>0.19022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259594" y="909581"/>
          <a:ext cx="525606" cy="212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6,216</a:t>
          </a:r>
        </a:p>
      </cdr:txBody>
    </cdr:sp>
  </cdr:relSizeAnchor>
  <cdr:relSizeAnchor xmlns:cdr="http://schemas.openxmlformats.org/drawingml/2006/chartDrawing">
    <cdr:from>
      <cdr:x>0.46171</cdr:x>
      <cdr:y>0.54426</cdr:y>
    </cdr:from>
    <cdr:to>
      <cdr:x>0.52815</cdr:x>
      <cdr:y>0.58361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905250" y="3162302"/>
          <a:ext cx="561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0.45496</cdr:x>
      <cdr:y>0.55082</cdr:y>
    </cdr:from>
    <cdr:to>
      <cdr:x>0.52365</cdr:x>
      <cdr:y>0.59508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848143" y="3200419"/>
          <a:ext cx="580993" cy="257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1,588</a:t>
          </a:r>
        </a:p>
      </cdr:txBody>
    </cdr:sp>
  </cdr:relSizeAnchor>
  <cdr:relSizeAnchor xmlns:cdr="http://schemas.openxmlformats.org/drawingml/2006/chartDrawing">
    <cdr:from>
      <cdr:x>0.52703</cdr:x>
      <cdr:y>0.55573</cdr:y>
    </cdr:from>
    <cdr:to>
      <cdr:x>0.59234</cdr:x>
      <cdr:y>0.59344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457725" y="3228958"/>
          <a:ext cx="552405" cy="219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</a:t>
          </a:r>
          <a:r>
            <a:rPr lang="en-US" sz="1000"/>
            <a:t>5</a:t>
          </a:r>
          <a:r>
            <a:rPr lang="th-TH" sz="1000"/>
            <a:t>36</a:t>
          </a:r>
        </a:p>
      </cdr:txBody>
    </cdr:sp>
  </cdr:relSizeAnchor>
  <cdr:relSizeAnchor xmlns:cdr="http://schemas.openxmlformats.org/drawingml/2006/chartDrawing">
    <cdr:from>
      <cdr:x>0.60297</cdr:x>
      <cdr:y>0.51251</cdr:y>
    </cdr:from>
    <cdr:to>
      <cdr:x>0.68179</cdr:x>
      <cdr:y>0.55185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116622" y="3023888"/>
          <a:ext cx="668844" cy="23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2,0</a:t>
          </a:r>
          <a:r>
            <a:rPr lang="en-US" sz="1000"/>
            <a:t>6</a:t>
          </a:r>
          <a:r>
            <a:rPr lang="th-TH" sz="1000"/>
            <a:t>1</a:t>
          </a:r>
        </a:p>
      </cdr:txBody>
    </cdr:sp>
  </cdr:relSizeAnchor>
  <cdr:relSizeAnchor xmlns:cdr="http://schemas.openxmlformats.org/drawingml/2006/chartDrawing">
    <cdr:from>
      <cdr:x>0.67455</cdr:x>
      <cdr:y>0.57377</cdr:y>
    </cdr:from>
    <cdr:to>
      <cdr:x>0.7455</cdr:x>
      <cdr:y>0.61639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705479" y="3333775"/>
          <a:ext cx="600109" cy="247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1,352</a:t>
          </a:r>
        </a:p>
      </cdr:txBody>
    </cdr:sp>
  </cdr:relSizeAnchor>
  <cdr:relSizeAnchor xmlns:cdr="http://schemas.openxmlformats.org/drawingml/2006/chartDrawing">
    <cdr:from>
      <cdr:x>0.75225</cdr:x>
      <cdr:y>0.61639</cdr:y>
    </cdr:from>
    <cdr:to>
      <cdr:x>0.80743</cdr:x>
      <cdr:y>0.6541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62681" y="3581392"/>
          <a:ext cx="466723" cy="219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8</a:t>
          </a:r>
          <a:r>
            <a:rPr lang="th-TH" sz="1000"/>
            <a:t>50</a:t>
          </a:r>
        </a:p>
      </cdr:txBody>
    </cdr:sp>
  </cdr:relSizeAnchor>
  <cdr:relSizeAnchor xmlns:cdr="http://schemas.openxmlformats.org/drawingml/2006/chartDrawing">
    <cdr:from>
      <cdr:x>0.82207</cdr:x>
      <cdr:y>0.65902</cdr:y>
    </cdr:from>
    <cdr:to>
      <cdr:x>0.87613</cdr:x>
      <cdr:y>0.69017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6953232" y="3829055"/>
          <a:ext cx="457251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3</a:t>
          </a:r>
          <a:r>
            <a:rPr lang="th-TH" sz="1000"/>
            <a:t>79</a:t>
          </a:r>
        </a:p>
      </cdr:txBody>
    </cdr:sp>
  </cdr:relSizeAnchor>
  <cdr:relSizeAnchor xmlns:cdr="http://schemas.openxmlformats.org/drawingml/2006/chartDrawing">
    <cdr:from>
      <cdr:x>0.8964</cdr:x>
      <cdr:y>0.66721</cdr:y>
    </cdr:from>
    <cdr:to>
      <cdr:x>0.94595</cdr:x>
      <cdr:y>0.70163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581898" y="3876685"/>
          <a:ext cx="419104" cy="199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302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T6" sqref="T6"/>
    </sheetView>
  </sheetViews>
  <sheetFormatPr defaultRowHeight="21.75" customHeight="1" x14ac:dyDescent="0.2"/>
  <cols>
    <col min="1" max="1" width="1.75" style="89" customWidth="1"/>
    <col min="2" max="2" width="47.75" style="89" customWidth="1"/>
    <col min="3" max="5" width="6" style="90" customWidth="1"/>
    <col min="6" max="6" width="6" style="91" hidden="1" customWidth="1"/>
    <col min="7" max="12" width="6" style="90" customWidth="1"/>
    <col min="13" max="15" width="6" style="1" customWidth="1"/>
    <col min="16" max="16" width="40.625" style="116" hidden="1" customWidth="1"/>
    <col min="17" max="17" width="45.75" style="116" hidden="1" customWidth="1"/>
    <col min="18" max="16384" width="9" style="1"/>
  </cols>
  <sheetData>
    <row r="1" spans="1:17" ht="21.75" customHeight="1" x14ac:dyDescent="0.2">
      <c r="A1" s="149" t="s">
        <v>184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21.75" customHeight="1" x14ac:dyDescent="0.2">
      <c r="A2" s="149" t="s">
        <v>133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 ht="23.25" customHeight="1" x14ac:dyDescent="0.2">
      <c r="A3" s="129" t="s">
        <v>132</v>
      </c>
      <c r="B3" s="130"/>
      <c r="C3" s="131" t="s">
        <v>165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3"/>
    </row>
    <row r="4" spans="1:17" ht="21.75" customHeight="1" x14ac:dyDescent="0.2">
      <c r="A4" s="130"/>
      <c r="B4" s="130"/>
      <c r="C4" s="134" t="s">
        <v>92</v>
      </c>
      <c r="D4" s="134"/>
      <c r="E4" s="134"/>
      <c r="F4" s="135"/>
      <c r="G4" s="136" t="s">
        <v>104</v>
      </c>
      <c r="H4" s="137"/>
      <c r="I4" s="137"/>
      <c r="J4" s="137"/>
      <c r="K4" s="137"/>
      <c r="L4" s="137"/>
      <c r="M4" s="137"/>
      <c r="N4" s="137"/>
      <c r="O4" s="138"/>
      <c r="P4" s="139" t="s">
        <v>197</v>
      </c>
      <c r="Q4" s="140"/>
    </row>
    <row r="5" spans="1:17" ht="21.75" customHeight="1" x14ac:dyDescent="0.2">
      <c r="A5" s="130"/>
      <c r="B5" s="130"/>
      <c r="C5" s="141"/>
      <c r="D5" s="141"/>
      <c r="E5" s="141"/>
      <c r="F5" s="142"/>
      <c r="G5" s="143" t="s">
        <v>105</v>
      </c>
      <c r="H5" s="143"/>
      <c r="I5" s="143"/>
      <c r="J5" s="143" t="s">
        <v>134</v>
      </c>
      <c r="K5" s="143"/>
      <c r="L5" s="143"/>
      <c r="M5" s="143" t="s">
        <v>196</v>
      </c>
      <c r="N5" s="143"/>
      <c r="O5" s="143"/>
      <c r="P5" s="144" t="s">
        <v>219</v>
      </c>
      <c r="Q5" s="144" t="s">
        <v>220</v>
      </c>
    </row>
    <row r="6" spans="1:17" ht="21.75" customHeight="1" x14ac:dyDescent="0.2">
      <c r="A6" s="145"/>
      <c r="B6" s="145"/>
      <c r="C6" s="146" t="s">
        <v>2</v>
      </c>
      <c r="D6" s="146" t="s">
        <v>3</v>
      </c>
      <c r="E6" s="146" t="s">
        <v>1</v>
      </c>
      <c r="F6" s="147"/>
      <c r="G6" s="146" t="s">
        <v>2</v>
      </c>
      <c r="H6" s="146" t="s">
        <v>3</v>
      </c>
      <c r="I6" s="146" t="s">
        <v>1</v>
      </c>
      <c r="J6" s="146" t="s">
        <v>2</v>
      </c>
      <c r="K6" s="146" t="s">
        <v>3</v>
      </c>
      <c r="L6" s="146" t="s">
        <v>1</v>
      </c>
      <c r="M6" s="146" t="s">
        <v>2</v>
      </c>
      <c r="N6" s="146" t="s">
        <v>3</v>
      </c>
      <c r="O6" s="146" t="s">
        <v>1</v>
      </c>
      <c r="P6" s="148"/>
      <c r="Q6" s="148"/>
    </row>
    <row r="7" spans="1:17" ht="21.75" customHeight="1" x14ac:dyDescent="0.2">
      <c r="A7" s="2" t="s">
        <v>90</v>
      </c>
      <c r="B7" s="3"/>
      <c r="C7" s="38"/>
      <c r="D7" s="4"/>
      <c r="E7" s="6"/>
      <c r="F7" s="5"/>
      <c r="G7" s="4"/>
      <c r="H7" s="4"/>
      <c r="I7" s="6"/>
      <c r="J7" s="4"/>
      <c r="K7" s="4"/>
      <c r="L7" s="6"/>
      <c r="M7" s="4"/>
      <c r="N7" s="4"/>
      <c r="O7" s="6"/>
      <c r="P7" s="124"/>
      <c r="Q7" s="124"/>
    </row>
    <row r="8" spans="1:17" ht="21.75" customHeight="1" x14ac:dyDescent="0.2">
      <c r="A8" s="2"/>
      <c r="B8" s="7" t="s">
        <v>60</v>
      </c>
      <c r="C8" s="38"/>
      <c r="D8" s="4"/>
      <c r="E8" s="6"/>
      <c r="F8" s="5"/>
      <c r="G8" s="4"/>
      <c r="H8" s="4"/>
      <c r="I8" s="6"/>
      <c r="J8" s="4"/>
      <c r="K8" s="4"/>
      <c r="L8" s="6"/>
      <c r="M8" s="4"/>
      <c r="N8" s="4"/>
      <c r="O8" s="6"/>
      <c r="P8" s="124"/>
      <c r="Q8" s="124"/>
    </row>
    <row r="9" spans="1:17" s="9" customFormat="1" ht="21.75" customHeight="1" x14ac:dyDescent="0.2">
      <c r="A9" s="8"/>
      <c r="B9" s="3" t="s">
        <v>58</v>
      </c>
      <c r="C9" s="117"/>
      <c r="D9" s="118"/>
      <c r="E9" s="120"/>
      <c r="F9" s="119"/>
      <c r="G9" s="118"/>
      <c r="H9" s="118"/>
      <c r="I9" s="120"/>
      <c r="J9" s="118"/>
      <c r="K9" s="118"/>
      <c r="L9" s="120"/>
      <c r="M9" s="118"/>
      <c r="N9" s="118"/>
      <c r="O9" s="120"/>
      <c r="P9" s="125"/>
      <c r="Q9" s="125"/>
    </row>
    <row r="10" spans="1:17" ht="21.75" customHeight="1" x14ac:dyDescent="0.3">
      <c r="A10" s="10"/>
      <c r="B10" s="40" t="s">
        <v>106</v>
      </c>
      <c r="C10" s="12">
        <v>97</v>
      </c>
      <c r="D10" s="12">
        <v>479</v>
      </c>
      <c r="E10" s="13">
        <f t="shared" ref="E10:E15" si="0">C10+D10</f>
        <v>576</v>
      </c>
      <c r="F10" s="14">
        <v>1</v>
      </c>
      <c r="G10" s="13">
        <f t="shared" ref="G10:G15" si="1">IF(F10=1,C10,"0")</f>
        <v>97</v>
      </c>
      <c r="H10" s="13">
        <f t="shared" ref="H10:H15" si="2">IF(F10=1,D10,"0")</f>
        <v>479</v>
      </c>
      <c r="I10" s="13">
        <f>G10+H10</f>
        <v>576</v>
      </c>
      <c r="J10" s="13" t="str">
        <f t="shared" ref="J10:J15" si="3">IF(F10=2,C10,"0")</f>
        <v>0</v>
      </c>
      <c r="K10" s="13" t="str">
        <f t="shared" ref="K10:K15" si="4">IF(F10=2,D10,"0")</f>
        <v>0</v>
      </c>
      <c r="L10" s="13">
        <f>J10+K10</f>
        <v>0</v>
      </c>
      <c r="M10" s="13" t="str">
        <f>IF(F10=3,C10,"0")</f>
        <v>0</v>
      </c>
      <c r="N10" s="13" t="str">
        <f>IF(F10=3,D10,"0")</f>
        <v>0</v>
      </c>
      <c r="O10" s="13" t="str">
        <f>IF(F10=3,E10,"0")</f>
        <v>0</v>
      </c>
      <c r="P10" s="122" t="s">
        <v>198</v>
      </c>
      <c r="Q10" s="126" t="s">
        <v>199</v>
      </c>
    </row>
    <row r="11" spans="1:17" ht="21.75" customHeight="1" x14ac:dyDescent="0.3">
      <c r="A11" s="15"/>
      <c r="B11" s="40" t="s">
        <v>76</v>
      </c>
      <c r="C11" s="17">
        <v>87</v>
      </c>
      <c r="D11" s="17">
        <v>428</v>
      </c>
      <c r="E11" s="18">
        <f t="shared" si="0"/>
        <v>515</v>
      </c>
      <c r="F11" s="99">
        <v>1</v>
      </c>
      <c r="G11" s="18">
        <f t="shared" si="1"/>
        <v>87</v>
      </c>
      <c r="H11" s="18">
        <f t="shared" si="2"/>
        <v>428</v>
      </c>
      <c r="I11" s="18">
        <f t="shared" ref="I11:I15" si="5">G11+H11</f>
        <v>515</v>
      </c>
      <c r="J11" s="18" t="str">
        <f t="shared" si="3"/>
        <v>0</v>
      </c>
      <c r="K11" s="18" t="str">
        <f t="shared" si="4"/>
        <v>0</v>
      </c>
      <c r="L11" s="18">
        <f t="shared" ref="L11:L15" si="6">J11+K11</f>
        <v>0</v>
      </c>
      <c r="M11" s="18" t="str">
        <f t="shared" ref="M11:M15" si="7">IF(F11=3,C11,"0")</f>
        <v>0</v>
      </c>
      <c r="N11" s="18" t="str">
        <f t="shared" ref="N11:N15" si="8">IF(F11=3,D11,"0")</f>
        <v>0</v>
      </c>
      <c r="O11" s="18" t="str">
        <f t="shared" ref="O11:O15" si="9">IF(F11=3,E11,"0")</f>
        <v>0</v>
      </c>
      <c r="P11" s="122" t="s">
        <v>198</v>
      </c>
      <c r="Q11" s="126" t="s">
        <v>199</v>
      </c>
    </row>
    <row r="12" spans="1:17" ht="21.75" customHeight="1" x14ac:dyDescent="0.3">
      <c r="A12" s="15"/>
      <c r="B12" s="40" t="s">
        <v>4</v>
      </c>
      <c r="C12" s="17">
        <v>0</v>
      </c>
      <c r="D12" s="17">
        <v>1</v>
      </c>
      <c r="E12" s="18">
        <f t="shared" si="0"/>
        <v>1</v>
      </c>
      <c r="F12" s="99">
        <v>1</v>
      </c>
      <c r="G12" s="18">
        <f t="shared" si="1"/>
        <v>0</v>
      </c>
      <c r="H12" s="18">
        <f t="shared" si="2"/>
        <v>1</v>
      </c>
      <c r="I12" s="18">
        <f>G12+H12</f>
        <v>1</v>
      </c>
      <c r="J12" s="18" t="str">
        <f t="shared" si="3"/>
        <v>0</v>
      </c>
      <c r="K12" s="18" t="str">
        <f t="shared" si="4"/>
        <v>0</v>
      </c>
      <c r="L12" s="18">
        <f>J12+K12</f>
        <v>0</v>
      </c>
      <c r="M12" s="18" t="str">
        <f t="shared" si="7"/>
        <v>0</v>
      </c>
      <c r="N12" s="18" t="str">
        <f t="shared" si="8"/>
        <v>0</v>
      </c>
      <c r="O12" s="18" t="str">
        <f t="shared" si="9"/>
        <v>0</v>
      </c>
      <c r="P12" s="122" t="s">
        <v>198</v>
      </c>
      <c r="Q12" s="126" t="s">
        <v>199</v>
      </c>
    </row>
    <row r="13" spans="1:17" ht="21.75" customHeight="1" x14ac:dyDescent="0.3">
      <c r="A13" s="15"/>
      <c r="B13" s="40" t="s">
        <v>186</v>
      </c>
      <c r="C13" s="17">
        <v>16</v>
      </c>
      <c r="D13" s="17">
        <v>4</v>
      </c>
      <c r="E13" s="18">
        <f t="shared" si="0"/>
        <v>20</v>
      </c>
      <c r="F13" s="112">
        <v>1</v>
      </c>
      <c r="G13" s="18">
        <f t="shared" si="1"/>
        <v>16</v>
      </c>
      <c r="H13" s="18">
        <f t="shared" si="2"/>
        <v>4</v>
      </c>
      <c r="I13" s="18">
        <f t="shared" ref="I13" si="10">G13+H13</f>
        <v>20</v>
      </c>
      <c r="J13" s="18" t="str">
        <f t="shared" si="3"/>
        <v>0</v>
      </c>
      <c r="K13" s="18" t="str">
        <f t="shared" si="4"/>
        <v>0</v>
      </c>
      <c r="L13" s="18">
        <f t="shared" ref="L13" si="11">J13+K13</f>
        <v>0</v>
      </c>
      <c r="M13" s="18" t="str">
        <f t="shared" si="7"/>
        <v>0</v>
      </c>
      <c r="N13" s="18" t="str">
        <f t="shared" si="8"/>
        <v>0</v>
      </c>
      <c r="O13" s="18" t="str">
        <f t="shared" si="9"/>
        <v>0</v>
      </c>
      <c r="P13" s="122" t="s">
        <v>202</v>
      </c>
      <c r="Q13" s="126" t="s">
        <v>203</v>
      </c>
    </row>
    <row r="14" spans="1:17" ht="21.75" customHeight="1" x14ac:dyDescent="0.3">
      <c r="A14" s="15"/>
      <c r="B14" s="40" t="s">
        <v>75</v>
      </c>
      <c r="C14" s="17">
        <v>150</v>
      </c>
      <c r="D14" s="17">
        <v>418</v>
      </c>
      <c r="E14" s="18">
        <f t="shared" si="0"/>
        <v>568</v>
      </c>
      <c r="F14" s="99">
        <v>1</v>
      </c>
      <c r="G14" s="18">
        <f t="shared" si="1"/>
        <v>150</v>
      </c>
      <c r="H14" s="18">
        <f t="shared" si="2"/>
        <v>418</v>
      </c>
      <c r="I14" s="18">
        <f t="shared" si="5"/>
        <v>568</v>
      </c>
      <c r="J14" s="18" t="str">
        <f t="shared" si="3"/>
        <v>0</v>
      </c>
      <c r="K14" s="18" t="str">
        <f t="shared" si="4"/>
        <v>0</v>
      </c>
      <c r="L14" s="18">
        <f t="shared" si="6"/>
        <v>0</v>
      </c>
      <c r="M14" s="18" t="str">
        <f t="shared" si="7"/>
        <v>0</v>
      </c>
      <c r="N14" s="18" t="str">
        <f t="shared" si="8"/>
        <v>0</v>
      </c>
      <c r="O14" s="18" t="str">
        <f t="shared" si="9"/>
        <v>0</v>
      </c>
      <c r="P14" s="122" t="s">
        <v>200</v>
      </c>
      <c r="Q14" s="126" t="s">
        <v>199</v>
      </c>
    </row>
    <row r="15" spans="1:17" ht="21.75" customHeight="1" x14ac:dyDescent="0.3">
      <c r="A15" s="15"/>
      <c r="B15" s="40" t="s">
        <v>138</v>
      </c>
      <c r="C15" s="17">
        <v>42</v>
      </c>
      <c r="D15" s="17">
        <v>103</v>
      </c>
      <c r="E15" s="18">
        <f t="shared" si="0"/>
        <v>145</v>
      </c>
      <c r="F15" s="99">
        <v>1</v>
      </c>
      <c r="G15" s="18">
        <f t="shared" si="1"/>
        <v>42</v>
      </c>
      <c r="H15" s="18">
        <f t="shared" si="2"/>
        <v>103</v>
      </c>
      <c r="I15" s="18">
        <f t="shared" si="5"/>
        <v>145</v>
      </c>
      <c r="J15" s="18" t="str">
        <f t="shared" si="3"/>
        <v>0</v>
      </c>
      <c r="K15" s="18" t="str">
        <f t="shared" si="4"/>
        <v>0</v>
      </c>
      <c r="L15" s="18">
        <f t="shared" si="6"/>
        <v>0</v>
      </c>
      <c r="M15" s="18" t="str">
        <f t="shared" si="7"/>
        <v>0</v>
      </c>
      <c r="N15" s="18" t="str">
        <f t="shared" si="8"/>
        <v>0</v>
      </c>
      <c r="O15" s="18" t="str">
        <f t="shared" si="9"/>
        <v>0</v>
      </c>
      <c r="P15" s="122" t="s">
        <v>198</v>
      </c>
      <c r="Q15" s="122" t="s">
        <v>201</v>
      </c>
    </row>
    <row r="16" spans="1:17" s="23" customFormat="1" ht="21.75" customHeight="1" x14ac:dyDescent="0.2">
      <c r="A16" s="19"/>
      <c r="B16" s="20" t="s">
        <v>59</v>
      </c>
      <c r="C16" s="21">
        <f>SUM(C10:C15)</f>
        <v>392</v>
      </c>
      <c r="D16" s="21">
        <f t="shared" ref="D16:K16" si="12">SUM(D10:D15)</f>
        <v>1433</v>
      </c>
      <c r="E16" s="21">
        <f>SUM(E10:E15)</f>
        <v>1825</v>
      </c>
      <c r="F16" s="22"/>
      <c r="G16" s="21">
        <f t="shared" si="12"/>
        <v>392</v>
      </c>
      <c r="H16" s="21">
        <f t="shared" si="12"/>
        <v>1433</v>
      </c>
      <c r="I16" s="21">
        <f t="shared" si="12"/>
        <v>1825</v>
      </c>
      <c r="J16" s="21">
        <f t="shared" si="12"/>
        <v>0</v>
      </c>
      <c r="K16" s="21">
        <f t="shared" si="12"/>
        <v>0</v>
      </c>
      <c r="L16" s="21">
        <f>SUM(L10:L15)</f>
        <v>0</v>
      </c>
      <c r="M16" s="21">
        <f>SUM(M10:M15)</f>
        <v>0</v>
      </c>
      <c r="N16" s="21">
        <f>SUM(N10:N15)</f>
        <v>0</v>
      </c>
      <c r="O16" s="21">
        <f>SUM(O10:O15)</f>
        <v>0</v>
      </c>
      <c r="P16" s="123"/>
      <c r="Q16" s="123"/>
    </row>
    <row r="17" spans="1:17" s="23" customFormat="1" ht="21.75" customHeight="1" x14ac:dyDescent="0.2">
      <c r="A17" s="19"/>
      <c r="B17" s="3" t="s">
        <v>119</v>
      </c>
      <c r="C17" s="21"/>
      <c r="D17" s="21"/>
      <c r="E17" s="21"/>
      <c r="F17" s="22"/>
      <c r="G17" s="21"/>
      <c r="H17" s="21"/>
      <c r="I17" s="21"/>
      <c r="J17" s="21"/>
      <c r="K17" s="21"/>
      <c r="L17" s="21"/>
      <c r="M17" s="21"/>
      <c r="N17" s="21"/>
      <c r="O17" s="21"/>
      <c r="P17" s="123"/>
      <c r="Q17" s="123"/>
    </row>
    <row r="18" spans="1:17" s="23" customFormat="1" ht="21.75" customHeight="1" x14ac:dyDescent="0.3">
      <c r="A18" s="19"/>
      <c r="B18" s="24" t="s">
        <v>106</v>
      </c>
      <c r="C18" s="17">
        <v>26</v>
      </c>
      <c r="D18" s="17">
        <v>107</v>
      </c>
      <c r="E18" s="17">
        <f>C18+D18</f>
        <v>133</v>
      </c>
      <c r="F18" s="99">
        <v>1</v>
      </c>
      <c r="G18" s="17">
        <f>IF(F18=1,C18,"0")</f>
        <v>26</v>
      </c>
      <c r="H18" s="17">
        <f>IF(F18=1,D18,"0")</f>
        <v>107</v>
      </c>
      <c r="I18" s="17">
        <f t="shared" ref="I18" si="13">G18+H18</f>
        <v>133</v>
      </c>
      <c r="J18" s="17">
        <f>SUM(N18)</f>
        <v>0</v>
      </c>
      <c r="K18" s="17">
        <f>SUM(N22)</f>
        <v>0</v>
      </c>
      <c r="L18" s="17">
        <f t="shared" ref="L18" si="14">J18+K18</f>
        <v>0</v>
      </c>
      <c r="M18" s="18" t="str">
        <f t="shared" ref="M18" si="15">IF(F18=3,C18,"0")</f>
        <v>0</v>
      </c>
      <c r="N18" s="18" t="str">
        <f t="shared" ref="N18" si="16">IF(F18=3,D18,"0")</f>
        <v>0</v>
      </c>
      <c r="O18" s="18" t="str">
        <f t="shared" ref="O18" si="17">IF(F18=3,E18,"0")</f>
        <v>0</v>
      </c>
      <c r="P18" s="122" t="s">
        <v>198</v>
      </c>
      <c r="Q18" s="126" t="s">
        <v>199</v>
      </c>
    </row>
    <row r="19" spans="1:17" s="23" customFormat="1" ht="21.75" customHeight="1" x14ac:dyDescent="0.3">
      <c r="A19" s="19"/>
      <c r="B19" s="25" t="s">
        <v>59</v>
      </c>
      <c r="C19" s="21">
        <f>SUM(C18)</f>
        <v>26</v>
      </c>
      <c r="D19" s="21">
        <f>SUM(D18)</f>
        <v>107</v>
      </c>
      <c r="E19" s="21">
        <f>SUM(E18)</f>
        <v>133</v>
      </c>
      <c r="F19" s="22"/>
      <c r="G19" s="21">
        <f t="shared" ref="G19:L19" si="18">SUM(G18)</f>
        <v>26</v>
      </c>
      <c r="H19" s="21">
        <f t="shared" si="18"/>
        <v>107</v>
      </c>
      <c r="I19" s="21">
        <f t="shared" si="18"/>
        <v>133</v>
      </c>
      <c r="J19" s="21">
        <f t="shared" si="18"/>
        <v>0</v>
      </c>
      <c r="K19" s="21">
        <f t="shared" si="18"/>
        <v>0</v>
      </c>
      <c r="L19" s="21">
        <f t="shared" si="18"/>
        <v>0</v>
      </c>
      <c r="M19" s="21">
        <f t="shared" ref="M19:O19" si="19">SUM(M18)</f>
        <v>0</v>
      </c>
      <c r="N19" s="21">
        <f t="shared" si="19"/>
        <v>0</v>
      </c>
      <c r="O19" s="21">
        <f t="shared" si="19"/>
        <v>0</v>
      </c>
      <c r="P19" s="123"/>
      <c r="Q19" s="123"/>
    </row>
    <row r="20" spans="1:17" s="23" customFormat="1" ht="21.75" customHeight="1" x14ac:dyDescent="0.3">
      <c r="A20" s="19"/>
      <c r="B20" s="25" t="s">
        <v>61</v>
      </c>
      <c r="C20" s="21">
        <f>C16+C19</f>
        <v>418</v>
      </c>
      <c r="D20" s="21">
        <f t="shared" ref="D20" si="20">D16+D19</f>
        <v>1540</v>
      </c>
      <c r="E20" s="21">
        <f>E16+E19</f>
        <v>1958</v>
      </c>
      <c r="F20" s="22"/>
      <c r="G20" s="21">
        <f>G16+G19</f>
        <v>418</v>
      </c>
      <c r="H20" s="21">
        <f t="shared" ref="H20:L20" si="21">H16+H19</f>
        <v>1540</v>
      </c>
      <c r="I20" s="21">
        <f>I16+I19</f>
        <v>1958</v>
      </c>
      <c r="J20" s="21">
        <f t="shared" si="21"/>
        <v>0</v>
      </c>
      <c r="K20" s="21">
        <f t="shared" si="21"/>
        <v>0</v>
      </c>
      <c r="L20" s="21">
        <f t="shared" si="21"/>
        <v>0</v>
      </c>
      <c r="M20" s="21">
        <f t="shared" ref="M20:O20" si="22">M16+M19</f>
        <v>0</v>
      </c>
      <c r="N20" s="21">
        <f t="shared" si="22"/>
        <v>0</v>
      </c>
      <c r="O20" s="21">
        <f t="shared" si="22"/>
        <v>0</v>
      </c>
      <c r="P20" s="123"/>
      <c r="Q20" s="123"/>
    </row>
    <row r="21" spans="1:17" s="23" customFormat="1" ht="21.75" customHeight="1" x14ac:dyDescent="0.3">
      <c r="A21" s="19"/>
      <c r="B21" s="26" t="s">
        <v>77</v>
      </c>
      <c r="C21" s="21"/>
      <c r="D21" s="21"/>
      <c r="E21" s="21"/>
      <c r="F21" s="22"/>
      <c r="G21" s="21"/>
      <c r="H21" s="21"/>
      <c r="I21" s="21"/>
      <c r="J21" s="21"/>
      <c r="K21" s="21"/>
      <c r="L21" s="21"/>
      <c r="M21" s="21"/>
      <c r="N21" s="21"/>
      <c r="O21" s="21"/>
      <c r="P21" s="123"/>
      <c r="Q21" s="123"/>
    </row>
    <row r="22" spans="1:17" s="23" customFormat="1" ht="21.75" customHeight="1" x14ac:dyDescent="0.3">
      <c r="A22" s="19"/>
      <c r="B22" s="27" t="s">
        <v>58</v>
      </c>
      <c r="C22" s="21"/>
      <c r="D22" s="21"/>
      <c r="E22" s="21"/>
      <c r="F22" s="22"/>
      <c r="G22" s="21"/>
      <c r="H22" s="21"/>
      <c r="I22" s="21"/>
      <c r="J22" s="21"/>
      <c r="K22" s="21"/>
      <c r="L22" s="21"/>
      <c r="M22" s="21"/>
      <c r="N22" s="21"/>
      <c r="O22" s="21"/>
      <c r="P22" s="123"/>
      <c r="Q22" s="123"/>
    </row>
    <row r="23" spans="1:17" s="23" customFormat="1" ht="21.75" customHeight="1" x14ac:dyDescent="0.3">
      <c r="A23" s="19"/>
      <c r="B23" s="24" t="s">
        <v>106</v>
      </c>
      <c r="C23" s="17">
        <v>27</v>
      </c>
      <c r="D23" s="17">
        <v>76</v>
      </c>
      <c r="E23" s="17">
        <f>C23+D23</f>
        <v>103</v>
      </c>
      <c r="F23" s="99">
        <v>1</v>
      </c>
      <c r="G23" s="17">
        <f>IF(F23=1,C23,"0")</f>
        <v>27</v>
      </c>
      <c r="H23" s="17">
        <f>IF(F23=1,D23,"0")</f>
        <v>76</v>
      </c>
      <c r="I23" s="17">
        <f t="shared" ref="I23" si="23">G23+H23</f>
        <v>103</v>
      </c>
      <c r="J23" s="17">
        <f>SUM(N23)</f>
        <v>0</v>
      </c>
      <c r="K23" s="17">
        <f>SUM(N27)</f>
        <v>0</v>
      </c>
      <c r="L23" s="17">
        <f t="shared" ref="L23" si="24">J23+K23</f>
        <v>0</v>
      </c>
      <c r="M23" s="17" t="str">
        <f t="shared" ref="M23:M24" si="25">IF(F23=3,C23,"0")</f>
        <v>0</v>
      </c>
      <c r="N23" s="17" t="str">
        <f t="shared" ref="N23:N24" si="26">IF(F23=3,D23,"0")</f>
        <v>0</v>
      </c>
      <c r="O23" s="17" t="str">
        <f t="shared" ref="O23:O24" si="27">IF(F23=3,E23,"0")</f>
        <v>0</v>
      </c>
      <c r="P23" s="122" t="s">
        <v>198</v>
      </c>
      <c r="Q23" s="126" t="s">
        <v>199</v>
      </c>
    </row>
    <row r="24" spans="1:17" s="23" customFormat="1" ht="21.75" customHeight="1" x14ac:dyDescent="0.3">
      <c r="A24" s="19"/>
      <c r="B24" s="16" t="s">
        <v>75</v>
      </c>
      <c r="C24" s="17">
        <v>49</v>
      </c>
      <c r="D24" s="17">
        <v>113</v>
      </c>
      <c r="E24" s="17">
        <f>C24+D24</f>
        <v>162</v>
      </c>
      <c r="F24" s="99">
        <v>1</v>
      </c>
      <c r="G24" s="17">
        <f>IF(F24=1,C24,"0")</f>
        <v>49</v>
      </c>
      <c r="H24" s="17">
        <f>IF(F24=1,D24,"0")</f>
        <v>113</v>
      </c>
      <c r="I24" s="17">
        <f t="shared" ref="I24" si="28">G24+H24</f>
        <v>162</v>
      </c>
      <c r="J24" s="17">
        <f>SUM(N24)</f>
        <v>0</v>
      </c>
      <c r="K24" s="17">
        <f>SUM(N28)</f>
        <v>0</v>
      </c>
      <c r="L24" s="17">
        <f t="shared" ref="L24" si="29">J24+K24</f>
        <v>0</v>
      </c>
      <c r="M24" s="17" t="str">
        <f t="shared" si="25"/>
        <v>0</v>
      </c>
      <c r="N24" s="17" t="str">
        <f t="shared" si="26"/>
        <v>0</v>
      </c>
      <c r="O24" s="17" t="str">
        <f t="shared" si="27"/>
        <v>0</v>
      </c>
      <c r="P24" s="122" t="s">
        <v>198</v>
      </c>
      <c r="Q24" s="126" t="s">
        <v>199</v>
      </c>
    </row>
    <row r="25" spans="1:17" s="23" customFormat="1" ht="21.75" customHeight="1" x14ac:dyDescent="0.3">
      <c r="A25" s="19"/>
      <c r="B25" s="25" t="s">
        <v>59</v>
      </c>
      <c r="C25" s="21">
        <f>SUM(C23:C24)</f>
        <v>76</v>
      </c>
      <c r="D25" s="21">
        <f t="shared" ref="D25:E25" si="30">SUM(D23:D24)</f>
        <v>189</v>
      </c>
      <c r="E25" s="21">
        <f t="shared" si="30"/>
        <v>265</v>
      </c>
      <c r="F25" s="22"/>
      <c r="G25" s="21">
        <f>SUM(G23:G24)</f>
        <v>76</v>
      </c>
      <c r="H25" s="21">
        <f>SUM(H23:H24)</f>
        <v>189</v>
      </c>
      <c r="I25" s="21">
        <f>SUM(I23:I24)</f>
        <v>265</v>
      </c>
      <c r="J25" s="21">
        <f t="shared" ref="J25:L25" si="31">SUM(J24)</f>
        <v>0</v>
      </c>
      <c r="K25" s="21">
        <f t="shared" si="31"/>
        <v>0</v>
      </c>
      <c r="L25" s="21">
        <f t="shared" si="31"/>
        <v>0</v>
      </c>
      <c r="M25" s="21">
        <f t="shared" ref="M25:O25" si="32">SUM(M24)</f>
        <v>0</v>
      </c>
      <c r="N25" s="21">
        <f t="shared" si="32"/>
        <v>0</v>
      </c>
      <c r="O25" s="21">
        <f t="shared" si="32"/>
        <v>0</v>
      </c>
      <c r="P25" s="123"/>
      <c r="Q25" s="123"/>
    </row>
    <row r="26" spans="1:17" s="23" customFormat="1" ht="21.75" customHeight="1" x14ac:dyDescent="0.3">
      <c r="A26" s="19"/>
      <c r="B26" s="25" t="s">
        <v>78</v>
      </c>
      <c r="C26" s="21">
        <f>C21+C25</f>
        <v>76</v>
      </c>
      <c r="D26" s="21">
        <f t="shared" ref="D26" si="33">D21+D25</f>
        <v>189</v>
      </c>
      <c r="E26" s="21">
        <f>E21+E25</f>
        <v>265</v>
      </c>
      <c r="F26" s="22"/>
      <c r="G26" s="21">
        <f t="shared" ref="G26:L26" si="34">G21+G25</f>
        <v>76</v>
      </c>
      <c r="H26" s="21">
        <f t="shared" si="34"/>
        <v>189</v>
      </c>
      <c r="I26" s="21">
        <f t="shared" si="34"/>
        <v>265</v>
      </c>
      <c r="J26" s="21">
        <f t="shared" si="34"/>
        <v>0</v>
      </c>
      <c r="K26" s="21">
        <f t="shared" si="34"/>
        <v>0</v>
      </c>
      <c r="L26" s="21">
        <f t="shared" si="34"/>
        <v>0</v>
      </c>
      <c r="M26" s="21">
        <f t="shared" ref="M26:O26" si="35">M21+M25</f>
        <v>0</v>
      </c>
      <c r="N26" s="21">
        <f t="shared" si="35"/>
        <v>0</v>
      </c>
      <c r="O26" s="21">
        <f t="shared" si="35"/>
        <v>0</v>
      </c>
      <c r="P26" s="123"/>
      <c r="Q26" s="123"/>
    </row>
    <row r="27" spans="1:17" s="23" customFormat="1" ht="21.75" customHeight="1" x14ac:dyDescent="0.2">
      <c r="A27" s="28"/>
      <c r="B27" s="29" t="s">
        <v>43</v>
      </c>
      <c r="C27" s="30">
        <f>C20+C26</f>
        <v>494</v>
      </c>
      <c r="D27" s="30">
        <f>D20+D26</f>
        <v>1729</v>
      </c>
      <c r="E27" s="30">
        <f>E20+E26</f>
        <v>2223</v>
      </c>
      <c r="F27" s="31"/>
      <c r="G27" s="30">
        <f>G20+G26</f>
        <v>494</v>
      </c>
      <c r="H27" s="30">
        <f>H20+H26</f>
        <v>1729</v>
      </c>
      <c r="I27" s="30">
        <f>I20+I26</f>
        <v>2223</v>
      </c>
      <c r="J27" s="30">
        <f t="shared" ref="J27:L27" si="36">J20+J26</f>
        <v>0</v>
      </c>
      <c r="K27" s="30">
        <f t="shared" si="36"/>
        <v>0</v>
      </c>
      <c r="L27" s="30">
        <f t="shared" si="36"/>
        <v>0</v>
      </c>
      <c r="M27" s="30">
        <f t="shared" ref="M27:O27" si="37">M20+M26</f>
        <v>0</v>
      </c>
      <c r="N27" s="30">
        <f t="shared" si="37"/>
        <v>0</v>
      </c>
      <c r="O27" s="30">
        <f t="shared" si="37"/>
        <v>0</v>
      </c>
      <c r="P27" s="127"/>
      <c r="Q27" s="127"/>
    </row>
    <row r="28" spans="1:17" ht="21.75" customHeight="1" x14ac:dyDescent="0.2">
      <c r="A28" s="2" t="s">
        <v>41</v>
      </c>
      <c r="B28" s="3"/>
      <c r="C28" s="38"/>
      <c r="D28" s="4"/>
      <c r="E28" s="33"/>
      <c r="F28" s="5"/>
      <c r="G28" s="32"/>
      <c r="H28" s="32"/>
      <c r="I28" s="33"/>
      <c r="J28" s="32"/>
      <c r="K28" s="32"/>
      <c r="L28" s="33"/>
      <c r="M28" s="32"/>
      <c r="N28" s="32"/>
      <c r="O28" s="33"/>
      <c r="P28" s="124"/>
      <c r="Q28" s="124"/>
    </row>
    <row r="29" spans="1:17" ht="21.75" customHeight="1" x14ac:dyDescent="0.2">
      <c r="A29" s="2"/>
      <c r="B29" s="7" t="s">
        <v>60</v>
      </c>
      <c r="C29" s="38"/>
      <c r="D29" s="4"/>
      <c r="E29" s="33"/>
      <c r="F29" s="5"/>
      <c r="G29" s="32"/>
      <c r="H29" s="32"/>
      <c r="I29" s="33"/>
      <c r="J29" s="32"/>
      <c r="K29" s="32"/>
      <c r="L29" s="33"/>
      <c r="M29" s="32"/>
      <c r="N29" s="32"/>
      <c r="O29" s="33"/>
      <c r="P29" s="124"/>
      <c r="Q29" s="124"/>
    </row>
    <row r="30" spans="1:17" ht="21.75" customHeight="1" x14ac:dyDescent="0.2">
      <c r="A30" s="8"/>
      <c r="B30" s="3" t="s">
        <v>166</v>
      </c>
      <c r="C30" s="38"/>
      <c r="D30" s="4"/>
      <c r="E30" s="33"/>
      <c r="F30" s="5"/>
      <c r="G30" s="32"/>
      <c r="H30" s="32"/>
      <c r="I30" s="33"/>
      <c r="J30" s="32"/>
      <c r="K30" s="32"/>
      <c r="L30" s="33"/>
      <c r="M30" s="32"/>
      <c r="N30" s="32"/>
      <c r="O30" s="33"/>
      <c r="P30" s="124"/>
      <c r="Q30" s="124"/>
    </row>
    <row r="31" spans="1:17" ht="21.75" customHeight="1" x14ac:dyDescent="0.3">
      <c r="A31" s="10"/>
      <c r="B31" s="11" t="s">
        <v>11</v>
      </c>
      <c r="C31" s="12">
        <v>74</v>
      </c>
      <c r="D31" s="12">
        <v>42</v>
      </c>
      <c r="E31" s="13">
        <f t="shared" ref="E31:E35" si="38">C31+D31</f>
        <v>116</v>
      </c>
      <c r="F31" s="34">
        <v>2</v>
      </c>
      <c r="G31" s="13" t="str">
        <f t="shared" ref="G31:G35" si="39">IF(F31=1,C31,"0")</f>
        <v>0</v>
      </c>
      <c r="H31" s="13" t="str">
        <f t="shared" ref="H31:H35" si="40">IF(F31=1,D31,"0")</f>
        <v>0</v>
      </c>
      <c r="I31" s="13">
        <f t="shared" ref="I31:I35" si="41">G31+H31</f>
        <v>0</v>
      </c>
      <c r="J31" s="13">
        <f t="shared" ref="J31:J35" si="42">IF(F31=2,C31,"0")</f>
        <v>74</v>
      </c>
      <c r="K31" s="13">
        <f t="shared" ref="K31:K35" si="43">IF(F31=2,D31,"0")</f>
        <v>42</v>
      </c>
      <c r="L31" s="13">
        <f t="shared" ref="L31:L35" si="44">J31+K31</f>
        <v>116</v>
      </c>
      <c r="M31" s="13" t="str">
        <f t="shared" ref="M31:M35" si="45">IF(F31=3,C31,"0")</f>
        <v>0</v>
      </c>
      <c r="N31" s="13" t="str">
        <f t="shared" ref="N31:N35" si="46">IF(F31=3,D31,"0")</f>
        <v>0</v>
      </c>
      <c r="O31" s="13" t="str">
        <f t="shared" ref="O31:O35" si="47">IF(F31=3,E31,"0")</f>
        <v>0</v>
      </c>
      <c r="P31" s="122" t="s">
        <v>204</v>
      </c>
      <c r="Q31" s="126" t="s">
        <v>206</v>
      </c>
    </row>
    <row r="32" spans="1:17" ht="21.75" customHeight="1" x14ac:dyDescent="0.3">
      <c r="A32" s="15"/>
      <c r="B32" s="16" t="s">
        <v>9</v>
      </c>
      <c r="C32" s="17">
        <v>52</v>
      </c>
      <c r="D32" s="17">
        <v>12</v>
      </c>
      <c r="E32" s="18">
        <f t="shared" si="38"/>
        <v>64</v>
      </c>
      <c r="F32" s="35">
        <v>2</v>
      </c>
      <c r="G32" s="18" t="str">
        <f t="shared" si="39"/>
        <v>0</v>
      </c>
      <c r="H32" s="18" t="str">
        <f t="shared" si="40"/>
        <v>0</v>
      </c>
      <c r="I32" s="18">
        <f t="shared" si="41"/>
        <v>0</v>
      </c>
      <c r="J32" s="18">
        <f t="shared" si="42"/>
        <v>52</v>
      </c>
      <c r="K32" s="18">
        <f t="shared" si="43"/>
        <v>12</v>
      </c>
      <c r="L32" s="18">
        <f t="shared" si="44"/>
        <v>64</v>
      </c>
      <c r="M32" s="18" t="str">
        <f t="shared" si="45"/>
        <v>0</v>
      </c>
      <c r="N32" s="18" t="str">
        <f t="shared" si="46"/>
        <v>0</v>
      </c>
      <c r="O32" s="18" t="str">
        <f t="shared" si="47"/>
        <v>0</v>
      </c>
      <c r="P32" s="122" t="s">
        <v>204</v>
      </c>
      <c r="Q32" s="126" t="s">
        <v>206</v>
      </c>
    </row>
    <row r="33" spans="1:17" ht="21.75" customHeight="1" x14ac:dyDescent="0.3">
      <c r="A33" s="15"/>
      <c r="B33" s="16" t="s">
        <v>70</v>
      </c>
      <c r="C33" s="17">
        <v>77</v>
      </c>
      <c r="D33" s="17">
        <v>28</v>
      </c>
      <c r="E33" s="18">
        <f t="shared" si="38"/>
        <v>105</v>
      </c>
      <c r="F33" s="35">
        <v>2</v>
      </c>
      <c r="G33" s="18" t="str">
        <f t="shared" si="39"/>
        <v>0</v>
      </c>
      <c r="H33" s="18" t="str">
        <f t="shared" si="40"/>
        <v>0</v>
      </c>
      <c r="I33" s="18">
        <f t="shared" si="41"/>
        <v>0</v>
      </c>
      <c r="J33" s="18">
        <f t="shared" si="42"/>
        <v>77</v>
      </c>
      <c r="K33" s="18">
        <f t="shared" si="43"/>
        <v>28</v>
      </c>
      <c r="L33" s="18">
        <f t="shared" si="44"/>
        <v>105</v>
      </c>
      <c r="M33" s="18" t="str">
        <f t="shared" si="45"/>
        <v>0</v>
      </c>
      <c r="N33" s="18" t="str">
        <f t="shared" si="46"/>
        <v>0</v>
      </c>
      <c r="O33" s="18" t="str">
        <f t="shared" si="47"/>
        <v>0</v>
      </c>
      <c r="P33" s="122" t="s">
        <v>204</v>
      </c>
      <c r="Q33" s="126" t="s">
        <v>205</v>
      </c>
    </row>
    <row r="34" spans="1:17" ht="21.75" customHeight="1" x14ac:dyDescent="0.3">
      <c r="A34" s="15"/>
      <c r="B34" s="16" t="s">
        <v>188</v>
      </c>
      <c r="C34" s="17">
        <v>34</v>
      </c>
      <c r="D34" s="17">
        <v>27</v>
      </c>
      <c r="E34" s="18">
        <f t="shared" si="38"/>
        <v>61</v>
      </c>
      <c r="F34" s="35">
        <v>2</v>
      </c>
      <c r="G34" s="18" t="str">
        <f t="shared" si="39"/>
        <v>0</v>
      </c>
      <c r="H34" s="18" t="str">
        <f t="shared" si="40"/>
        <v>0</v>
      </c>
      <c r="I34" s="18">
        <f t="shared" si="41"/>
        <v>0</v>
      </c>
      <c r="J34" s="18">
        <f t="shared" si="42"/>
        <v>34</v>
      </c>
      <c r="K34" s="18">
        <f t="shared" si="43"/>
        <v>27</v>
      </c>
      <c r="L34" s="18">
        <f t="shared" si="44"/>
        <v>61</v>
      </c>
      <c r="M34" s="18" t="str">
        <f t="shared" si="45"/>
        <v>0</v>
      </c>
      <c r="N34" s="18" t="str">
        <f t="shared" si="46"/>
        <v>0</v>
      </c>
      <c r="O34" s="18" t="str">
        <f t="shared" si="47"/>
        <v>0</v>
      </c>
      <c r="P34" s="122" t="s">
        <v>204</v>
      </c>
      <c r="Q34" s="126" t="s">
        <v>205</v>
      </c>
    </row>
    <row r="35" spans="1:17" ht="21.75" customHeight="1" x14ac:dyDescent="0.3">
      <c r="A35" s="15"/>
      <c r="B35" s="16" t="s">
        <v>10</v>
      </c>
      <c r="C35" s="17">
        <v>63</v>
      </c>
      <c r="D35" s="17">
        <v>50</v>
      </c>
      <c r="E35" s="18">
        <f t="shared" si="38"/>
        <v>113</v>
      </c>
      <c r="F35" s="35">
        <v>2</v>
      </c>
      <c r="G35" s="18" t="str">
        <f t="shared" si="39"/>
        <v>0</v>
      </c>
      <c r="H35" s="18" t="str">
        <f t="shared" si="40"/>
        <v>0</v>
      </c>
      <c r="I35" s="18">
        <f t="shared" si="41"/>
        <v>0</v>
      </c>
      <c r="J35" s="18">
        <f t="shared" si="42"/>
        <v>63</v>
      </c>
      <c r="K35" s="18">
        <f t="shared" si="43"/>
        <v>50</v>
      </c>
      <c r="L35" s="18">
        <f t="shared" si="44"/>
        <v>113</v>
      </c>
      <c r="M35" s="18" t="str">
        <f t="shared" si="45"/>
        <v>0</v>
      </c>
      <c r="N35" s="18" t="str">
        <f t="shared" si="46"/>
        <v>0</v>
      </c>
      <c r="O35" s="18" t="str">
        <f t="shared" si="47"/>
        <v>0</v>
      </c>
      <c r="P35" s="122" t="s">
        <v>204</v>
      </c>
      <c r="Q35" s="126" t="s">
        <v>207</v>
      </c>
    </row>
    <row r="36" spans="1:17" s="23" customFormat="1" ht="21.75" customHeight="1" x14ac:dyDescent="0.2">
      <c r="A36" s="19"/>
      <c r="B36" s="20" t="s">
        <v>59</v>
      </c>
      <c r="C36" s="21">
        <f>SUM(C31:C35)</f>
        <v>300</v>
      </c>
      <c r="D36" s="21">
        <f>SUM(D31:D35)</f>
        <v>159</v>
      </c>
      <c r="E36" s="21">
        <f>SUM(E31:E35)</f>
        <v>459</v>
      </c>
      <c r="F36" s="36"/>
      <c r="G36" s="21">
        <f t="shared" ref="G36:L36" si="48">SUM(G31:G35)</f>
        <v>0</v>
      </c>
      <c r="H36" s="21">
        <f t="shared" si="48"/>
        <v>0</v>
      </c>
      <c r="I36" s="21">
        <f t="shared" si="48"/>
        <v>0</v>
      </c>
      <c r="J36" s="21">
        <f t="shared" si="48"/>
        <v>300</v>
      </c>
      <c r="K36" s="21">
        <f t="shared" si="48"/>
        <v>159</v>
      </c>
      <c r="L36" s="21">
        <f t="shared" si="48"/>
        <v>459</v>
      </c>
      <c r="M36" s="21">
        <f t="shared" ref="M36:O36" si="49">SUM(M31:M35)</f>
        <v>0</v>
      </c>
      <c r="N36" s="21">
        <f t="shared" si="49"/>
        <v>0</v>
      </c>
      <c r="O36" s="21">
        <f t="shared" si="49"/>
        <v>0</v>
      </c>
      <c r="P36" s="123"/>
      <c r="Q36" s="123"/>
    </row>
    <row r="37" spans="1:17" s="23" customFormat="1" ht="21.75" customHeight="1" x14ac:dyDescent="0.2">
      <c r="A37" s="19"/>
      <c r="B37" s="3" t="s">
        <v>156</v>
      </c>
      <c r="C37" s="92"/>
      <c r="D37" s="77"/>
      <c r="E37" s="108"/>
      <c r="F37" s="109"/>
      <c r="G37" s="77"/>
      <c r="H37" s="21"/>
      <c r="I37" s="21"/>
      <c r="J37" s="21"/>
      <c r="K37" s="21"/>
      <c r="L37" s="21"/>
      <c r="M37" s="21"/>
      <c r="N37" s="21"/>
      <c r="O37" s="21"/>
      <c r="P37" s="123"/>
      <c r="Q37" s="123"/>
    </row>
    <row r="38" spans="1:17" s="23" customFormat="1" ht="21.75" customHeight="1" x14ac:dyDescent="0.3">
      <c r="A38" s="19"/>
      <c r="B38" s="11" t="s">
        <v>11</v>
      </c>
      <c r="C38" s="17">
        <v>66</v>
      </c>
      <c r="D38" s="17">
        <v>51</v>
      </c>
      <c r="E38" s="21">
        <f t="shared" ref="E38:E43" si="50">C38+D38</f>
        <v>117</v>
      </c>
      <c r="F38" s="22">
        <v>2</v>
      </c>
      <c r="G38" s="21" t="str">
        <f t="shared" ref="G38:G43" si="51">IF(F38=1,C38,"0")</f>
        <v>0</v>
      </c>
      <c r="H38" s="21" t="str">
        <f t="shared" ref="H38:H43" si="52">IF(F38=1,D38,"0")</f>
        <v>0</v>
      </c>
      <c r="I38" s="21">
        <f t="shared" ref="I38:I43" si="53">G38+H38</f>
        <v>0</v>
      </c>
      <c r="J38" s="21">
        <f t="shared" ref="J38:J43" si="54">IF(F38=2,C38,"0")</f>
        <v>66</v>
      </c>
      <c r="K38" s="21">
        <f t="shared" ref="K38:K43" si="55">IF(F38=2,D38,"0")</f>
        <v>51</v>
      </c>
      <c r="L38" s="21">
        <f t="shared" ref="L38:L43" si="56">J38+K38</f>
        <v>117</v>
      </c>
      <c r="M38" s="21" t="str">
        <f t="shared" ref="M38:M43" si="57">IF(F38=3,C38,"0")</f>
        <v>0</v>
      </c>
      <c r="N38" s="21" t="str">
        <f t="shared" ref="N38:N43" si="58">IF(F38=3,D38,"0")</f>
        <v>0</v>
      </c>
      <c r="O38" s="21" t="str">
        <f t="shared" ref="O38:O43" si="59">IF(F38=3,E38,"0")</f>
        <v>0</v>
      </c>
      <c r="P38" s="122" t="s">
        <v>204</v>
      </c>
      <c r="Q38" s="126" t="s">
        <v>206</v>
      </c>
    </row>
    <row r="39" spans="1:17" s="23" customFormat="1" ht="21.75" customHeight="1" x14ac:dyDescent="0.3">
      <c r="A39" s="19"/>
      <c r="B39" s="16" t="s">
        <v>9</v>
      </c>
      <c r="C39" s="17">
        <v>79</v>
      </c>
      <c r="D39" s="17">
        <v>15</v>
      </c>
      <c r="E39" s="21">
        <f t="shared" si="50"/>
        <v>94</v>
      </c>
      <c r="F39" s="22">
        <v>2</v>
      </c>
      <c r="G39" s="21" t="str">
        <f t="shared" si="51"/>
        <v>0</v>
      </c>
      <c r="H39" s="21" t="str">
        <f t="shared" si="52"/>
        <v>0</v>
      </c>
      <c r="I39" s="21">
        <f t="shared" si="53"/>
        <v>0</v>
      </c>
      <c r="J39" s="21">
        <f t="shared" si="54"/>
        <v>79</v>
      </c>
      <c r="K39" s="21">
        <f t="shared" si="55"/>
        <v>15</v>
      </c>
      <c r="L39" s="21">
        <f t="shared" si="56"/>
        <v>94</v>
      </c>
      <c r="M39" s="21" t="str">
        <f t="shared" si="57"/>
        <v>0</v>
      </c>
      <c r="N39" s="21" t="str">
        <f t="shared" si="58"/>
        <v>0</v>
      </c>
      <c r="O39" s="21" t="str">
        <f t="shared" si="59"/>
        <v>0</v>
      </c>
      <c r="P39" s="122" t="s">
        <v>204</v>
      </c>
      <c r="Q39" s="126" t="s">
        <v>206</v>
      </c>
    </row>
    <row r="40" spans="1:17" s="23" customFormat="1" ht="21.75" customHeight="1" x14ac:dyDescent="0.3">
      <c r="A40" s="19"/>
      <c r="B40" s="16" t="s">
        <v>70</v>
      </c>
      <c r="C40" s="17">
        <v>62</v>
      </c>
      <c r="D40" s="17">
        <v>35</v>
      </c>
      <c r="E40" s="21">
        <f t="shared" si="50"/>
        <v>97</v>
      </c>
      <c r="F40" s="22">
        <v>2</v>
      </c>
      <c r="G40" s="21" t="str">
        <f t="shared" si="51"/>
        <v>0</v>
      </c>
      <c r="H40" s="21" t="str">
        <f t="shared" si="52"/>
        <v>0</v>
      </c>
      <c r="I40" s="21">
        <f t="shared" si="53"/>
        <v>0</v>
      </c>
      <c r="J40" s="21">
        <f t="shared" si="54"/>
        <v>62</v>
      </c>
      <c r="K40" s="21">
        <f t="shared" si="55"/>
        <v>35</v>
      </c>
      <c r="L40" s="21">
        <f t="shared" si="56"/>
        <v>97</v>
      </c>
      <c r="M40" s="21" t="str">
        <f t="shared" si="57"/>
        <v>0</v>
      </c>
      <c r="N40" s="21" t="str">
        <f t="shared" si="58"/>
        <v>0</v>
      </c>
      <c r="O40" s="21" t="str">
        <f t="shared" si="59"/>
        <v>0</v>
      </c>
      <c r="P40" s="122" t="s">
        <v>204</v>
      </c>
      <c r="Q40" s="126" t="s">
        <v>205</v>
      </c>
    </row>
    <row r="41" spans="1:17" s="23" customFormat="1" ht="21.75" customHeight="1" x14ac:dyDescent="0.3">
      <c r="A41" s="19"/>
      <c r="B41" s="16" t="s">
        <v>8</v>
      </c>
      <c r="C41" s="17">
        <v>50</v>
      </c>
      <c r="D41" s="17">
        <v>37</v>
      </c>
      <c r="E41" s="21">
        <f t="shared" si="50"/>
        <v>87</v>
      </c>
      <c r="F41" s="22">
        <v>2</v>
      </c>
      <c r="G41" s="21" t="str">
        <f t="shared" si="51"/>
        <v>0</v>
      </c>
      <c r="H41" s="21" t="str">
        <f t="shared" si="52"/>
        <v>0</v>
      </c>
      <c r="I41" s="21">
        <f t="shared" si="53"/>
        <v>0</v>
      </c>
      <c r="J41" s="21">
        <f t="shared" si="54"/>
        <v>50</v>
      </c>
      <c r="K41" s="21">
        <f t="shared" si="55"/>
        <v>37</v>
      </c>
      <c r="L41" s="21">
        <f t="shared" si="56"/>
        <v>87</v>
      </c>
      <c r="M41" s="21" t="str">
        <f t="shared" si="57"/>
        <v>0</v>
      </c>
      <c r="N41" s="21" t="str">
        <f t="shared" si="58"/>
        <v>0</v>
      </c>
      <c r="O41" s="21" t="str">
        <f t="shared" si="59"/>
        <v>0</v>
      </c>
      <c r="P41" s="122" t="s">
        <v>204</v>
      </c>
      <c r="Q41" s="126" t="s">
        <v>205</v>
      </c>
    </row>
    <row r="42" spans="1:17" s="23" customFormat="1" ht="21.75" customHeight="1" x14ac:dyDescent="0.3">
      <c r="A42" s="19"/>
      <c r="B42" s="16" t="s">
        <v>45</v>
      </c>
      <c r="C42" s="17">
        <v>25</v>
      </c>
      <c r="D42" s="17">
        <v>30</v>
      </c>
      <c r="E42" s="21">
        <f t="shared" si="50"/>
        <v>55</v>
      </c>
      <c r="F42" s="22">
        <v>2</v>
      </c>
      <c r="G42" s="21" t="str">
        <f t="shared" si="51"/>
        <v>0</v>
      </c>
      <c r="H42" s="21" t="str">
        <f t="shared" si="52"/>
        <v>0</v>
      </c>
      <c r="I42" s="21">
        <f t="shared" si="53"/>
        <v>0</v>
      </c>
      <c r="J42" s="21">
        <f t="shared" si="54"/>
        <v>25</v>
      </c>
      <c r="K42" s="21">
        <f t="shared" si="55"/>
        <v>30</v>
      </c>
      <c r="L42" s="21">
        <f t="shared" si="56"/>
        <v>55</v>
      </c>
      <c r="M42" s="21" t="str">
        <f t="shared" si="57"/>
        <v>0</v>
      </c>
      <c r="N42" s="21" t="str">
        <f t="shared" si="58"/>
        <v>0</v>
      </c>
      <c r="O42" s="21" t="str">
        <f t="shared" si="59"/>
        <v>0</v>
      </c>
      <c r="P42" s="122" t="s">
        <v>204</v>
      </c>
      <c r="Q42" s="126" t="s">
        <v>205</v>
      </c>
    </row>
    <row r="43" spans="1:17" s="23" customFormat="1" ht="21.75" customHeight="1" x14ac:dyDescent="0.3">
      <c r="A43" s="19"/>
      <c r="B43" s="16" t="s">
        <v>10</v>
      </c>
      <c r="C43" s="17">
        <v>53</v>
      </c>
      <c r="D43" s="17">
        <v>64</v>
      </c>
      <c r="E43" s="21">
        <f t="shared" si="50"/>
        <v>117</v>
      </c>
      <c r="F43" s="22">
        <v>2</v>
      </c>
      <c r="G43" s="21" t="str">
        <f t="shared" si="51"/>
        <v>0</v>
      </c>
      <c r="H43" s="21" t="str">
        <f t="shared" si="52"/>
        <v>0</v>
      </c>
      <c r="I43" s="21">
        <f t="shared" si="53"/>
        <v>0</v>
      </c>
      <c r="J43" s="21">
        <f t="shared" si="54"/>
        <v>53</v>
      </c>
      <c r="K43" s="21">
        <f t="shared" si="55"/>
        <v>64</v>
      </c>
      <c r="L43" s="21">
        <f t="shared" si="56"/>
        <v>117</v>
      </c>
      <c r="M43" s="21" t="str">
        <f t="shared" si="57"/>
        <v>0</v>
      </c>
      <c r="N43" s="21" t="str">
        <f t="shared" si="58"/>
        <v>0</v>
      </c>
      <c r="O43" s="21" t="str">
        <f t="shared" si="59"/>
        <v>0</v>
      </c>
      <c r="P43" s="122" t="s">
        <v>204</v>
      </c>
      <c r="Q43" s="126" t="s">
        <v>207</v>
      </c>
    </row>
    <row r="44" spans="1:17" s="23" customFormat="1" ht="21.75" customHeight="1" x14ac:dyDescent="0.2">
      <c r="A44" s="19"/>
      <c r="B44" s="20" t="s">
        <v>59</v>
      </c>
      <c r="C44" s="21">
        <f t="shared" ref="C44:L44" si="60">SUM(C38:C43)</f>
        <v>335</v>
      </c>
      <c r="D44" s="21">
        <f t="shared" si="60"/>
        <v>232</v>
      </c>
      <c r="E44" s="21">
        <f t="shared" si="60"/>
        <v>567</v>
      </c>
      <c r="F44" s="22"/>
      <c r="G44" s="21">
        <f t="shared" si="60"/>
        <v>0</v>
      </c>
      <c r="H44" s="21">
        <f t="shared" si="60"/>
        <v>0</v>
      </c>
      <c r="I44" s="21">
        <f t="shared" si="60"/>
        <v>0</v>
      </c>
      <c r="J44" s="21">
        <f t="shared" si="60"/>
        <v>335</v>
      </c>
      <c r="K44" s="21">
        <f t="shared" si="60"/>
        <v>232</v>
      </c>
      <c r="L44" s="21">
        <f t="shared" si="60"/>
        <v>567</v>
      </c>
      <c r="M44" s="21">
        <f t="shared" ref="M44:O44" si="61">SUM(M38:M43)</f>
        <v>0</v>
      </c>
      <c r="N44" s="21">
        <f t="shared" si="61"/>
        <v>0</v>
      </c>
      <c r="O44" s="21">
        <f t="shared" si="61"/>
        <v>0</v>
      </c>
      <c r="P44" s="123"/>
      <c r="Q44" s="123"/>
    </row>
    <row r="45" spans="1:17" s="23" customFormat="1" ht="21.75" customHeight="1" x14ac:dyDescent="0.3">
      <c r="A45" s="19"/>
      <c r="B45" s="37" t="s">
        <v>157</v>
      </c>
      <c r="C45" s="38"/>
      <c r="D45" s="4"/>
      <c r="E45" s="33"/>
      <c r="F45" s="43"/>
      <c r="G45" s="32"/>
      <c r="H45" s="18"/>
      <c r="I45" s="18"/>
      <c r="J45" s="18"/>
      <c r="K45" s="18"/>
      <c r="L45" s="18"/>
      <c r="M45" s="18"/>
      <c r="N45" s="18"/>
      <c r="O45" s="18"/>
      <c r="P45" s="123"/>
      <c r="Q45" s="123"/>
    </row>
    <row r="46" spans="1:17" s="23" customFormat="1" ht="21.75" customHeight="1" x14ac:dyDescent="0.3">
      <c r="A46" s="19"/>
      <c r="B46" s="16" t="s">
        <v>7</v>
      </c>
      <c r="C46" s="17">
        <v>33</v>
      </c>
      <c r="D46" s="17">
        <v>40</v>
      </c>
      <c r="E46" s="18">
        <f>C46+D46</f>
        <v>73</v>
      </c>
      <c r="F46" s="35">
        <v>2</v>
      </c>
      <c r="G46" s="18" t="str">
        <f>IF(F46=1,C46,"0")</f>
        <v>0</v>
      </c>
      <c r="H46" s="18" t="str">
        <f>IF(F46=1,D46,"0")</f>
        <v>0</v>
      </c>
      <c r="I46" s="18">
        <f>G46+H46</f>
        <v>0</v>
      </c>
      <c r="J46" s="18">
        <f>IF(F46=2,C46,"0")</f>
        <v>33</v>
      </c>
      <c r="K46" s="18">
        <f>IF(F46=2,D46,"0")</f>
        <v>40</v>
      </c>
      <c r="L46" s="18">
        <f>J46+K46</f>
        <v>73</v>
      </c>
      <c r="M46" s="18" t="str">
        <f>IF(I46=2,F46,"0")</f>
        <v>0</v>
      </c>
      <c r="N46" s="18" t="str">
        <f>IF(I46=2,G46,"0")</f>
        <v>0</v>
      </c>
      <c r="O46" s="18">
        <f>M46+N46</f>
        <v>0</v>
      </c>
      <c r="P46" s="122" t="s">
        <v>209</v>
      </c>
      <c r="Q46" s="126" t="s">
        <v>208</v>
      </c>
    </row>
    <row r="47" spans="1:17" s="23" customFormat="1" ht="21.75" customHeight="1" x14ac:dyDescent="0.2">
      <c r="A47" s="19"/>
      <c r="B47" s="20" t="s">
        <v>59</v>
      </c>
      <c r="C47" s="21">
        <f t="shared" ref="C47:L47" si="62">C46</f>
        <v>33</v>
      </c>
      <c r="D47" s="21">
        <f t="shared" si="62"/>
        <v>40</v>
      </c>
      <c r="E47" s="21">
        <f t="shared" si="62"/>
        <v>73</v>
      </c>
      <c r="F47" s="36">
        <f t="shared" si="62"/>
        <v>2</v>
      </c>
      <c r="G47" s="21" t="str">
        <f t="shared" si="62"/>
        <v>0</v>
      </c>
      <c r="H47" s="21" t="str">
        <f t="shared" si="62"/>
        <v>0</v>
      </c>
      <c r="I47" s="21">
        <f t="shared" si="62"/>
        <v>0</v>
      </c>
      <c r="J47" s="21">
        <f t="shared" si="62"/>
        <v>33</v>
      </c>
      <c r="K47" s="21">
        <f t="shared" si="62"/>
        <v>40</v>
      </c>
      <c r="L47" s="21">
        <f t="shared" si="62"/>
        <v>73</v>
      </c>
      <c r="M47" s="21" t="str">
        <f t="shared" ref="M47:O47" si="63">M46</f>
        <v>0</v>
      </c>
      <c r="N47" s="21" t="str">
        <f t="shared" si="63"/>
        <v>0</v>
      </c>
      <c r="O47" s="21">
        <f t="shared" si="63"/>
        <v>0</v>
      </c>
      <c r="P47" s="123"/>
      <c r="Q47" s="123"/>
    </row>
    <row r="48" spans="1:17" ht="21.75" customHeight="1" x14ac:dyDescent="0.3">
      <c r="A48" s="15"/>
      <c r="B48" s="37" t="s">
        <v>158</v>
      </c>
      <c r="C48" s="38"/>
      <c r="D48" s="17"/>
      <c r="E48" s="18"/>
      <c r="F48" s="39"/>
      <c r="G48" s="18"/>
      <c r="H48" s="18"/>
      <c r="I48" s="18"/>
      <c r="J48" s="18"/>
      <c r="K48" s="18"/>
      <c r="L48" s="18"/>
      <c r="M48" s="18"/>
      <c r="N48" s="18"/>
      <c r="O48" s="18"/>
      <c r="P48" s="124"/>
      <c r="Q48" s="124"/>
    </row>
    <row r="49" spans="1:17" ht="21.75" customHeight="1" x14ac:dyDescent="0.3">
      <c r="A49" s="15"/>
      <c r="B49" s="40" t="s">
        <v>120</v>
      </c>
      <c r="C49" s="17">
        <v>4</v>
      </c>
      <c r="D49" s="17">
        <v>0</v>
      </c>
      <c r="E49" s="18">
        <f>C49+D49</f>
        <v>4</v>
      </c>
      <c r="F49" s="35">
        <v>2</v>
      </c>
      <c r="G49" s="18" t="str">
        <f>IF(F49=1,C49,"0")</f>
        <v>0</v>
      </c>
      <c r="H49" s="18" t="str">
        <f>IF(F49=1,D49,"0")</f>
        <v>0</v>
      </c>
      <c r="I49" s="18">
        <f t="shared" ref="I49:I114" si="64">G49+H49</f>
        <v>0</v>
      </c>
      <c r="J49" s="18">
        <f>IF(F49=2,C49,"0")</f>
        <v>4</v>
      </c>
      <c r="K49" s="18">
        <f>IF(F49=2,D49,"0")</f>
        <v>0</v>
      </c>
      <c r="L49" s="18">
        <f t="shared" ref="L49:L114" si="65">J49+K49</f>
        <v>4</v>
      </c>
      <c r="M49" s="18" t="str">
        <f t="shared" ref="M49:M50" si="66">IF(F49=3,C49,"0")</f>
        <v>0</v>
      </c>
      <c r="N49" s="18" t="str">
        <f t="shared" ref="N49:N50" si="67">IF(F49=3,D49,"0")</f>
        <v>0</v>
      </c>
      <c r="O49" s="18" t="str">
        <f t="shared" ref="O49:O50" si="68">IF(F49=3,E49,"0")</f>
        <v>0</v>
      </c>
      <c r="P49" s="122" t="s">
        <v>204</v>
      </c>
      <c r="Q49" s="126" t="s">
        <v>206</v>
      </c>
    </row>
    <row r="50" spans="1:17" ht="21.75" customHeight="1" x14ac:dyDescent="0.3">
      <c r="A50" s="15"/>
      <c r="B50" s="40" t="s">
        <v>187</v>
      </c>
      <c r="C50" s="17">
        <v>32</v>
      </c>
      <c r="D50" s="17">
        <v>8</v>
      </c>
      <c r="E50" s="18">
        <f>C50+D50</f>
        <v>40</v>
      </c>
      <c r="F50" s="35">
        <v>2</v>
      </c>
      <c r="G50" s="18" t="str">
        <f>IF(F50=1,C50,"0")</f>
        <v>0</v>
      </c>
      <c r="H50" s="18" t="str">
        <f>IF(F50=1,D50,"0")</f>
        <v>0</v>
      </c>
      <c r="I50" s="18">
        <f t="shared" si="64"/>
        <v>0</v>
      </c>
      <c r="J50" s="18">
        <f>IF(F50=2,C50,"0")</f>
        <v>32</v>
      </c>
      <c r="K50" s="18">
        <f>IF(F50=2,D50,"0")</f>
        <v>8</v>
      </c>
      <c r="L50" s="18">
        <f t="shared" si="65"/>
        <v>40</v>
      </c>
      <c r="M50" s="18" t="str">
        <f t="shared" si="66"/>
        <v>0</v>
      </c>
      <c r="N50" s="18" t="str">
        <f t="shared" si="67"/>
        <v>0</v>
      </c>
      <c r="O50" s="18" t="str">
        <f t="shared" si="68"/>
        <v>0</v>
      </c>
      <c r="P50" s="122" t="s">
        <v>204</v>
      </c>
      <c r="Q50" s="126" t="s">
        <v>205</v>
      </c>
    </row>
    <row r="51" spans="1:17" ht="21.75" customHeight="1" x14ac:dyDescent="0.2">
      <c r="A51" s="15"/>
      <c r="B51" s="41" t="s">
        <v>59</v>
      </c>
      <c r="C51" s="21">
        <f>SUM(C49:C50)</f>
        <v>36</v>
      </c>
      <c r="D51" s="21">
        <f>SUM(D49:D50)</f>
        <v>8</v>
      </c>
      <c r="E51" s="21">
        <f>SUM(E49:E50)</f>
        <v>44</v>
      </c>
      <c r="F51" s="36">
        <f>SUM(F49:F50)</f>
        <v>4</v>
      </c>
      <c r="G51" s="21" t="str">
        <f>G49</f>
        <v>0</v>
      </c>
      <c r="H51" s="21" t="str">
        <f>H49</f>
        <v>0</v>
      </c>
      <c r="I51" s="21">
        <f>I49</f>
        <v>0</v>
      </c>
      <c r="J51" s="21">
        <f t="shared" ref="J51:O51" si="69">SUM(J49:J50)</f>
        <v>36</v>
      </c>
      <c r="K51" s="21">
        <f t="shared" si="69"/>
        <v>8</v>
      </c>
      <c r="L51" s="21">
        <f t="shared" si="69"/>
        <v>44</v>
      </c>
      <c r="M51" s="21">
        <f t="shared" si="69"/>
        <v>0</v>
      </c>
      <c r="N51" s="21">
        <f t="shared" si="69"/>
        <v>0</v>
      </c>
      <c r="O51" s="21">
        <f t="shared" si="69"/>
        <v>0</v>
      </c>
      <c r="P51" s="124"/>
      <c r="Q51" s="124"/>
    </row>
    <row r="52" spans="1:17" ht="21.75" customHeight="1" x14ac:dyDescent="0.3">
      <c r="A52" s="15"/>
      <c r="B52" s="37" t="s">
        <v>159</v>
      </c>
      <c r="C52" s="17"/>
      <c r="D52" s="17"/>
      <c r="E52" s="18"/>
      <c r="F52" s="39"/>
      <c r="G52" s="18"/>
      <c r="H52" s="18"/>
      <c r="I52" s="18"/>
      <c r="J52" s="18"/>
      <c r="K52" s="18"/>
      <c r="L52" s="18"/>
      <c r="M52" s="18"/>
      <c r="N52" s="18"/>
      <c r="O52" s="18"/>
      <c r="P52" s="124"/>
      <c r="Q52" s="124"/>
    </row>
    <row r="53" spans="1:17" ht="21.75" customHeight="1" x14ac:dyDescent="0.3">
      <c r="A53" s="15"/>
      <c r="B53" s="16" t="s">
        <v>149</v>
      </c>
      <c r="C53" s="17">
        <v>60</v>
      </c>
      <c r="D53" s="17">
        <v>70</v>
      </c>
      <c r="E53" s="18">
        <f>C53+D53</f>
        <v>130</v>
      </c>
      <c r="F53" s="106">
        <v>2</v>
      </c>
      <c r="G53" s="18" t="str">
        <f>IF(F53=1,C53,"0")</f>
        <v>0</v>
      </c>
      <c r="H53" s="18" t="str">
        <f>IF(F53=1,D53,"0")</f>
        <v>0</v>
      </c>
      <c r="I53" s="18">
        <f t="shared" ref="I53" si="70">G53+H53</f>
        <v>0</v>
      </c>
      <c r="J53" s="18">
        <f>IF(F53=2,C53,"0")</f>
        <v>60</v>
      </c>
      <c r="K53" s="18">
        <f>IF(F53=2,D53,"0")</f>
        <v>70</v>
      </c>
      <c r="L53" s="18">
        <f t="shared" ref="L53" si="71">J53+K53</f>
        <v>130</v>
      </c>
      <c r="M53" s="18" t="str">
        <f t="shared" ref="M53:M55" si="72">IF(F53=3,C53,"0")</f>
        <v>0</v>
      </c>
      <c r="N53" s="18" t="str">
        <f t="shared" ref="N53:N55" si="73">IF(F53=3,D53,"0")</f>
        <v>0</v>
      </c>
      <c r="O53" s="18" t="str">
        <f t="shared" ref="O53:O55" si="74">IF(F53=3,E53,"0")</f>
        <v>0</v>
      </c>
      <c r="P53" s="122" t="s">
        <v>210</v>
      </c>
      <c r="Q53" s="126" t="s">
        <v>208</v>
      </c>
    </row>
    <row r="54" spans="1:17" ht="21.75" customHeight="1" x14ac:dyDescent="0.3">
      <c r="A54" s="15"/>
      <c r="B54" s="40" t="s">
        <v>5</v>
      </c>
      <c r="C54" s="17">
        <v>110</v>
      </c>
      <c r="D54" s="17">
        <v>130</v>
      </c>
      <c r="E54" s="18">
        <f>C54+D54</f>
        <v>240</v>
      </c>
      <c r="F54" s="35">
        <v>2</v>
      </c>
      <c r="G54" s="18" t="str">
        <f>IF(F54=1,C54,"0")</f>
        <v>0</v>
      </c>
      <c r="H54" s="18" t="str">
        <f>IF(F54=1,D54,"0")</f>
        <v>0</v>
      </c>
      <c r="I54" s="18">
        <f t="shared" si="64"/>
        <v>0</v>
      </c>
      <c r="J54" s="18">
        <f>IF(F54=2,C54,"0")</f>
        <v>110</v>
      </c>
      <c r="K54" s="18">
        <f>IF(F54=2,D54,"0")</f>
        <v>130</v>
      </c>
      <c r="L54" s="18">
        <f t="shared" si="65"/>
        <v>240</v>
      </c>
      <c r="M54" s="18" t="str">
        <f t="shared" si="72"/>
        <v>0</v>
      </c>
      <c r="N54" s="18" t="str">
        <f t="shared" si="73"/>
        <v>0</v>
      </c>
      <c r="O54" s="18" t="str">
        <f t="shared" si="74"/>
        <v>0</v>
      </c>
      <c r="P54" s="122" t="s">
        <v>210</v>
      </c>
      <c r="Q54" s="126" t="s">
        <v>208</v>
      </c>
    </row>
    <row r="55" spans="1:17" ht="21.75" customHeight="1" x14ac:dyDescent="0.3">
      <c r="A55" s="15"/>
      <c r="B55" s="42" t="s">
        <v>6</v>
      </c>
      <c r="C55" s="17">
        <v>69</v>
      </c>
      <c r="D55" s="17">
        <v>48</v>
      </c>
      <c r="E55" s="18">
        <f>C55+D55</f>
        <v>117</v>
      </c>
      <c r="F55" s="35">
        <v>2</v>
      </c>
      <c r="G55" s="18" t="str">
        <f>IF(F55=1,C55,"0")</f>
        <v>0</v>
      </c>
      <c r="H55" s="18" t="str">
        <f>IF(F55=1,D55,"0")</f>
        <v>0</v>
      </c>
      <c r="I55" s="18">
        <f t="shared" si="64"/>
        <v>0</v>
      </c>
      <c r="J55" s="18">
        <f>IF(F55=2,C55,"0")</f>
        <v>69</v>
      </c>
      <c r="K55" s="18">
        <f>IF(F55=2,D55,"0")</f>
        <v>48</v>
      </c>
      <c r="L55" s="18">
        <f t="shared" si="65"/>
        <v>117</v>
      </c>
      <c r="M55" s="18" t="str">
        <f t="shared" si="72"/>
        <v>0</v>
      </c>
      <c r="N55" s="18" t="str">
        <f t="shared" si="73"/>
        <v>0</v>
      </c>
      <c r="O55" s="18" t="str">
        <f t="shared" si="74"/>
        <v>0</v>
      </c>
      <c r="P55" s="122" t="s">
        <v>210</v>
      </c>
      <c r="Q55" s="126" t="s">
        <v>208</v>
      </c>
    </row>
    <row r="56" spans="1:17" s="23" customFormat="1" ht="21.75" customHeight="1" x14ac:dyDescent="0.2">
      <c r="A56" s="19"/>
      <c r="B56" s="41" t="s">
        <v>59</v>
      </c>
      <c r="C56" s="21">
        <f>SUM(C53:C55)</f>
        <v>239</v>
      </c>
      <c r="D56" s="21">
        <f>SUM(D53:D55)</f>
        <v>248</v>
      </c>
      <c r="E56" s="21">
        <f>SUM(E53:E55)</f>
        <v>487</v>
      </c>
      <c r="F56" s="36">
        <f t="shared" ref="F56:I56" si="75">SUM(F54:F55)</f>
        <v>4</v>
      </c>
      <c r="G56" s="21">
        <f t="shared" si="75"/>
        <v>0</v>
      </c>
      <c r="H56" s="21">
        <f t="shared" si="75"/>
        <v>0</v>
      </c>
      <c r="I56" s="21">
        <f t="shared" si="75"/>
        <v>0</v>
      </c>
      <c r="J56" s="21">
        <f>SUM(J53:J55)</f>
        <v>239</v>
      </c>
      <c r="K56" s="21">
        <f t="shared" ref="K56:L56" si="76">SUM(K53:K55)</f>
        <v>248</v>
      </c>
      <c r="L56" s="21">
        <f t="shared" si="76"/>
        <v>487</v>
      </c>
      <c r="M56" s="21">
        <f>SUM(M53:M55)</f>
        <v>0</v>
      </c>
      <c r="N56" s="21">
        <f t="shared" ref="N56:O56" si="77">SUM(N53:N55)</f>
        <v>0</v>
      </c>
      <c r="O56" s="21">
        <f t="shared" si="77"/>
        <v>0</v>
      </c>
      <c r="P56" s="123"/>
      <c r="Q56" s="123"/>
    </row>
    <row r="57" spans="1:17" s="23" customFormat="1" ht="21.75" customHeight="1" x14ac:dyDescent="0.2">
      <c r="A57" s="19"/>
      <c r="B57" s="37" t="s">
        <v>167</v>
      </c>
      <c r="C57" s="92"/>
      <c r="D57" s="21"/>
      <c r="E57" s="21"/>
      <c r="F57" s="36"/>
      <c r="G57" s="21"/>
      <c r="H57" s="21"/>
      <c r="I57" s="21"/>
      <c r="J57" s="21"/>
      <c r="K57" s="21"/>
      <c r="L57" s="21"/>
      <c r="M57" s="21"/>
      <c r="N57" s="21"/>
      <c r="O57" s="21"/>
      <c r="P57" s="123"/>
      <c r="Q57" s="123"/>
    </row>
    <row r="58" spans="1:17" s="23" customFormat="1" ht="21.75" customHeight="1" x14ac:dyDescent="0.3">
      <c r="A58" s="19"/>
      <c r="B58" s="40" t="s">
        <v>168</v>
      </c>
      <c r="C58" s="38">
        <v>116</v>
      </c>
      <c r="D58" s="17">
        <v>34</v>
      </c>
      <c r="E58" s="21">
        <f>C58+D58</f>
        <v>150</v>
      </c>
      <c r="F58" s="36">
        <v>2</v>
      </c>
      <c r="G58" s="21" t="str">
        <f>IF(F58=1,C58,"0")</f>
        <v>0</v>
      </c>
      <c r="H58" s="21" t="str">
        <f>IF(F58=1,D58,"0")</f>
        <v>0</v>
      </c>
      <c r="I58" s="21">
        <f>G58+H58</f>
        <v>0</v>
      </c>
      <c r="J58" s="21">
        <f>IF(F58=2,C58,"0")</f>
        <v>116</v>
      </c>
      <c r="K58" s="21">
        <f>IF(F58=2,D58,"0")</f>
        <v>34</v>
      </c>
      <c r="L58" s="21">
        <f>J58+K58</f>
        <v>150</v>
      </c>
      <c r="M58" s="21" t="str">
        <f t="shared" ref="M58" si="78">IF(F58=3,C58,"0")</f>
        <v>0</v>
      </c>
      <c r="N58" s="21" t="str">
        <f t="shared" ref="N58" si="79">IF(F58=3,D58,"0")</f>
        <v>0</v>
      </c>
      <c r="O58" s="21" t="str">
        <f t="shared" ref="O58" si="80">IF(F58=3,E58,"0")</f>
        <v>0</v>
      </c>
      <c r="P58" s="122" t="s">
        <v>209</v>
      </c>
      <c r="Q58" s="126" t="s">
        <v>208</v>
      </c>
    </row>
    <row r="59" spans="1:17" s="23" customFormat="1" ht="21.75" customHeight="1" x14ac:dyDescent="0.2">
      <c r="A59" s="19"/>
      <c r="B59" s="41" t="s">
        <v>59</v>
      </c>
      <c r="C59" s="92">
        <f>C58</f>
        <v>116</v>
      </c>
      <c r="D59" s="21">
        <f t="shared" ref="D59:L59" si="81">D58</f>
        <v>34</v>
      </c>
      <c r="E59" s="21">
        <f t="shared" si="81"/>
        <v>150</v>
      </c>
      <c r="F59" s="36">
        <f t="shared" si="81"/>
        <v>2</v>
      </c>
      <c r="G59" s="21" t="str">
        <f t="shared" si="81"/>
        <v>0</v>
      </c>
      <c r="H59" s="21" t="str">
        <f t="shared" si="81"/>
        <v>0</v>
      </c>
      <c r="I59" s="21">
        <f t="shared" si="81"/>
        <v>0</v>
      </c>
      <c r="J59" s="21">
        <f t="shared" si="81"/>
        <v>116</v>
      </c>
      <c r="K59" s="21">
        <f t="shared" si="81"/>
        <v>34</v>
      </c>
      <c r="L59" s="21">
        <f t="shared" si="81"/>
        <v>150</v>
      </c>
      <c r="M59" s="21" t="str">
        <f t="shared" ref="M59:O59" si="82">M58</f>
        <v>0</v>
      </c>
      <c r="N59" s="21" t="str">
        <f t="shared" si="82"/>
        <v>0</v>
      </c>
      <c r="O59" s="21" t="str">
        <f t="shared" si="82"/>
        <v>0</v>
      </c>
      <c r="P59" s="123"/>
      <c r="Q59" s="123"/>
    </row>
    <row r="60" spans="1:17" s="23" customFormat="1" ht="21.75" customHeight="1" x14ac:dyDescent="0.3">
      <c r="A60" s="19"/>
      <c r="B60" s="37" t="s">
        <v>160</v>
      </c>
      <c r="C60" s="38"/>
      <c r="D60" s="17"/>
      <c r="E60" s="18"/>
      <c r="F60" s="39"/>
      <c r="G60" s="18"/>
      <c r="H60" s="18"/>
      <c r="I60" s="18"/>
      <c r="J60" s="18"/>
      <c r="K60" s="18"/>
      <c r="L60" s="18"/>
      <c r="M60" s="18"/>
      <c r="N60" s="18"/>
      <c r="O60" s="18"/>
      <c r="P60" s="123"/>
      <c r="Q60" s="123"/>
    </row>
    <row r="61" spans="1:17" s="23" customFormat="1" ht="21.75" customHeight="1" x14ac:dyDescent="0.3">
      <c r="A61" s="19"/>
      <c r="B61" s="40" t="s">
        <v>91</v>
      </c>
      <c r="C61" s="17">
        <v>137</v>
      </c>
      <c r="D61" s="17">
        <v>25</v>
      </c>
      <c r="E61" s="18">
        <f>C61+D61</f>
        <v>162</v>
      </c>
      <c r="F61" s="35">
        <v>2</v>
      </c>
      <c r="G61" s="18" t="str">
        <f>IF(F61=1,C61,"0")</f>
        <v>0</v>
      </c>
      <c r="H61" s="18" t="str">
        <f>IF(F61=1,D61,"0")</f>
        <v>0</v>
      </c>
      <c r="I61" s="18">
        <f>G61+H61</f>
        <v>0</v>
      </c>
      <c r="J61" s="18">
        <f>IF(F61=2,C61,"0")</f>
        <v>137</v>
      </c>
      <c r="K61" s="18">
        <f>IF(F61=2,D61,"0")</f>
        <v>25</v>
      </c>
      <c r="L61" s="18">
        <f>J61+K61</f>
        <v>162</v>
      </c>
      <c r="M61" s="18" t="str">
        <f t="shared" ref="M61" si="83">IF(F61=3,C61,"0")</f>
        <v>0</v>
      </c>
      <c r="N61" s="18" t="str">
        <f t="shared" ref="N61" si="84">IF(F61=3,D61,"0")</f>
        <v>0</v>
      </c>
      <c r="O61" s="18" t="str">
        <f t="shared" ref="O61" si="85">IF(F61=3,E61,"0")</f>
        <v>0</v>
      </c>
      <c r="P61" s="122" t="s">
        <v>204</v>
      </c>
      <c r="Q61" s="126" t="s">
        <v>207</v>
      </c>
    </row>
    <row r="62" spans="1:17" s="23" customFormat="1" ht="21.75" customHeight="1" x14ac:dyDescent="0.2">
      <c r="A62" s="19"/>
      <c r="B62" s="41" t="s">
        <v>59</v>
      </c>
      <c r="C62" s="21">
        <f>C61</f>
        <v>137</v>
      </c>
      <c r="D62" s="21">
        <f t="shared" ref="D62:L62" si="86">D61</f>
        <v>25</v>
      </c>
      <c r="E62" s="21">
        <f t="shared" si="86"/>
        <v>162</v>
      </c>
      <c r="F62" s="36">
        <f t="shared" si="86"/>
        <v>2</v>
      </c>
      <c r="G62" s="21" t="str">
        <f t="shared" si="86"/>
        <v>0</v>
      </c>
      <c r="H62" s="21" t="str">
        <f t="shared" si="86"/>
        <v>0</v>
      </c>
      <c r="I62" s="21">
        <f t="shared" si="86"/>
        <v>0</v>
      </c>
      <c r="J62" s="21">
        <f t="shared" si="86"/>
        <v>137</v>
      </c>
      <c r="K62" s="21">
        <f t="shared" si="86"/>
        <v>25</v>
      </c>
      <c r="L62" s="21">
        <f t="shared" si="86"/>
        <v>162</v>
      </c>
      <c r="M62" s="21" t="str">
        <f t="shared" ref="M62:O62" si="87">M61</f>
        <v>0</v>
      </c>
      <c r="N62" s="21" t="str">
        <f t="shared" si="87"/>
        <v>0</v>
      </c>
      <c r="O62" s="21" t="str">
        <f t="shared" si="87"/>
        <v>0</v>
      </c>
      <c r="P62" s="123"/>
      <c r="Q62" s="123"/>
    </row>
    <row r="63" spans="1:17" s="23" customFormat="1" ht="21.75" customHeight="1" x14ac:dyDescent="0.3">
      <c r="A63" s="19"/>
      <c r="B63" s="27" t="s">
        <v>161</v>
      </c>
      <c r="C63" s="21"/>
      <c r="D63" s="21"/>
      <c r="E63" s="21"/>
      <c r="F63" s="36"/>
      <c r="G63" s="21"/>
      <c r="H63" s="21"/>
      <c r="I63" s="21"/>
      <c r="J63" s="21"/>
      <c r="K63" s="21"/>
      <c r="L63" s="21"/>
      <c r="M63" s="21"/>
      <c r="N63" s="21"/>
      <c r="O63" s="21"/>
      <c r="P63" s="123"/>
      <c r="Q63" s="123"/>
    </row>
    <row r="64" spans="1:17" s="23" customFormat="1" ht="21.75" customHeight="1" x14ac:dyDescent="0.3">
      <c r="A64" s="19"/>
      <c r="B64" s="24" t="s">
        <v>120</v>
      </c>
      <c r="C64" s="17">
        <v>92</v>
      </c>
      <c r="D64" s="17">
        <v>10</v>
      </c>
      <c r="E64" s="17">
        <f>C64+D64</f>
        <v>102</v>
      </c>
      <c r="F64" s="36">
        <v>2</v>
      </c>
      <c r="G64" s="21" t="str">
        <f>IF(F64=1,C64,"0")</f>
        <v>0</v>
      </c>
      <c r="H64" s="21" t="str">
        <f>IF(F64=1,D64,"0")</f>
        <v>0</v>
      </c>
      <c r="I64" s="21">
        <f t="shared" ref="I64" si="88">G64+H64</f>
        <v>0</v>
      </c>
      <c r="J64" s="21">
        <f>IF(F64=2,C64,"0")</f>
        <v>92</v>
      </c>
      <c r="K64" s="21">
        <f>IF(F64=2,D64,"0")</f>
        <v>10</v>
      </c>
      <c r="L64" s="21">
        <f t="shared" ref="L64" si="89">J64+K64</f>
        <v>102</v>
      </c>
      <c r="M64" s="21" t="str">
        <f t="shared" ref="M64:M65" si="90">IF(F64=3,C64,"0")</f>
        <v>0</v>
      </c>
      <c r="N64" s="21" t="str">
        <f t="shared" ref="N64:N65" si="91">IF(F64=3,D64,"0")</f>
        <v>0</v>
      </c>
      <c r="O64" s="21" t="str">
        <f t="shared" ref="O64:O65" si="92">IF(F64=3,E64,"0")</f>
        <v>0</v>
      </c>
      <c r="P64" s="122" t="s">
        <v>204</v>
      </c>
      <c r="Q64" s="126" t="s">
        <v>206</v>
      </c>
    </row>
    <row r="65" spans="1:17" s="23" customFormat="1" ht="21.75" customHeight="1" x14ac:dyDescent="0.3">
      <c r="A65" s="19"/>
      <c r="B65" s="24" t="s">
        <v>139</v>
      </c>
      <c r="C65" s="17">
        <v>48</v>
      </c>
      <c r="D65" s="17">
        <v>19</v>
      </c>
      <c r="E65" s="17">
        <f>C65+D65</f>
        <v>67</v>
      </c>
      <c r="F65" s="35">
        <v>2</v>
      </c>
      <c r="G65" s="17" t="str">
        <f>IF(F65=1,C65,"0")</f>
        <v>0</v>
      </c>
      <c r="H65" s="17" t="str">
        <f>IF(F65=1,D65,"0")</f>
        <v>0</v>
      </c>
      <c r="I65" s="17">
        <f t="shared" ref="I65" si="93">G65+H65</f>
        <v>0</v>
      </c>
      <c r="J65" s="17">
        <f>IF(F65=2,C65,"0")</f>
        <v>48</v>
      </c>
      <c r="K65" s="17">
        <f>IF(F65=2,D65,"0")</f>
        <v>19</v>
      </c>
      <c r="L65" s="17">
        <f t="shared" ref="L65" si="94">J65+K65</f>
        <v>67</v>
      </c>
      <c r="M65" s="17" t="str">
        <f t="shared" si="90"/>
        <v>0</v>
      </c>
      <c r="N65" s="17" t="str">
        <f t="shared" si="91"/>
        <v>0</v>
      </c>
      <c r="O65" s="17" t="str">
        <f t="shared" si="92"/>
        <v>0</v>
      </c>
      <c r="P65" s="122" t="s">
        <v>204</v>
      </c>
      <c r="Q65" s="126" t="s">
        <v>205</v>
      </c>
    </row>
    <row r="66" spans="1:17" s="23" customFormat="1" ht="21.75" customHeight="1" x14ac:dyDescent="0.3">
      <c r="A66" s="19"/>
      <c r="B66" s="25" t="s">
        <v>59</v>
      </c>
      <c r="C66" s="21">
        <f>SUM(C64:C65)</f>
        <v>140</v>
      </c>
      <c r="D66" s="21">
        <f>SUM(D64:D65)</f>
        <v>29</v>
      </c>
      <c r="E66" s="21">
        <f>SUM(E64:E65)</f>
        <v>169</v>
      </c>
      <c r="F66" s="36">
        <f t="shared" ref="F66:I66" si="95">F65</f>
        <v>2</v>
      </c>
      <c r="G66" s="21" t="str">
        <f>G65</f>
        <v>0</v>
      </c>
      <c r="H66" s="21" t="str">
        <f>H65</f>
        <v>0</v>
      </c>
      <c r="I66" s="21">
        <f t="shared" si="95"/>
        <v>0</v>
      </c>
      <c r="J66" s="21">
        <f t="shared" ref="J66:O66" si="96">SUM(J64:J65)</f>
        <v>140</v>
      </c>
      <c r="K66" s="21">
        <f t="shared" si="96"/>
        <v>29</v>
      </c>
      <c r="L66" s="21">
        <f t="shared" si="96"/>
        <v>169</v>
      </c>
      <c r="M66" s="21">
        <f t="shared" si="96"/>
        <v>0</v>
      </c>
      <c r="N66" s="21">
        <f t="shared" si="96"/>
        <v>0</v>
      </c>
      <c r="O66" s="21">
        <f t="shared" si="96"/>
        <v>0</v>
      </c>
      <c r="P66" s="123"/>
      <c r="Q66" s="123"/>
    </row>
    <row r="67" spans="1:17" s="23" customFormat="1" ht="21.75" customHeight="1" x14ac:dyDescent="0.3">
      <c r="A67" s="19"/>
      <c r="B67" s="44" t="s">
        <v>88</v>
      </c>
      <c r="C67" s="21"/>
      <c r="D67" s="21"/>
      <c r="E67" s="21"/>
      <c r="F67" s="36"/>
      <c r="G67" s="21"/>
      <c r="H67" s="21"/>
      <c r="I67" s="21"/>
      <c r="J67" s="21"/>
      <c r="K67" s="21"/>
      <c r="L67" s="21"/>
      <c r="M67" s="21"/>
      <c r="N67" s="21"/>
      <c r="O67" s="21"/>
      <c r="P67" s="123"/>
      <c r="Q67" s="123"/>
    </row>
    <row r="68" spans="1:17" s="23" customFormat="1" ht="21.75" customHeight="1" x14ac:dyDescent="0.3">
      <c r="A68" s="19"/>
      <c r="B68" s="45" t="s">
        <v>91</v>
      </c>
      <c r="C68" s="17">
        <v>166</v>
      </c>
      <c r="D68" s="17">
        <v>27</v>
      </c>
      <c r="E68" s="17">
        <f>C68+D68</f>
        <v>193</v>
      </c>
      <c r="F68" s="35">
        <v>2</v>
      </c>
      <c r="G68" s="17" t="str">
        <f>IF(F68=1,C68,"0")</f>
        <v>0</v>
      </c>
      <c r="H68" s="17" t="str">
        <f>IF(F68=1,D68,"0")</f>
        <v>0</v>
      </c>
      <c r="I68" s="17">
        <f t="shared" ref="I68" si="97">G68+H68</f>
        <v>0</v>
      </c>
      <c r="J68" s="17">
        <f>IF(F68=2,C68,"0")</f>
        <v>166</v>
      </c>
      <c r="K68" s="17">
        <f>IF(F68=2,D68,"0")</f>
        <v>27</v>
      </c>
      <c r="L68" s="17">
        <f t="shared" ref="L68" si="98">J68+K68</f>
        <v>193</v>
      </c>
      <c r="M68" s="17" t="str">
        <f t="shared" ref="M68" si="99">IF(F68=3,C68,"0")</f>
        <v>0</v>
      </c>
      <c r="N68" s="17" t="str">
        <f t="shared" ref="N68" si="100">IF(F68=3,D68,"0")</f>
        <v>0</v>
      </c>
      <c r="O68" s="17" t="str">
        <f t="shared" ref="O68" si="101">IF(F68=3,E68,"0")</f>
        <v>0</v>
      </c>
      <c r="P68" s="122" t="s">
        <v>204</v>
      </c>
      <c r="Q68" s="126" t="s">
        <v>207</v>
      </c>
    </row>
    <row r="69" spans="1:17" s="23" customFormat="1" ht="21.75" customHeight="1" x14ac:dyDescent="0.3">
      <c r="A69" s="19"/>
      <c r="B69" s="25" t="s">
        <v>59</v>
      </c>
      <c r="C69" s="21">
        <f>C68</f>
        <v>166</v>
      </c>
      <c r="D69" s="21">
        <f>D68</f>
        <v>27</v>
      </c>
      <c r="E69" s="21">
        <f t="shared" ref="E69:L69" si="102">E68</f>
        <v>193</v>
      </c>
      <c r="F69" s="36">
        <f t="shared" si="102"/>
        <v>2</v>
      </c>
      <c r="G69" s="21" t="str">
        <f t="shared" si="102"/>
        <v>0</v>
      </c>
      <c r="H69" s="21" t="str">
        <f>H68</f>
        <v>0</v>
      </c>
      <c r="I69" s="21">
        <f t="shared" si="102"/>
        <v>0</v>
      </c>
      <c r="J69" s="21">
        <f t="shared" si="102"/>
        <v>166</v>
      </c>
      <c r="K69" s="21">
        <f t="shared" si="102"/>
        <v>27</v>
      </c>
      <c r="L69" s="21">
        <f t="shared" si="102"/>
        <v>193</v>
      </c>
      <c r="M69" s="21" t="str">
        <f t="shared" ref="M69:O69" si="103">M68</f>
        <v>0</v>
      </c>
      <c r="N69" s="21" t="str">
        <f t="shared" si="103"/>
        <v>0</v>
      </c>
      <c r="O69" s="21" t="str">
        <f t="shared" si="103"/>
        <v>0</v>
      </c>
      <c r="P69" s="123"/>
      <c r="Q69" s="123"/>
    </row>
    <row r="70" spans="1:17" s="23" customFormat="1" ht="21.75" customHeight="1" x14ac:dyDescent="0.2">
      <c r="A70" s="19"/>
      <c r="B70" s="20" t="s">
        <v>61</v>
      </c>
      <c r="C70" s="21">
        <f>C69+C66+C62+C59+C56+C51+C47+C44+C36</f>
        <v>1502</v>
      </c>
      <c r="D70" s="21">
        <f>D69+D66+D62+D59+D56+D51+D47+D44+D36</f>
        <v>802</v>
      </c>
      <c r="E70" s="21">
        <f>E69+E66+E62+E59+E56+E51+E47+E44+E36</f>
        <v>2304</v>
      </c>
      <c r="F70" s="36"/>
      <c r="G70" s="21">
        <f t="shared" ref="G70:L70" si="104">G69+G66+G62+G59+G56+G51+G47+G44+G36</f>
        <v>0</v>
      </c>
      <c r="H70" s="21">
        <f t="shared" si="104"/>
        <v>0</v>
      </c>
      <c r="I70" s="21">
        <f t="shared" si="104"/>
        <v>0</v>
      </c>
      <c r="J70" s="21">
        <f t="shared" si="104"/>
        <v>1502</v>
      </c>
      <c r="K70" s="21">
        <f t="shared" si="104"/>
        <v>802</v>
      </c>
      <c r="L70" s="21">
        <f t="shared" si="104"/>
        <v>2304</v>
      </c>
      <c r="M70" s="21">
        <f t="shared" ref="M70:O70" si="105">M69+M66+M62+M59+M56+M51+M47+M44+M36</f>
        <v>0</v>
      </c>
      <c r="N70" s="21">
        <f t="shared" si="105"/>
        <v>0</v>
      </c>
      <c r="O70" s="21">
        <f t="shared" si="105"/>
        <v>0</v>
      </c>
      <c r="P70" s="123"/>
      <c r="Q70" s="123"/>
    </row>
    <row r="71" spans="1:17" ht="21.75" customHeight="1" x14ac:dyDescent="0.2">
      <c r="A71" s="15"/>
      <c r="B71" s="46" t="s">
        <v>77</v>
      </c>
      <c r="C71" s="17"/>
      <c r="D71" s="17"/>
      <c r="E71" s="18"/>
      <c r="F71" s="99"/>
      <c r="G71" s="18"/>
      <c r="H71" s="18"/>
      <c r="I71" s="18"/>
      <c r="J71" s="18"/>
      <c r="K71" s="18"/>
      <c r="L71" s="18"/>
      <c r="M71" s="18"/>
      <c r="N71" s="18"/>
      <c r="O71" s="18"/>
      <c r="P71" s="124"/>
      <c r="Q71" s="124"/>
    </row>
    <row r="72" spans="1:17" ht="21.75" customHeight="1" x14ac:dyDescent="0.2">
      <c r="A72" s="15"/>
      <c r="B72" s="37" t="s">
        <v>80</v>
      </c>
      <c r="C72" s="17"/>
      <c r="D72" s="17"/>
      <c r="E72" s="18"/>
      <c r="F72" s="99"/>
      <c r="G72" s="18"/>
      <c r="H72" s="18"/>
      <c r="I72" s="18"/>
      <c r="J72" s="18"/>
      <c r="K72" s="18"/>
      <c r="L72" s="18"/>
      <c r="M72" s="18"/>
      <c r="N72" s="18"/>
      <c r="O72" s="18"/>
      <c r="P72" s="124"/>
      <c r="Q72" s="124"/>
    </row>
    <row r="73" spans="1:17" s="47" customFormat="1" ht="21.75" customHeight="1" x14ac:dyDescent="0.3">
      <c r="A73" s="2"/>
      <c r="B73" s="42" t="s">
        <v>5</v>
      </c>
      <c r="C73" s="17">
        <v>1</v>
      </c>
      <c r="D73" s="17">
        <v>1</v>
      </c>
      <c r="E73" s="18">
        <f>C73+D73</f>
        <v>2</v>
      </c>
      <c r="F73" s="35">
        <v>2</v>
      </c>
      <c r="G73" s="18" t="str">
        <f>IF(F73=1,C73,"0")</f>
        <v>0</v>
      </c>
      <c r="H73" s="18" t="str">
        <f>IF(F73=1,D73,"0")</f>
        <v>0</v>
      </c>
      <c r="I73" s="18">
        <f t="shared" si="64"/>
        <v>0</v>
      </c>
      <c r="J73" s="18">
        <f>IF(F73=2,C73,"0")</f>
        <v>1</v>
      </c>
      <c r="K73" s="18">
        <f>IF(F73=2,D73,"0")</f>
        <v>1</v>
      </c>
      <c r="L73" s="18">
        <f t="shared" si="65"/>
        <v>2</v>
      </c>
      <c r="M73" s="18" t="str">
        <f t="shared" ref="M73" si="106">IF(F73=3,C73,"0")</f>
        <v>0</v>
      </c>
      <c r="N73" s="18" t="str">
        <f t="shared" ref="N73" si="107">IF(F73=3,D73,"0")</f>
        <v>0</v>
      </c>
      <c r="O73" s="18" t="str">
        <f t="shared" ref="O73" si="108">IF(F73=3,E73,"0")</f>
        <v>0</v>
      </c>
      <c r="P73" s="122" t="s">
        <v>210</v>
      </c>
      <c r="Q73" s="126" t="s">
        <v>208</v>
      </c>
    </row>
    <row r="74" spans="1:17" ht="21.75" hidden="1" customHeight="1" x14ac:dyDescent="0.2">
      <c r="A74" s="15"/>
      <c r="B74" s="48" t="s">
        <v>6</v>
      </c>
      <c r="C74" s="17">
        <v>0</v>
      </c>
      <c r="D74" s="17">
        <v>0</v>
      </c>
      <c r="E74" s="18">
        <f>C74+D74</f>
        <v>0</v>
      </c>
      <c r="F74" s="35">
        <v>2</v>
      </c>
      <c r="G74" s="18" t="str">
        <f>IF(F74=1,C74,"0")</f>
        <v>0</v>
      </c>
      <c r="H74" s="18" t="str">
        <f>IF(F74=1,D74,"0")</f>
        <v>0</v>
      </c>
      <c r="I74" s="18">
        <f t="shared" si="64"/>
        <v>0</v>
      </c>
      <c r="J74" s="18">
        <f>IF(F74=2,C74,"0")</f>
        <v>0</v>
      </c>
      <c r="K74" s="18">
        <f>IF(F74=2,D74,"0")</f>
        <v>0</v>
      </c>
      <c r="L74" s="18">
        <f t="shared" si="65"/>
        <v>0</v>
      </c>
      <c r="M74" s="18" t="str">
        <f>IF(I74=2,F74,"0")</f>
        <v>0</v>
      </c>
      <c r="N74" s="18" t="str">
        <f>IF(I74=2,G74,"0")</f>
        <v>0</v>
      </c>
      <c r="O74" s="18">
        <f t="shared" ref="O74" si="109">M74+N74</f>
        <v>0</v>
      </c>
      <c r="P74" s="124"/>
      <c r="Q74" s="124"/>
    </row>
    <row r="75" spans="1:17" s="23" customFormat="1" ht="21.75" customHeight="1" x14ac:dyDescent="0.2">
      <c r="A75" s="19"/>
      <c r="B75" s="20" t="s">
        <v>59</v>
      </c>
      <c r="C75" s="21">
        <f>SUM(C73:C74)</f>
        <v>1</v>
      </c>
      <c r="D75" s="21">
        <f t="shared" ref="D75:L75" si="110">SUM(D73:D74)</f>
        <v>1</v>
      </c>
      <c r="E75" s="21">
        <f t="shared" si="110"/>
        <v>2</v>
      </c>
      <c r="F75" s="36">
        <f t="shared" si="110"/>
        <v>4</v>
      </c>
      <c r="G75" s="21">
        <f t="shared" si="110"/>
        <v>0</v>
      </c>
      <c r="H75" s="21">
        <f t="shared" si="110"/>
        <v>0</v>
      </c>
      <c r="I75" s="21">
        <f t="shared" si="110"/>
        <v>0</v>
      </c>
      <c r="J75" s="21">
        <f t="shared" si="110"/>
        <v>1</v>
      </c>
      <c r="K75" s="21">
        <f t="shared" si="110"/>
        <v>1</v>
      </c>
      <c r="L75" s="21">
        <f t="shared" si="110"/>
        <v>2</v>
      </c>
      <c r="M75" s="21">
        <f t="shared" ref="M75:O75" si="111">SUM(M73:M74)</f>
        <v>0</v>
      </c>
      <c r="N75" s="21">
        <f t="shared" si="111"/>
        <v>0</v>
      </c>
      <c r="O75" s="21">
        <f t="shared" si="111"/>
        <v>0</v>
      </c>
      <c r="P75" s="123"/>
      <c r="Q75" s="123"/>
    </row>
    <row r="76" spans="1:17" s="23" customFormat="1" ht="21.75" customHeight="1" x14ac:dyDescent="0.3">
      <c r="A76" s="19"/>
      <c r="B76" s="27" t="s">
        <v>161</v>
      </c>
      <c r="C76" s="21"/>
      <c r="D76" s="21"/>
      <c r="E76" s="21"/>
      <c r="F76" s="36"/>
      <c r="G76" s="21"/>
      <c r="H76" s="21"/>
      <c r="I76" s="21"/>
      <c r="J76" s="21"/>
      <c r="K76" s="21"/>
      <c r="L76" s="21"/>
      <c r="M76" s="21"/>
      <c r="N76" s="21"/>
      <c r="O76" s="21"/>
      <c r="P76" s="123"/>
      <c r="Q76" s="123"/>
    </row>
    <row r="77" spans="1:17" s="23" customFormat="1" ht="21.75" customHeight="1" x14ac:dyDescent="0.3">
      <c r="A77" s="19"/>
      <c r="B77" s="45" t="s">
        <v>120</v>
      </c>
      <c r="C77" s="17">
        <v>25</v>
      </c>
      <c r="D77" s="17">
        <v>1</v>
      </c>
      <c r="E77" s="17">
        <f>C77+D77</f>
        <v>26</v>
      </c>
      <c r="F77" s="36">
        <v>2</v>
      </c>
      <c r="G77" s="21" t="str">
        <f>IF(F77=1,C77,"0")</f>
        <v>0</v>
      </c>
      <c r="H77" s="21" t="str">
        <f>IF(F77=1,D77,"0")</f>
        <v>0</v>
      </c>
      <c r="I77" s="21">
        <f t="shared" ref="I77" si="112">G77+H77</f>
        <v>0</v>
      </c>
      <c r="J77" s="17">
        <f>IF(F77=2,C77,"0")</f>
        <v>25</v>
      </c>
      <c r="K77" s="17">
        <f>IF(F77=2,D77,"0")</f>
        <v>1</v>
      </c>
      <c r="L77" s="17">
        <f t="shared" ref="L77" si="113">J77+K77</f>
        <v>26</v>
      </c>
      <c r="M77" s="17" t="str">
        <f>IF(I77=2,F77,"0")</f>
        <v>0</v>
      </c>
      <c r="N77" s="17" t="str">
        <f>IF(I77=2,G77,"0")</f>
        <v>0</v>
      </c>
      <c r="O77" s="17" t="str">
        <f t="shared" ref="O77" si="114">IF(H77=3,E77,"0")</f>
        <v>0</v>
      </c>
      <c r="P77" s="122" t="s">
        <v>204</v>
      </c>
      <c r="Q77" s="126" t="s">
        <v>206</v>
      </c>
    </row>
    <row r="78" spans="1:17" s="23" customFormat="1" ht="21.75" customHeight="1" x14ac:dyDescent="0.3">
      <c r="A78" s="19"/>
      <c r="B78" s="25" t="s">
        <v>59</v>
      </c>
      <c r="C78" s="21">
        <f t="shared" ref="C78:L78" si="115">SUM(C77:C77)</f>
        <v>25</v>
      </c>
      <c r="D78" s="21">
        <f t="shared" si="115"/>
        <v>1</v>
      </c>
      <c r="E78" s="21">
        <f t="shared" si="115"/>
        <v>26</v>
      </c>
      <c r="F78" s="36">
        <f t="shared" si="115"/>
        <v>2</v>
      </c>
      <c r="G78" s="21">
        <f t="shared" si="115"/>
        <v>0</v>
      </c>
      <c r="H78" s="21">
        <f t="shared" si="115"/>
        <v>0</v>
      </c>
      <c r="I78" s="21">
        <f t="shared" si="115"/>
        <v>0</v>
      </c>
      <c r="J78" s="21">
        <f t="shared" si="115"/>
        <v>25</v>
      </c>
      <c r="K78" s="21">
        <f t="shared" si="115"/>
        <v>1</v>
      </c>
      <c r="L78" s="21">
        <f t="shared" si="115"/>
        <v>26</v>
      </c>
      <c r="M78" s="21">
        <f t="shared" ref="M78:O78" si="116">SUM(M77:M77)</f>
        <v>0</v>
      </c>
      <c r="N78" s="21">
        <f t="shared" si="116"/>
        <v>0</v>
      </c>
      <c r="O78" s="21">
        <f t="shared" si="116"/>
        <v>0</v>
      </c>
      <c r="P78" s="123"/>
      <c r="Q78" s="123"/>
    </row>
    <row r="79" spans="1:17" s="23" customFormat="1" ht="21.75" customHeight="1" x14ac:dyDescent="0.2">
      <c r="A79" s="19"/>
      <c r="B79" s="20" t="s">
        <v>78</v>
      </c>
      <c r="C79" s="21">
        <f t="shared" ref="C79:L79" si="117">C75+C78</f>
        <v>26</v>
      </c>
      <c r="D79" s="21">
        <f t="shared" si="117"/>
        <v>2</v>
      </c>
      <c r="E79" s="21">
        <f t="shared" si="117"/>
        <v>28</v>
      </c>
      <c r="F79" s="36"/>
      <c r="G79" s="21">
        <f t="shared" si="117"/>
        <v>0</v>
      </c>
      <c r="H79" s="21">
        <f t="shared" si="117"/>
        <v>0</v>
      </c>
      <c r="I79" s="21">
        <f t="shared" si="117"/>
        <v>0</v>
      </c>
      <c r="J79" s="21">
        <f t="shared" si="117"/>
        <v>26</v>
      </c>
      <c r="K79" s="21">
        <f t="shared" si="117"/>
        <v>2</v>
      </c>
      <c r="L79" s="21">
        <f t="shared" si="117"/>
        <v>28</v>
      </c>
      <c r="M79" s="21">
        <f t="shared" ref="M79:O79" si="118">M75+M78</f>
        <v>0</v>
      </c>
      <c r="N79" s="21">
        <f t="shared" si="118"/>
        <v>0</v>
      </c>
      <c r="O79" s="21">
        <f t="shared" si="118"/>
        <v>0</v>
      </c>
      <c r="P79" s="123"/>
      <c r="Q79" s="123"/>
    </row>
    <row r="80" spans="1:17" s="23" customFormat="1" ht="21.75" customHeight="1" x14ac:dyDescent="0.2">
      <c r="A80" s="28"/>
      <c r="B80" s="29" t="s">
        <v>43</v>
      </c>
      <c r="C80" s="30">
        <f>C79+C70</f>
        <v>1528</v>
      </c>
      <c r="D80" s="30">
        <f t="shared" ref="D80:L80" si="119">D70+D79</f>
        <v>804</v>
      </c>
      <c r="E80" s="30">
        <f t="shared" si="119"/>
        <v>2332</v>
      </c>
      <c r="F80" s="49"/>
      <c r="G80" s="30">
        <f t="shared" si="119"/>
        <v>0</v>
      </c>
      <c r="H80" s="30">
        <f t="shared" si="119"/>
        <v>0</v>
      </c>
      <c r="I80" s="30">
        <f t="shared" si="119"/>
        <v>0</v>
      </c>
      <c r="J80" s="30">
        <f t="shared" si="119"/>
        <v>1528</v>
      </c>
      <c r="K80" s="30">
        <f t="shared" si="119"/>
        <v>804</v>
      </c>
      <c r="L80" s="30">
        <f t="shared" si="119"/>
        <v>2332</v>
      </c>
      <c r="M80" s="30">
        <f t="shared" ref="M80:O80" si="120">M70+M79</f>
        <v>0</v>
      </c>
      <c r="N80" s="30">
        <f t="shared" si="120"/>
        <v>0</v>
      </c>
      <c r="O80" s="30">
        <f t="shared" si="120"/>
        <v>0</v>
      </c>
      <c r="P80" s="127"/>
      <c r="Q80" s="127"/>
    </row>
    <row r="81" spans="1:17" ht="21.75" customHeight="1" x14ac:dyDescent="0.2">
      <c r="A81" s="19" t="s">
        <v>42</v>
      </c>
      <c r="B81" s="37"/>
      <c r="C81" s="4"/>
      <c r="D81" s="4"/>
      <c r="E81" s="33"/>
      <c r="F81" s="5"/>
      <c r="G81" s="32"/>
      <c r="H81" s="32"/>
      <c r="I81" s="33"/>
      <c r="J81" s="32"/>
      <c r="K81" s="32"/>
      <c r="L81" s="33"/>
      <c r="M81" s="32"/>
      <c r="N81" s="32"/>
      <c r="O81" s="33"/>
      <c r="P81" s="124"/>
      <c r="Q81" s="124"/>
    </row>
    <row r="82" spans="1:17" ht="21.75" customHeight="1" x14ac:dyDescent="0.2">
      <c r="A82" s="19"/>
      <c r="B82" s="50" t="s">
        <v>60</v>
      </c>
      <c r="C82" s="4"/>
      <c r="D82" s="4"/>
      <c r="E82" s="33"/>
      <c r="F82" s="5"/>
      <c r="G82" s="32"/>
      <c r="H82" s="32"/>
      <c r="I82" s="33"/>
      <c r="J82" s="32"/>
      <c r="K82" s="32"/>
      <c r="L82" s="33"/>
      <c r="M82" s="32"/>
      <c r="N82" s="32"/>
      <c r="O82" s="33"/>
      <c r="P82" s="124"/>
      <c r="Q82" s="124"/>
    </row>
    <row r="83" spans="1:17" ht="21.75" customHeight="1" x14ac:dyDescent="0.2">
      <c r="A83" s="15"/>
      <c r="B83" s="3" t="s">
        <v>84</v>
      </c>
      <c r="C83" s="4"/>
      <c r="D83" s="4"/>
      <c r="E83" s="33"/>
      <c r="F83" s="5"/>
      <c r="G83" s="32"/>
      <c r="H83" s="32"/>
      <c r="I83" s="33"/>
      <c r="J83" s="32"/>
      <c r="K83" s="32"/>
      <c r="L83" s="33"/>
      <c r="M83" s="32"/>
      <c r="N83" s="32"/>
      <c r="O83" s="33"/>
      <c r="P83" s="124"/>
      <c r="Q83" s="124"/>
    </row>
    <row r="84" spans="1:17" ht="21.75" customHeight="1" x14ac:dyDescent="0.3">
      <c r="A84" s="10"/>
      <c r="B84" s="11" t="s">
        <v>12</v>
      </c>
      <c r="C84" s="12">
        <v>110</v>
      </c>
      <c r="D84" s="12">
        <v>101</v>
      </c>
      <c r="E84" s="13">
        <f t="shared" ref="E84:E89" si="121">C84+D84</f>
        <v>211</v>
      </c>
      <c r="F84" s="34">
        <v>2</v>
      </c>
      <c r="G84" s="13" t="str">
        <f t="shared" ref="G84:G89" si="122">IF(F84=1,C84,"0")</f>
        <v>0</v>
      </c>
      <c r="H84" s="13" t="str">
        <f t="shared" ref="H84:H89" si="123">IF(F84=1,D84,"0")</f>
        <v>0</v>
      </c>
      <c r="I84" s="13">
        <f>G84+H84</f>
        <v>0</v>
      </c>
      <c r="J84" s="13">
        <f t="shared" ref="J84:J89" si="124">IF(F84=2,C84,"0")</f>
        <v>110</v>
      </c>
      <c r="K84" s="13">
        <f t="shared" ref="K84:K89" si="125">IF(F84=2,D84,"0")</f>
        <v>101</v>
      </c>
      <c r="L84" s="13">
        <f>J84+K84</f>
        <v>211</v>
      </c>
      <c r="M84" s="13" t="str">
        <f t="shared" ref="M84:M89" si="126">IF(F84=3,C84,"0")</f>
        <v>0</v>
      </c>
      <c r="N84" s="13" t="str">
        <f t="shared" ref="N84:N89" si="127">IF(F84=3,D84,"0")</f>
        <v>0</v>
      </c>
      <c r="O84" s="13" t="str">
        <f t="shared" ref="O84:O89" si="128">IF(F84=3,E84,"0")</f>
        <v>0</v>
      </c>
      <c r="P84" s="122" t="s">
        <v>212</v>
      </c>
      <c r="Q84" s="126" t="s">
        <v>211</v>
      </c>
    </row>
    <row r="85" spans="1:17" ht="21.75" customHeight="1" x14ac:dyDescent="0.3">
      <c r="A85" s="15"/>
      <c r="B85" s="42" t="s">
        <v>16</v>
      </c>
      <c r="C85" s="17">
        <v>103</v>
      </c>
      <c r="D85" s="17">
        <v>73</v>
      </c>
      <c r="E85" s="18">
        <f t="shared" si="121"/>
        <v>176</v>
      </c>
      <c r="F85" s="35">
        <v>2</v>
      </c>
      <c r="G85" s="18" t="str">
        <f t="shared" si="122"/>
        <v>0</v>
      </c>
      <c r="H85" s="18" t="str">
        <f t="shared" si="123"/>
        <v>0</v>
      </c>
      <c r="I85" s="18">
        <f t="shared" ref="I85:I89" si="129">G85+H85</f>
        <v>0</v>
      </c>
      <c r="J85" s="18">
        <f t="shared" si="124"/>
        <v>103</v>
      </c>
      <c r="K85" s="18">
        <f t="shared" si="125"/>
        <v>73</v>
      </c>
      <c r="L85" s="18">
        <f t="shared" ref="L85:L89" si="130">J85+K85</f>
        <v>176</v>
      </c>
      <c r="M85" s="18" t="str">
        <f t="shared" si="126"/>
        <v>0</v>
      </c>
      <c r="N85" s="18" t="str">
        <f t="shared" si="127"/>
        <v>0</v>
      </c>
      <c r="O85" s="18" t="str">
        <f t="shared" si="128"/>
        <v>0</v>
      </c>
      <c r="P85" s="122" t="s">
        <v>204</v>
      </c>
      <c r="Q85" s="126" t="s">
        <v>211</v>
      </c>
    </row>
    <row r="86" spans="1:17" ht="21.75" customHeight="1" x14ac:dyDescent="0.3">
      <c r="A86" s="15"/>
      <c r="B86" s="16" t="s">
        <v>15</v>
      </c>
      <c r="C86" s="17">
        <v>62</v>
      </c>
      <c r="D86" s="17">
        <v>52</v>
      </c>
      <c r="E86" s="18">
        <f t="shared" si="121"/>
        <v>114</v>
      </c>
      <c r="F86" s="35">
        <v>2</v>
      </c>
      <c r="G86" s="18" t="str">
        <f t="shared" si="122"/>
        <v>0</v>
      </c>
      <c r="H86" s="18" t="str">
        <f t="shared" si="123"/>
        <v>0</v>
      </c>
      <c r="I86" s="18">
        <f t="shared" si="129"/>
        <v>0</v>
      </c>
      <c r="J86" s="18">
        <f t="shared" si="124"/>
        <v>62</v>
      </c>
      <c r="K86" s="18">
        <f t="shared" si="125"/>
        <v>52</v>
      </c>
      <c r="L86" s="18">
        <f t="shared" si="130"/>
        <v>114</v>
      </c>
      <c r="M86" s="18" t="str">
        <f t="shared" si="126"/>
        <v>0</v>
      </c>
      <c r="N86" s="18" t="str">
        <f t="shared" si="127"/>
        <v>0</v>
      </c>
      <c r="O86" s="18" t="str">
        <f t="shared" si="128"/>
        <v>0</v>
      </c>
      <c r="P86" s="122" t="s">
        <v>212</v>
      </c>
      <c r="Q86" s="126" t="s">
        <v>211</v>
      </c>
    </row>
    <row r="87" spans="1:17" ht="21.75" customHeight="1" x14ac:dyDescent="0.3">
      <c r="A87" s="15"/>
      <c r="B87" s="16" t="s">
        <v>14</v>
      </c>
      <c r="C87" s="17">
        <v>54</v>
      </c>
      <c r="D87" s="17">
        <v>279</v>
      </c>
      <c r="E87" s="18">
        <f t="shared" si="121"/>
        <v>333</v>
      </c>
      <c r="F87" s="35">
        <v>2</v>
      </c>
      <c r="G87" s="18" t="str">
        <f t="shared" si="122"/>
        <v>0</v>
      </c>
      <c r="H87" s="18" t="str">
        <f t="shared" si="123"/>
        <v>0</v>
      </c>
      <c r="I87" s="18">
        <f t="shared" si="129"/>
        <v>0</v>
      </c>
      <c r="J87" s="18">
        <f t="shared" si="124"/>
        <v>54</v>
      </c>
      <c r="K87" s="18">
        <f t="shared" si="125"/>
        <v>279</v>
      </c>
      <c r="L87" s="18">
        <f t="shared" si="130"/>
        <v>333</v>
      </c>
      <c r="M87" s="18" t="str">
        <f t="shared" si="126"/>
        <v>0</v>
      </c>
      <c r="N87" s="18" t="str">
        <f t="shared" si="127"/>
        <v>0</v>
      </c>
      <c r="O87" s="18" t="str">
        <f t="shared" si="128"/>
        <v>0</v>
      </c>
      <c r="P87" s="122" t="s">
        <v>204</v>
      </c>
      <c r="Q87" s="126" t="s">
        <v>213</v>
      </c>
    </row>
    <row r="88" spans="1:17" ht="21.75" customHeight="1" x14ac:dyDescent="0.3">
      <c r="A88" s="15"/>
      <c r="B88" s="16" t="s">
        <v>74</v>
      </c>
      <c r="C88" s="17">
        <v>1</v>
      </c>
      <c r="D88" s="17">
        <v>1</v>
      </c>
      <c r="E88" s="18">
        <f t="shared" si="121"/>
        <v>2</v>
      </c>
      <c r="F88" s="35">
        <v>2</v>
      </c>
      <c r="G88" s="18" t="str">
        <f t="shared" si="122"/>
        <v>0</v>
      </c>
      <c r="H88" s="18" t="str">
        <f t="shared" si="123"/>
        <v>0</v>
      </c>
      <c r="I88" s="18">
        <f t="shared" si="129"/>
        <v>0</v>
      </c>
      <c r="J88" s="18">
        <f t="shared" si="124"/>
        <v>1</v>
      </c>
      <c r="K88" s="18">
        <f t="shared" si="125"/>
        <v>1</v>
      </c>
      <c r="L88" s="18">
        <f t="shared" si="130"/>
        <v>2</v>
      </c>
      <c r="M88" s="18" t="str">
        <f t="shared" si="126"/>
        <v>0</v>
      </c>
      <c r="N88" s="18" t="str">
        <f t="shared" si="127"/>
        <v>0</v>
      </c>
      <c r="O88" s="18" t="str">
        <f t="shared" si="128"/>
        <v>0</v>
      </c>
      <c r="P88" s="122" t="s">
        <v>204</v>
      </c>
      <c r="Q88" s="126" t="s">
        <v>211</v>
      </c>
    </row>
    <row r="89" spans="1:17" s="47" customFormat="1" ht="21.75" customHeight="1" x14ac:dyDescent="0.3">
      <c r="A89" s="2"/>
      <c r="B89" s="16" t="s">
        <v>13</v>
      </c>
      <c r="C89" s="17">
        <v>72</v>
      </c>
      <c r="D89" s="17">
        <v>154</v>
      </c>
      <c r="E89" s="18">
        <f t="shared" si="121"/>
        <v>226</v>
      </c>
      <c r="F89" s="35">
        <v>2</v>
      </c>
      <c r="G89" s="18" t="str">
        <f t="shared" si="122"/>
        <v>0</v>
      </c>
      <c r="H89" s="18" t="str">
        <f t="shared" si="123"/>
        <v>0</v>
      </c>
      <c r="I89" s="18">
        <f t="shared" si="129"/>
        <v>0</v>
      </c>
      <c r="J89" s="18">
        <f t="shared" si="124"/>
        <v>72</v>
      </c>
      <c r="K89" s="18">
        <f t="shared" si="125"/>
        <v>154</v>
      </c>
      <c r="L89" s="18">
        <f t="shared" si="130"/>
        <v>226</v>
      </c>
      <c r="M89" s="18" t="str">
        <f t="shared" si="126"/>
        <v>0</v>
      </c>
      <c r="N89" s="18" t="str">
        <f t="shared" si="127"/>
        <v>0</v>
      </c>
      <c r="O89" s="18" t="str">
        <f t="shared" si="128"/>
        <v>0</v>
      </c>
      <c r="P89" s="122" t="s">
        <v>212</v>
      </c>
      <c r="Q89" s="126" t="s">
        <v>211</v>
      </c>
    </row>
    <row r="90" spans="1:17" s="47" customFormat="1" ht="21.75" customHeight="1" x14ac:dyDescent="0.2">
      <c r="A90" s="2"/>
      <c r="B90" s="41" t="s">
        <v>59</v>
      </c>
      <c r="C90" s="21">
        <f>SUM(C84:C89)</f>
        <v>402</v>
      </c>
      <c r="D90" s="21">
        <f>SUM(D84:D89)</f>
        <v>660</v>
      </c>
      <c r="E90" s="21">
        <f>SUM(E84:E89)</f>
        <v>1062</v>
      </c>
      <c r="F90" s="36"/>
      <c r="G90" s="21">
        <f t="shared" ref="G90:L90" si="131">SUM(G84:G89)</f>
        <v>0</v>
      </c>
      <c r="H90" s="21">
        <f t="shared" si="131"/>
        <v>0</v>
      </c>
      <c r="I90" s="21">
        <f t="shared" si="131"/>
        <v>0</v>
      </c>
      <c r="J90" s="21">
        <f t="shared" si="131"/>
        <v>402</v>
      </c>
      <c r="K90" s="21">
        <f t="shared" si="131"/>
        <v>660</v>
      </c>
      <c r="L90" s="21">
        <f t="shared" si="131"/>
        <v>1062</v>
      </c>
      <c r="M90" s="21">
        <f t="shared" ref="M90:O90" si="132">SUM(M84:M89)</f>
        <v>0</v>
      </c>
      <c r="N90" s="21">
        <f t="shared" si="132"/>
        <v>0</v>
      </c>
      <c r="O90" s="21">
        <f t="shared" si="132"/>
        <v>0</v>
      </c>
      <c r="P90" s="115"/>
      <c r="Q90" s="115"/>
    </row>
    <row r="91" spans="1:17" s="47" customFormat="1" ht="21.75" customHeight="1" x14ac:dyDescent="0.2">
      <c r="A91" s="2"/>
      <c r="B91" s="41" t="s">
        <v>61</v>
      </c>
      <c r="C91" s="21">
        <f>C90</f>
        <v>402</v>
      </c>
      <c r="D91" s="21">
        <f t="shared" ref="D91:L92" si="133">D90</f>
        <v>660</v>
      </c>
      <c r="E91" s="21">
        <f t="shared" si="133"/>
        <v>1062</v>
      </c>
      <c r="F91" s="36"/>
      <c r="G91" s="21">
        <f t="shared" si="133"/>
        <v>0</v>
      </c>
      <c r="H91" s="21">
        <f t="shared" si="133"/>
        <v>0</v>
      </c>
      <c r="I91" s="21">
        <f t="shared" si="133"/>
        <v>0</v>
      </c>
      <c r="J91" s="21">
        <f t="shared" si="133"/>
        <v>402</v>
      </c>
      <c r="K91" s="21">
        <f t="shared" si="133"/>
        <v>660</v>
      </c>
      <c r="L91" s="21">
        <f t="shared" si="133"/>
        <v>1062</v>
      </c>
      <c r="M91" s="21">
        <f t="shared" ref="M91:O91" si="134">M90</f>
        <v>0</v>
      </c>
      <c r="N91" s="21">
        <f t="shared" si="134"/>
        <v>0</v>
      </c>
      <c r="O91" s="21">
        <f t="shared" si="134"/>
        <v>0</v>
      </c>
      <c r="P91" s="115"/>
      <c r="Q91" s="115"/>
    </row>
    <row r="92" spans="1:17" s="47" customFormat="1" ht="21.75" customHeight="1" x14ac:dyDescent="0.2">
      <c r="A92" s="51"/>
      <c r="B92" s="52" t="s">
        <v>43</v>
      </c>
      <c r="C92" s="30">
        <f>C91</f>
        <v>402</v>
      </c>
      <c r="D92" s="30">
        <f t="shared" si="133"/>
        <v>660</v>
      </c>
      <c r="E92" s="30">
        <f t="shared" si="133"/>
        <v>1062</v>
      </c>
      <c r="F92" s="49"/>
      <c r="G92" s="30">
        <f t="shared" si="133"/>
        <v>0</v>
      </c>
      <c r="H92" s="30">
        <f t="shared" si="133"/>
        <v>0</v>
      </c>
      <c r="I92" s="30">
        <f t="shared" si="133"/>
        <v>0</v>
      </c>
      <c r="J92" s="30">
        <f t="shared" si="133"/>
        <v>402</v>
      </c>
      <c r="K92" s="30">
        <f t="shared" si="133"/>
        <v>660</v>
      </c>
      <c r="L92" s="30">
        <f t="shared" si="133"/>
        <v>1062</v>
      </c>
      <c r="M92" s="30">
        <f t="shared" ref="M92:O92" si="135">M91</f>
        <v>0</v>
      </c>
      <c r="N92" s="30">
        <f t="shared" si="135"/>
        <v>0</v>
      </c>
      <c r="O92" s="30">
        <f t="shared" si="135"/>
        <v>0</v>
      </c>
      <c r="P92" s="128"/>
      <c r="Q92" s="128"/>
    </row>
    <row r="93" spans="1:17" ht="21.75" customHeight="1" x14ac:dyDescent="0.2">
      <c r="A93" s="53" t="s">
        <v>44</v>
      </c>
      <c r="B93" s="54"/>
      <c r="C93" s="4"/>
      <c r="D93" s="4"/>
      <c r="E93" s="33"/>
      <c r="F93" s="5"/>
      <c r="G93" s="32"/>
      <c r="H93" s="32"/>
      <c r="I93" s="33"/>
      <c r="J93" s="32"/>
      <c r="K93" s="32"/>
      <c r="L93" s="33"/>
      <c r="M93" s="32"/>
      <c r="N93" s="32"/>
      <c r="O93" s="33"/>
      <c r="P93" s="124"/>
      <c r="Q93" s="124"/>
    </row>
    <row r="94" spans="1:17" ht="21.75" customHeight="1" x14ac:dyDescent="0.2">
      <c r="A94" s="53"/>
      <c r="B94" s="50" t="s">
        <v>60</v>
      </c>
      <c r="C94" s="4"/>
      <c r="D94" s="4"/>
      <c r="E94" s="33"/>
      <c r="F94" s="5"/>
      <c r="G94" s="32"/>
      <c r="H94" s="32"/>
      <c r="I94" s="33"/>
      <c r="J94" s="32"/>
      <c r="K94" s="32"/>
      <c r="L94" s="33"/>
      <c r="M94" s="32"/>
      <c r="N94" s="32"/>
      <c r="O94" s="33"/>
      <c r="P94" s="124"/>
      <c r="Q94" s="124"/>
    </row>
    <row r="95" spans="1:17" ht="21.75" customHeight="1" x14ac:dyDescent="0.2">
      <c r="A95" s="15"/>
      <c r="B95" s="37" t="s">
        <v>81</v>
      </c>
      <c r="C95" s="4"/>
      <c r="D95" s="4"/>
      <c r="E95" s="33"/>
      <c r="F95" s="5"/>
      <c r="G95" s="32"/>
      <c r="H95" s="32"/>
      <c r="I95" s="33"/>
      <c r="J95" s="32"/>
      <c r="K95" s="32"/>
      <c r="L95" s="33"/>
      <c r="M95" s="32"/>
      <c r="N95" s="32"/>
      <c r="O95" s="33"/>
      <c r="P95" s="124"/>
      <c r="Q95" s="124"/>
    </row>
    <row r="96" spans="1:17" ht="21.75" customHeight="1" x14ac:dyDescent="0.3">
      <c r="A96" s="10"/>
      <c r="B96" s="11" t="s">
        <v>89</v>
      </c>
      <c r="C96" s="12">
        <v>359</v>
      </c>
      <c r="D96" s="12">
        <v>209</v>
      </c>
      <c r="E96" s="13">
        <f>SUM(C96:D96)</f>
        <v>568</v>
      </c>
      <c r="F96" s="34">
        <v>2</v>
      </c>
      <c r="G96" s="13" t="str">
        <f t="shared" ref="G96:G125" si="136">IF(F96=1,C96,"0")</f>
        <v>0</v>
      </c>
      <c r="H96" s="13" t="str">
        <f t="shared" ref="H96:H125" si="137">IF(F96=1,D96,"0")</f>
        <v>0</v>
      </c>
      <c r="I96" s="13">
        <f t="shared" si="64"/>
        <v>0</v>
      </c>
      <c r="J96" s="13">
        <f t="shared" ref="J96:J125" si="138">IF(F96=2,C96,"0")</f>
        <v>359</v>
      </c>
      <c r="K96" s="13">
        <f t="shared" ref="K96:K125" si="139">IF(F96=2,D96,"0")</f>
        <v>209</v>
      </c>
      <c r="L96" s="13">
        <f t="shared" si="65"/>
        <v>568</v>
      </c>
      <c r="M96" s="13" t="str">
        <f t="shared" ref="M96:M125" si="140">IF(F96=3,C96,"0")</f>
        <v>0</v>
      </c>
      <c r="N96" s="13" t="str">
        <f t="shared" ref="N96:N125" si="141">IF(F96=3,D96,"0")</f>
        <v>0</v>
      </c>
      <c r="O96" s="13" t="str">
        <f t="shared" ref="O96:O125" si="142">IF(F96=3,E96,"0")</f>
        <v>0</v>
      </c>
      <c r="P96" s="122"/>
      <c r="Q96" s="124"/>
    </row>
    <row r="97" spans="1:17" ht="21.75" customHeight="1" x14ac:dyDescent="0.3">
      <c r="A97" s="15"/>
      <c r="B97" s="16" t="s">
        <v>93</v>
      </c>
      <c r="C97" s="17">
        <v>1</v>
      </c>
      <c r="D97" s="17">
        <v>0</v>
      </c>
      <c r="E97" s="13">
        <f t="shared" ref="E97:E125" si="143">SUM(C97:D97)</f>
        <v>1</v>
      </c>
      <c r="F97" s="35">
        <v>2</v>
      </c>
      <c r="G97" s="18" t="str">
        <f t="shared" si="136"/>
        <v>0</v>
      </c>
      <c r="H97" s="18" t="str">
        <f t="shared" si="137"/>
        <v>0</v>
      </c>
      <c r="I97" s="18">
        <f t="shared" si="64"/>
        <v>0</v>
      </c>
      <c r="J97" s="18">
        <f t="shared" si="138"/>
        <v>1</v>
      </c>
      <c r="K97" s="18">
        <f t="shared" si="139"/>
        <v>0</v>
      </c>
      <c r="L97" s="18">
        <f t="shared" si="65"/>
        <v>1</v>
      </c>
      <c r="M97" s="18" t="str">
        <f t="shared" si="140"/>
        <v>0</v>
      </c>
      <c r="N97" s="18" t="str">
        <f t="shared" si="141"/>
        <v>0</v>
      </c>
      <c r="O97" s="18" t="str">
        <f t="shared" si="142"/>
        <v>0</v>
      </c>
      <c r="P97" s="122" t="s">
        <v>204</v>
      </c>
      <c r="Q97" s="126" t="s">
        <v>211</v>
      </c>
    </row>
    <row r="98" spans="1:17" ht="21.75" customHeight="1" x14ac:dyDescent="0.3">
      <c r="A98" s="15"/>
      <c r="B98" s="16" t="s">
        <v>94</v>
      </c>
      <c r="C98" s="17">
        <v>1</v>
      </c>
      <c r="D98" s="17">
        <v>0</v>
      </c>
      <c r="E98" s="13">
        <f t="shared" si="143"/>
        <v>1</v>
      </c>
      <c r="F98" s="35">
        <v>2</v>
      </c>
      <c r="G98" s="18" t="str">
        <f t="shared" si="136"/>
        <v>0</v>
      </c>
      <c r="H98" s="18" t="str">
        <f t="shared" si="137"/>
        <v>0</v>
      </c>
      <c r="I98" s="18">
        <f t="shared" si="64"/>
        <v>0</v>
      </c>
      <c r="J98" s="18">
        <f t="shared" si="138"/>
        <v>1</v>
      </c>
      <c r="K98" s="18">
        <f t="shared" si="139"/>
        <v>0</v>
      </c>
      <c r="L98" s="18">
        <f t="shared" si="65"/>
        <v>1</v>
      </c>
      <c r="M98" s="18" t="str">
        <f t="shared" si="140"/>
        <v>0</v>
      </c>
      <c r="N98" s="18" t="str">
        <f t="shared" si="141"/>
        <v>0</v>
      </c>
      <c r="O98" s="18" t="str">
        <f t="shared" si="142"/>
        <v>0</v>
      </c>
      <c r="P98" s="122" t="s">
        <v>204</v>
      </c>
      <c r="Q98" s="126" t="s">
        <v>211</v>
      </c>
    </row>
    <row r="99" spans="1:17" ht="21.75" customHeight="1" x14ac:dyDescent="0.3">
      <c r="A99" s="15"/>
      <c r="B99" s="16" t="s">
        <v>171</v>
      </c>
      <c r="C99" s="17">
        <v>32</v>
      </c>
      <c r="D99" s="17">
        <v>13</v>
      </c>
      <c r="E99" s="13">
        <f t="shared" si="143"/>
        <v>45</v>
      </c>
      <c r="F99" s="35">
        <v>2</v>
      </c>
      <c r="G99" s="18" t="str">
        <f t="shared" ref="G99" si="144">IF(F99=1,C99,"0")</f>
        <v>0</v>
      </c>
      <c r="H99" s="18" t="str">
        <f t="shared" ref="H99" si="145">IF(F99=1,D99,"0")</f>
        <v>0</v>
      </c>
      <c r="I99" s="18">
        <f t="shared" ref="I99" si="146">G99+H99</f>
        <v>0</v>
      </c>
      <c r="J99" s="18">
        <f t="shared" ref="J99" si="147">IF(F99=2,C99,"0")</f>
        <v>32</v>
      </c>
      <c r="K99" s="18">
        <f t="shared" ref="K99" si="148">IF(F99=2,D99,"0")</f>
        <v>13</v>
      </c>
      <c r="L99" s="18">
        <f t="shared" ref="L99" si="149">J99+K99</f>
        <v>45</v>
      </c>
      <c r="M99" s="18" t="str">
        <f t="shared" si="140"/>
        <v>0</v>
      </c>
      <c r="N99" s="18" t="str">
        <f t="shared" si="141"/>
        <v>0</v>
      </c>
      <c r="O99" s="18" t="str">
        <f t="shared" si="142"/>
        <v>0</v>
      </c>
      <c r="P99" s="122" t="s">
        <v>204</v>
      </c>
      <c r="Q99" s="126" t="s">
        <v>211</v>
      </c>
    </row>
    <row r="100" spans="1:17" ht="21.75" customHeight="1" x14ac:dyDescent="0.3">
      <c r="A100" s="15"/>
      <c r="B100" s="16" t="s">
        <v>11</v>
      </c>
      <c r="C100" s="17">
        <v>210</v>
      </c>
      <c r="D100" s="17">
        <v>56</v>
      </c>
      <c r="E100" s="13">
        <f t="shared" si="143"/>
        <v>266</v>
      </c>
      <c r="F100" s="35">
        <v>2</v>
      </c>
      <c r="G100" s="18" t="str">
        <f t="shared" si="136"/>
        <v>0</v>
      </c>
      <c r="H100" s="18" t="str">
        <f t="shared" si="137"/>
        <v>0</v>
      </c>
      <c r="I100" s="18">
        <f t="shared" si="64"/>
        <v>0</v>
      </c>
      <c r="J100" s="18">
        <f t="shared" si="138"/>
        <v>210</v>
      </c>
      <c r="K100" s="18">
        <f t="shared" si="139"/>
        <v>56</v>
      </c>
      <c r="L100" s="18">
        <f t="shared" si="65"/>
        <v>266</v>
      </c>
      <c r="M100" s="18" t="str">
        <f t="shared" si="140"/>
        <v>0</v>
      </c>
      <c r="N100" s="18" t="str">
        <f t="shared" si="141"/>
        <v>0</v>
      </c>
      <c r="O100" s="18" t="str">
        <f t="shared" si="142"/>
        <v>0</v>
      </c>
      <c r="P100" s="122" t="s">
        <v>204</v>
      </c>
      <c r="Q100" s="126" t="s">
        <v>205</v>
      </c>
    </row>
    <row r="101" spans="1:17" ht="21.75" customHeight="1" x14ac:dyDescent="0.3">
      <c r="A101" s="15"/>
      <c r="B101" s="16" t="s">
        <v>18</v>
      </c>
      <c r="C101" s="17">
        <v>82</v>
      </c>
      <c r="D101" s="17">
        <v>128</v>
      </c>
      <c r="E101" s="13">
        <f t="shared" si="143"/>
        <v>210</v>
      </c>
      <c r="F101" s="35">
        <v>2</v>
      </c>
      <c r="G101" s="18" t="str">
        <f t="shared" si="136"/>
        <v>0</v>
      </c>
      <c r="H101" s="18" t="str">
        <f t="shared" si="137"/>
        <v>0</v>
      </c>
      <c r="I101" s="18">
        <f t="shared" si="64"/>
        <v>0</v>
      </c>
      <c r="J101" s="18">
        <f t="shared" si="138"/>
        <v>82</v>
      </c>
      <c r="K101" s="18">
        <f t="shared" si="139"/>
        <v>128</v>
      </c>
      <c r="L101" s="18">
        <f t="shared" si="65"/>
        <v>210</v>
      </c>
      <c r="M101" s="18" t="str">
        <f t="shared" si="140"/>
        <v>0</v>
      </c>
      <c r="N101" s="18" t="str">
        <f t="shared" si="141"/>
        <v>0</v>
      </c>
      <c r="O101" s="18" t="str">
        <f t="shared" si="142"/>
        <v>0</v>
      </c>
      <c r="P101" s="122" t="s">
        <v>204</v>
      </c>
      <c r="Q101" s="122" t="s">
        <v>214</v>
      </c>
    </row>
    <row r="102" spans="1:17" ht="21.75" customHeight="1" x14ac:dyDescent="0.3">
      <c r="A102" s="15"/>
      <c r="B102" s="16" t="s">
        <v>107</v>
      </c>
      <c r="C102" s="17">
        <v>7</v>
      </c>
      <c r="D102" s="17">
        <v>7</v>
      </c>
      <c r="E102" s="13">
        <f t="shared" si="143"/>
        <v>14</v>
      </c>
      <c r="F102" s="35">
        <v>2</v>
      </c>
      <c r="G102" s="18" t="str">
        <f t="shared" si="136"/>
        <v>0</v>
      </c>
      <c r="H102" s="18" t="str">
        <f t="shared" si="137"/>
        <v>0</v>
      </c>
      <c r="I102" s="18">
        <f t="shared" si="64"/>
        <v>0</v>
      </c>
      <c r="J102" s="18">
        <f t="shared" si="138"/>
        <v>7</v>
      </c>
      <c r="K102" s="18">
        <f t="shared" si="139"/>
        <v>7</v>
      </c>
      <c r="L102" s="18">
        <f t="shared" si="65"/>
        <v>14</v>
      </c>
      <c r="M102" s="18" t="str">
        <f t="shared" si="140"/>
        <v>0</v>
      </c>
      <c r="N102" s="18" t="str">
        <f t="shared" si="141"/>
        <v>0</v>
      </c>
      <c r="O102" s="18" t="str">
        <f t="shared" si="142"/>
        <v>0</v>
      </c>
      <c r="P102" s="122" t="s">
        <v>204</v>
      </c>
      <c r="Q102" s="122" t="s">
        <v>214</v>
      </c>
    </row>
    <row r="103" spans="1:17" ht="21.75" customHeight="1" x14ac:dyDescent="0.3">
      <c r="A103" s="15"/>
      <c r="B103" s="16" t="s">
        <v>108</v>
      </c>
      <c r="C103" s="17">
        <v>6</v>
      </c>
      <c r="D103" s="17">
        <v>9</v>
      </c>
      <c r="E103" s="13">
        <f t="shared" si="143"/>
        <v>15</v>
      </c>
      <c r="F103" s="35">
        <v>2</v>
      </c>
      <c r="G103" s="18" t="str">
        <f t="shared" si="136"/>
        <v>0</v>
      </c>
      <c r="H103" s="18" t="str">
        <f t="shared" si="137"/>
        <v>0</v>
      </c>
      <c r="I103" s="18">
        <f t="shared" si="64"/>
        <v>0</v>
      </c>
      <c r="J103" s="18">
        <f t="shared" si="138"/>
        <v>6</v>
      </c>
      <c r="K103" s="18">
        <f t="shared" si="139"/>
        <v>9</v>
      </c>
      <c r="L103" s="18">
        <f t="shared" si="65"/>
        <v>15</v>
      </c>
      <c r="M103" s="18" t="str">
        <f t="shared" si="140"/>
        <v>0</v>
      </c>
      <c r="N103" s="18" t="str">
        <f t="shared" si="141"/>
        <v>0</v>
      </c>
      <c r="O103" s="18" t="str">
        <f t="shared" si="142"/>
        <v>0</v>
      </c>
      <c r="P103" s="122" t="s">
        <v>204</v>
      </c>
      <c r="Q103" s="122" t="s">
        <v>214</v>
      </c>
    </row>
    <row r="104" spans="1:17" ht="21.75" customHeight="1" x14ac:dyDescent="0.3">
      <c r="A104" s="15"/>
      <c r="B104" s="16" t="s">
        <v>9</v>
      </c>
      <c r="C104" s="17">
        <v>171</v>
      </c>
      <c r="D104" s="17">
        <v>16</v>
      </c>
      <c r="E104" s="13">
        <f t="shared" si="143"/>
        <v>187</v>
      </c>
      <c r="F104" s="35">
        <v>2</v>
      </c>
      <c r="G104" s="18" t="str">
        <f t="shared" si="136"/>
        <v>0</v>
      </c>
      <c r="H104" s="18" t="str">
        <f t="shared" si="137"/>
        <v>0</v>
      </c>
      <c r="I104" s="18">
        <f t="shared" si="64"/>
        <v>0</v>
      </c>
      <c r="J104" s="18">
        <f t="shared" si="138"/>
        <v>171</v>
      </c>
      <c r="K104" s="18">
        <f t="shared" si="139"/>
        <v>16</v>
      </c>
      <c r="L104" s="18">
        <f t="shared" si="65"/>
        <v>187</v>
      </c>
      <c r="M104" s="18" t="str">
        <f t="shared" si="140"/>
        <v>0</v>
      </c>
      <c r="N104" s="18" t="str">
        <f t="shared" si="141"/>
        <v>0</v>
      </c>
      <c r="O104" s="18" t="str">
        <f t="shared" si="142"/>
        <v>0</v>
      </c>
      <c r="P104" s="122" t="s">
        <v>204</v>
      </c>
      <c r="Q104" s="126" t="s">
        <v>206</v>
      </c>
    </row>
    <row r="105" spans="1:17" ht="21.75" customHeight="1" x14ac:dyDescent="0.3">
      <c r="A105" s="15"/>
      <c r="B105" s="16" t="s">
        <v>95</v>
      </c>
      <c r="C105" s="17">
        <v>54</v>
      </c>
      <c r="D105" s="17">
        <v>12</v>
      </c>
      <c r="E105" s="13">
        <f t="shared" si="143"/>
        <v>66</v>
      </c>
      <c r="F105" s="35">
        <v>2</v>
      </c>
      <c r="G105" s="18" t="str">
        <f t="shared" si="136"/>
        <v>0</v>
      </c>
      <c r="H105" s="18" t="str">
        <f t="shared" si="137"/>
        <v>0</v>
      </c>
      <c r="I105" s="18">
        <f t="shared" si="64"/>
        <v>0</v>
      </c>
      <c r="J105" s="18">
        <f t="shared" si="138"/>
        <v>54</v>
      </c>
      <c r="K105" s="18">
        <f t="shared" si="139"/>
        <v>12</v>
      </c>
      <c r="L105" s="18">
        <f t="shared" si="65"/>
        <v>66</v>
      </c>
      <c r="M105" s="18" t="str">
        <f t="shared" si="140"/>
        <v>0</v>
      </c>
      <c r="N105" s="18" t="str">
        <f t="shared" si="141"/>
        <v>0</v>
      </c>
      <c r="O105" s="18" t="str">
        <f t="shared" si="142"/>
        <v>0</v>
      </c>
      <c r="P105" s="122" t="s">
        <v>204</v>
      </c>
      <c r="Q105" s="126" t="s">
        <v>211</v>
      </c>
    </row>
    <row r="106" spans="1:17" ht="21.75" customHeight="1" x14ac:dyDescent="0.3">
      <c r="A106" s="15"/>
      <c r="B106" s="16" t="s">
        <v>109</v>
      </c>
      <c r="C106" s="17">
        <v>85</v>
      </c>
      <c r="D106" s="17">
        <v>68</v>
      </c>
      <c r="E106" s="13">
        <f t="shared" si="143"/>
        <v>153</v>
      </c>
      <c r="F106" s="35">
        <v>2</v>
      </c>
      <c r="G106" s="18" t="str">
        <f t="shared" si="136"/>
        <v>0</v>
      </c>
      <c r="H106" s="18" t="str">
        <f t="shared" si="137"/>
        <v>0</v>
      </c>
      <c r="I106" s="18">
        <f t="shared" si="64"/>
        <v>0</v>
      </c>
      <c r="J106" s="18">
        <f t="shared" si="138"/>
        <v>85</v>
      </c>
      <c r="K106" s="18">
        <f t="shared" si="139"/>
        <v>68</v>
      </c>
      <c r="L106" s="18">
        <f t="shared" si="65"/>
        <v>153</v>
      </c>
      <c r="M106" s="18" t="str">
        <f t="shared" si="140"/>
        <v>0</v>
      </c>
      <c r="N106" s="18" t="str">
        <f t="shared" si="141"/>
        <v>0</v>
      </c>
      <c r="O106" s="18" t="str">
        <f t="shared" si="142"/>
        <v>0</v>
      </c>
      <c r="P106" s="122" t="s">
        <v>204</v>
      </c>
      <c r="Q106" s="126" t="s">
        <v>211</v>
      </c>
    </row>
    <row r="107" spans="1:17" ht="21.75" customHeight="1" x14ac:dyDescent="0.3">
      <c r="A107" s="15"/>
      <c r="B107" s="16" t="s">
        <v>172</v>
      </c>
      <c r="C107" s="17">
        <v>54</v>
      </c>
      <c r="D107" s="17">
        <v>29</v>
      </c>
      <c r="E107" s="13">
        <f t="shared" si="143"/>
        <v>83</v>
      </c>
      <c r="F107" s="35">
        <v>2</v>
      </c>
      <c r="G107" s="18" t="str">
        <f t="shared" ref="G107" si="150">IF(F107=1,C107,"0")</f>
        <v>0</v>
      </c>
      <c r="H107" s="18" t="str">
        <f t="shared" ref="H107" si="151">IF(F107=1,D107,"0")</f>
        <v>0</v>
      </c>
      <c r="I107" s="18">
        <f t="shared" ref="I107" si="152">G107+H107</f>
        <v>0</v>
      </c>
      <c r="J107" s="18">
        <f t="shared" ref="J107" si="153">IF(F107=2,C107,"0")</f>
        <v>54</v>
      </c>
      <c r="K107" s="18">
        <f t="shared" ref="K107" si="154">IF(F107=2,D107,"0")</f>
        <v>29</v>
      </c>
      <c r="L107" s="18">
        <f t="shared" ref="L107" si="155">J107+K107</f>
        <v>83</v>
      </c>
      <c r="M107" s="18" t="str">
        <f t="shared" si="140"/>
        <v>0</v>
      </c>
      <c r="N107" s="18" t="str">
        <f t="shared" si="141"/>
        <v>0</v>
      </c>
      <c r="O107" s="18" t="str">
        <f t="shared" si="142"/>
        <v>0</v>
      </c>
      <c r="P107" s="122" t="s">
        <v>204</v>
      </c>
      <c r="Q107" s="122" t="s">
        <v>214</v>
      </c>
    </row>
    <row r="108" spans="1:17" ht="21.75" customHeight="1" x14ac:dyDescent="0.3">
      <c r="A108" s="15"/>
      <c r="B108" s="16" t="s">
        <v>19</v>
      </c>
      <c r="C108" s="17">
        <v>1</v>
      </c>
      <c r="D108" s="17">
        <v>0</v>
      </c>
      <c r="E108" s="13">
        <f t="shared" si="143"/>
        <v>1</v>
      </c>
      <c r="F108" s="35">
        <v>2</v>
      </c>
      <c r="G108" s="18" t="str">
        <f t="shared" si="136"/>
        <v>0</v>
      </c>
      <c r="H108" s="18" t="str">
        <f t="shared" si="137"/>
        <v>0</v>
      </c>
      <c r="I108" s="18">
        <f t="shared" si="64"/>
        <v>0</v>
      </c>
      <c r="J108" s="18">
        <f t="shared" si="138"/>
        <v>1</v>
      </c>
      <c r="K108" s="18">
        <f t="shared" si="139"/>
        <v>0</v>
      </c>
      <c r="L108" s="18">
        <f t="shared" si="65"/>
        <v>1</v>
      </c>
      <c r="M108" s="18" t="str">
        <f t="shared" si="140"/>
        <v>0</v>
      </c>
      <c r="N108" s="18" t="str">
        <f t="shared" si="141"/>
        <v>0</v>
      </c>
      <c r="O108" s="18" t="str">
        <f t="shared" si="142"/>
        <v>0</v>
      </c>
      <c r="P108" s="122" t="s">
        <v>204</v>
      </c>
      <c r="Q108" s="122" t="s">
        <v>214</v>
      </c>
    </row>
    <row r="109" spans="1:17" ht="21.75" customHeight="1" x14ac:dyDescent="0.3">
      <c r="A109" s="15"/>
      <c r="B109" s="16" t="s">
        <v>70</v>
      </c>
      <c r="C109" s="17">
        <v>135</v>
      </c>
      <c r="D109" s="17">
        <v>40</v>
      </c>
      <c r="E109" s="13">
        <f t="shared" si="143"/>
        <v>175</v>
      </c>
      <c r="F109" s="35">
        <v>2</v>
      </c>
      <c r="G109" s="18" t="str">
        <f t="shared" si="136"/>
        <v>0</v>
      </c>
      <c r="H109" s="18" t="str">
        <f t="shared" si="137"/>
        <v>0</v>
      </c>
      <c r="I109" s="18">
        <f t="shared" si="64"/>
        <v>0</v>
      </c>
      <c r="J109" s="18">
        <f t="shared" si="138"/>
        <v>135</v>
      </c>
      <c r="K109" s="18">
        <f t="shared" si="139"/>
        <v>40</v>
      </c>
      <c r="L109" s="18">
        <f t="shared" si="65"/>
        <v>175</v>
      </c>
      <c r="M109" s="18" t="str">
        <f t="shared" si="140"/>
        <v>0</v>
      </c>
      <c r="N109" s="18" t="str">
        <f t="shared" si="141"/>
        <v>0</v>
      </c>
      <c r="O109" s="18" t="str">
        <f t="shared" si="142"/>
        <v>0</v>
      </c>
      <c r="P109" s="122" t="s">
        <v>204</v>
      </c>
      <c r="Q109" s="126" t="s">
        <v>205</v>
      </c>
    </row>
    <row r="110" spans="1:17" ht="21.75" customHeight="1" x14ac:dyDescent="0.3">
      <c r="A110" s="15"/>
      <c r="B110" s="16" t="s">
        <v>8</v>
      </c>
      <c r="C110" s="17">
        <v>168</v>
      </c>
      <c r="D110" s="17">
        <v>90</v>
      </c>
      <c r="E110" s="13">
        <f t="shared" si="143"/>
        <v>258</v>
      </c>
      <c r="F110" s="35">
        <v>2</v>
      </c>
      <c r="G110" s="18" t="str">
        <f t="shared" si="136"/>
        <v>0</v>
      </c>
      <c r="H110" s="18" t="str">
        <f t="shared" si="137"/>
        <v>0</v>
      </c>
      <c r="I110" s="18">
        <f t="shared" si="64"/>
        <v>0</v>
      </c>
      <c r="J110" s="18">
        <f t="shared" si="138"/>
        <v>168</v>
      </c>
      <c r="K110" s="18">
        <f t="shared" si="139"/>
        <v>90</v>
      </c>
      <c r="L110" s="18">
        <f t="shared" si="65"/>
        <v>258</v>
      </c>
      <c r="M110" s="18" t="str">
        <f t="shared" si="140"/>
        <v>0</v>
      </c>
      <c r="N110" s="18" t="str">
        <f t="shared" si="141"/>
        <v>0</v>
      </c>
      <c r="O110" s="18" t="str">
        <f t="shared" si="142"/>
        <v>0</v>
      </c>
      <c r="P110" s="122" t="s">
        <v>204</v>
      </c>
      <c r="Q110" s="126" t="s">
        <v>205</v>
      </c>
    </row>
    <row r="111" spans="1:17" ht="21.75" customHeight="1" x14ac:dyDescent="0.3">
      <c r="A111" s="15"/>
      <c r="B111" s="16" t="s">
        <v>121</v>
      </c>
      <c r="C111" s="17">
        <v>36</v>
      </c>
      <c r="D111" s="17">
        <v>10</v>
      </c>
      <c r="E111" s="13">
        <f t="shared" si="143"/>
        <v>46</v>
      </c>
      <c r="F111" s="35">
        <v>2</v>
      </c>
      <c r="G111" s="18" t="str">
        <f t="shared" si="136"/>
        <v>0</v>
      </c>
      <c r="H111" s="18" t="str">
        <f t="shared" si="137"/>
        <v>0</v>
      </c>
      <c r="I111" s="18">
        <f t="shared" si="64"/>
        <v>0</v>
      </c>
      <c r="J111" s="18">
        <f t="shared" si="138"/>
        <v>36</v>
      </c>
      <c r="K111" s="18">
        <f t="shared" si="139"/>
        <v>10</v>
      </c>
      <c r="L111" s="18">
        <f t="shared" si="65"/>
        <v>46</v>
      </c>
      <c r="M111" s="18" t="str">
        <f t="shared" si="140"/>
        <v>0</v>
      </c>
      <c r="N111" s="18" t="str">
        <f t="shared" si="141"/>
        <v>0</v>
      </c>
      <c r="O111" s="18" t="str">
        <f t="shared" si="142"/>
        <v>0</v>
      </c>
      <c r="P111" s="122" t="s">
        <v>204</v>
      </c>
      <c r="Q111" s="122" t="s">
        <v>214</v>
      </c>
    </row>
    <row r="112" spans="1:17" ht="21.75" customHeight="1" x14ac:dyDescent="0.3">
      <c r="A112" s="15"/>
      <c r="B112" s="16" t="s">
        <v>122</v>
      </c>
      <c r="C112" s="17">
        <v>60</v>
      </c>
      <c r="D112" s="17">
        <v>36</v>
      </c>
      <c r="E112" s="13">
        <f t="shared" si="143"/>
        <v>96</v>
      </c>
      <c r="F112" s="35">
        <v>2</v>
      </c>
      <c r="G112" s="18" t="str">
        <f t="shared" si="136"/>
        <v>0</v>
      </c>
      <c r="H112" s="18" t="str">
        <f t="shared" si="137"/>
        <v>0</v>
      </c>
      <c r="I112" s="18">
        <f t="shared" si="64"/>
        <v>0</v>
      </c>
      <c r="J112" s="18">
        <f t="shared" si="138"/>
        <v>60</v>
      </c>
      <c r="K112" s="18">
        <f t="shared" si="139"/>
        <v>36</v>
      </c>
      <c r="L112" s="18">
        <f t="shared" si="65"/>
        <v>96</v>
      </c>
      <c r="M112" s="18" t="str">
        <f t="shared" si="140"/>
        <v>0</v>
      </c>
      <c r="N112" s="18" t="str">
        <f t="shared" si="141"/>
        <v>0</v>
      </c>
      <c r="O112" s="18" t="str">
        <f t="shared" si="142"/>
        <v>0</v>
      </c>
      <c r="P112" s="122" t="s">
        <v>204</v>
      </c>
      <c r="Q112" s="122" t="s">
        <v>214</v>
      </c>
    </row>
    <row r="113" spans="1:17" ht="21.75" customHeight="1" x14ac:dyDescent="0.3">
      <c r="A113" s="15"/>
      <c r="B113" s="16" t="s">
        <v>17</v>
      </c>
      <c r="C113" s="17">
        <v>28</v>
      </c>
      <c r="D113" s="17">
        <v>24</v>
      </c>
      <c r="E113" s="13">
        <f t="shared" si="143"/>
        <v>52</v>
      </c>
      <c r="F113" s="35">
        <v>2</v>
      </c>
      <c r="G113" s="18" t="str">
        <f t="shared" si="136"/>
        <v>0</v>
      </c>
      <c r="H113" s="18" t="str">
        <f t="shared" si="137"/>
        <v>0</v>
      </c>
      <c r="I113" s="18">
        <f t="shared" si="64"/>
        <v>0</v>
      </c>
      <c r="J113" s="18">
        <f t="shared" si="138"/>
        <v>28</v>
      </c>
      <c r="K113" s="18">
        <f t="shared" si="139"/>
        <v>24</v>
      </c>
      <c r="L113" s="18">
        <f t="shared" si="65"/>
        <v>52</v>
      </c>
      <c r="M113" s="18" t="str">
        <f t="shared" si="140"/>
        <v>0</v>
      </c>
      <c r="N113" s="18" t="str">
        <f t="shared" si="141"/>
        <v>0</v>
      </c>
      <c r="O113" s="18" t="str">
        <f t="shared" si="142"/>
        <v>0</v>
      </c>
      <c r="P113" s="122" t="s">
        <v>204</v>
      </c>
      <c r="Q113" s="122" t="s">
        <v>214</v>
      </c>
    </row>
    <row r="114" spans="1:17" ht="21.75" customHeight="1" x14ac:dyDescent="0.3">
      <c r="A114" s="15"/>
      <c r="B114" s="16" t="s">
        <v>110</v>
      </c>
      <c r="C114" s="17">
        <v>6</v>
      </c>
      <c r="D114" s="17">
        <v>8</v>
      </c>
      <c r="E114" s="13">
        <f t="shared" si="143"/>
        <v>14</v>
      </c>
      <c r="F114" s="35">
        <v>2</v>
      </c>
      <c r="G114" s="18" t="str">
        <f t="shared" si="136"/>
        <v>0</v>
      </c>
      <c r="H114" s="18" t="str">
        <f t="shared" si="137"/>
        <v>0</v>
      </c>
      <c r="I114" s="18">
        <f t="shared" si="64"/>
        <v>0</v>
      </c>
      <c r="J114" s="18">
        <f t="shared" si="138"/>
        <v>6</v>
      </c>
      <c r="K114" s="18">
        <f t="shared" si="139"/>
        <v>8</v>
      </c>
      <c r="L114" s="18">
        <f t="shared" si="65"/>
        <v>14</v>
      </c>
      <c r="M114" s="18" t="str">
        <f t="shared" si="140"/>
        <v>0</v>
      </c>
      <c r="N114" s="18" t="str">
        <f t="shared" si="141"/>
        <v>0</v>
      </c>
      <c r="O114" s="18" t="str">
        <f t="shared" si="142"/>
        <v>0</v>
      </c>
      <c r="P114" s="122" t="s">
        <v>204</v>
      </c>
      <c r="Q114" s="122" t="s">
        <v>214</v>
      </c>
    </row>
    <row r="115" spans="1:17" ht="21.75" customHeight="1" x14ac:dyDescent="0.3">
      <c r="A115" s="15"/>
      <c r="B115" s="16" t="s">
        <v>96</v>
      </c>
      <c r="C115" s="17">
        <v>53</v>
      </c>
      <c r="D115" s="17">
        <v>57</v>
      </c>
      <c r="E115" s="13">
        <f t="shared" si="143"/>
        <v>110</v>
      </c>
      <c r="F115" s="35">
        <v>2</v>
      </c>
      <c r="G115" s="18" t="str">
        <f t="shared" si="136"/>
        <v>0</v>
      </c>
      <c r="H115" s="18" t="str">
        <f t="shared" si="137"/>
        <v>0</v>
      </c>
      <c r="I115" s="18">
        <f t="shared" ref="I115:I125" si="156">G115+H115</f>
        <v>0</v>
      </c>
      <c r="J115" s="18">
        <f t="shared" si="138"/>
        <v>53</v>
      </c>
      <c r="K115" s="18">
        <f t="shared" si="139"/>
        <v>57</v>
      </c>
      <c r="L115" s="18">
        <f t="shared" ref="L115:L126" si="157">J115+K115</f>
        <v>110</v>
      </c>
      <c r="M115" s="18" t="str">
        <f t="shared" si="140"/>
        <v>0</v>
      </c>
      <c r="N115" s="18" t="str">
        <f t="shared" si="141"/>
        <v>0</v>
      </c>
      <c r="O115" s="18" t="str">
        <f t="shared" si="142"/>
        <v>0</v>
      </c>
      <c r="P115" s="122" t="s">
        <v>204</v>
      </c>
      <c r="Q115" s="126" t="s">
        <v>211</v>
      </c>
    </row>
    <row r="116" spans="1:17" ht="21.75" customHeight="1" x14ac:dyDescent="0.3">
      <c r="A116" s="15"/>
      <c r="B116" s="16" t="s">
        <v>97</v>
      </c>
      <c r="C116" s="17">
        <v>59</v>
      </c>
      <c r="D116" s="17">
        <v>58</v>
      </c>
      <c r="E116" s="13">
        <f t="shared" si="143"/>
        <v>117</v>
      </c>
      <c r="F116" s="35">
        <v>2</v>
      </c>
      <c r="G116" s="18" t="str">
        <f t="shared" si="136"/>
        <v>0</v>
      </c>
      <c r="H116" s="18" t="str">
        <f t="shared" si="137"/>
        <v>0</v>
      </c>
      <c r="I116" s="18">
        <f t="shared" si="156"/>
        <v>0</v>
      </c>
      <c r="J116" s="18">
        <f t="shared" si="138"/>
        <v>59</v>
      </c>
      <c r="K116" s="18">
        <f t="shared" si="139"/>
        <v>58</v>
      </c>
      <c r="L116" s="18">
        <f t="shared" si="157"/>
        <v>117</v>
      </c>
      <c r="M116" s="18" t="str">
        <f t="shared" si="140"/>
        <v>0</v>
      </c>
      <c r="N116" s="18" t="str">
        <f t="shared" si="141"/>
        <v>0</v>
      </c>
      <c r="O116" s="18" t="str">
        <f t="shared" si="142"/>
        <v>0</v>
      </c>
      <c r="P116" s="122" t="s">
        <v>204</v>
      </c>
      <c r="Q116" s="126" t="s">
        <v>213</v>
      </c>
    </row>
    <row r="117" spans="1:17" ht="21.75" customHeight="1" x14ac:dyDescent="0.3">
      <c r="A117" s="15"/>
      <c r="B117" s="16" t="s">
        <v>173</v>
      </c>
      <c r="C117" s="17">
        <v>73</v>
      </c>
      <c r="D117" s="17">
        <v>27</v>
      </c>
      <c r="E117" s="13">
        <f t="shared" si="143"/>
        <v>100</v>
      </c>
      <c r="F117" s="35">
        <v>2</v>
      </c>
      <c r="G117" s="18" t="str">
        <f t="shared" ref="G117" si="158">IF(F117=1,C117,"0")</f>
        <v>0</v>
      </c>
      <c r="H117" s="18" t="str">
        <f t="shared" ref="H117" si="159">IF(F117=1,D117,"0")</f>
        <v>0</v>
      </c>
      <c r="I117" s="18">
        <f t="shared" ref="I117" si="160">G117+H117</f>
        <v>0</v>
      </c>
      <c r="J117" s="18">
        <f t="shared" ref="J117" si="161">IF(F117=2,C117,"0")</f>
        <v>73</v>
      </c>
      <c r="K117" s="18">
        <f t="shared" ref="K117" si="162">IF(F117=2,D117,"0")</f>
        <v>27</v>
      </c>
      <c r="L117" s="18">
        <f t="shared" ref="L117" si="163">J117+K117</f>
        <v>100</v>
      </c>
      <c r="M117" s="18" t="str">
        <f t="shared" si="140"/>
        <v>0</v>
      </c>
      <c r="N117" s="18" t="str">
        <f t="shared" si="141"/>
        <v>0</v>
      </c>
      <c r="O117" s="18" t="str">
        <f t="shared" si="142"/>
        <v>0</v>
      </c>
      <c r="P117" s="122" t="s">
        <v>204</v>
      </c>
      <c r="Q117" s="126" t="s">
        <v>205</v>
      </c>
    </row>
    <row r="118" spans="1:17" ht="21.75" customHeight="1" x14ac:dyDescent="0.3">
      <c r="A118" s="15"/>
      <c r="B118" s="16" t="s">
        <v>135</v>
      </c>
      <c r="C118" s="17">
        <v>47</v>
      </c>
      <c r="D118" s="17">
        <v>23</v>
      </c>
      <c r="E118" s="13">
        <f t="shared" si="143"/>
        <v>70</v>
      </c>
      <c r="F118" s="35">
        <v>2</v>
      </c>
      <c r="G118" s="18" t="str">
        <f t="shared" si="136"/>
        <v>0</v>
      </c>
      <c r="H118" s="18" t="str">
        <f t="shared" si="137"/>
        <v>0</v>
      </c>
      <c r="I118" s="18">
        <f t="shared" ref="I118" si="164">G118+H118</f>
        <v>0</v>
      </c>
      <c r="J118" s="18">
        <f t="shared" si="138"/>
        <v>47</v>
      </c>
      <c r="K118" s="18">
        <f t="shared" si="139"/>
        <v>23</v>
      </c>
      <c r="L118" s="18">
        <f t="shared" ref="L118" si="165">J118+K118</f>
        <v>70</v>
      </c>
      <c r="M118" s="18" t="str">
        <f t="shared" si="140"/>
        <v>0</v>
      </c>
      <c r="N118" s="18" t="str">
        <f t="shared" si="141"/>
        <v>0</v>
      </c>
      <c r="O118" s="18" t="str">
        <f t="shared" si="142"/>
        <v>0</v>
      </c>
      <c r="P118" s="122" t="s">
        <v>204</v>
      </c>
      <c r="Q118" s="126" t="s">
        <v>205</v>
      </c>
    </row>
    <row r="119" spans="1:17" ht="21.75" customHeight="1" x14ac:dyDescent="0.3">
      <c r="A119" s="15"/>
      <c r="B119" s="16" t="s">
        <v>111</v>
      </c>
      <c r="C119" s="17">
        <v>57</v>
      </c>
      <c r="D119" s="17">
        <v>18</v>
      </c>
      <c r="E119" s="13">
        <f t="shared" si="143"/>
        <v>75</v>
      </c>
      <c r="F119" s="35">
        <v>2</v>
      </c>
      <c r="G119" s="18" t="str">
        <f t="shared" si="136"/>
        <v>0</v>
      </c>
      <c r="H119" s="18" t="str">
        <f t="shared" si="137"/>
        <v>0</v>
      </c>
      <c r="I119" s="18">
        <f t="shared" si="156"/>
        <v>0</v>
      </c>
      <c r="J119" s="18">
        <f t="shared" si="138"/>
        <v>57</v>
      </c>
      <c r="K119" s="18">
        <f t="shared" si="139"/>
        <v>18</v>
      </c>
      <c r="L119" s="18">
        <f t="shared" si="157"/>
        <v>75</v>
      </c>
      <c r="M119" s="18" t="str">
        <f t="shared" si="140"/>
        <v>0</v>
      </c>
      <c r="N119" s="18" t="str">
        <f t="shared" si="141"/>
        <v>0</v>
      </c>
      <c r="O119" s="18" t="str">
        <f t="shared" si="142"/>
        <v>0</v>
      </c>
      <c r="P119" s="122" t="s">
        <v>204</v>
      </c>
      <c r="Q119" s="126" t="s">
        <v>205</v>
      </c>
    </row>
    <row r="120" spans="1:17" ht="21.75" customHeight="1" x14ac:dyDescent="0.3">
      <c r="A120" s="15"/>
      <c r="B120" s="16" t="s">
        <v>136</v>
      </c>
      <c r="C120" s="17">
        <v>55</v>
      </c>
      <c r="D120" s="17">
        <v>12</v>
      </c>
      <c r="E120" s="13">
        <f t="shared" si="143"/>
        <v>67</v>
      </c>
      <c r="F120" s="35">
        <v>2</v>
      </c>
      <c r="G120" s="18" t="str">
        <f t="shared" si="136"/>
        <v>0</v>
      </c>
      <c r="H120" s="18" t="str">
        <f t="shared" si="137"/>
        <v>0</v>
      </c>
      <c r="I120" s="18">
        <f t="shared" ref="I120" si="166">G120+H120</f>
        <v>0</v>
      </c>
      <c r="J120" s="18">
        <f t="shared" si="138"/>
        <v>55</v>
      </c>
      <c r="K120" s="18">
        <f t="shared" si="139"/>
        <v>12</v>
      </c>
      <c r="L120" s="18">
        <f t="shared" ref="L120" si="167">J120+K120</f>
        <v>67</v>
      </c>
      <c r="M120" s="18" t="str">
        <f t="shared" si="140"/>
        <v>0</v>
      </c>
      <c r="N120" s="18" t="str">
        <f t="shared" si="141"/>
        <v>0</v>
      </c>
      <c r="O120" s="18" t="str">
        <f t="shared" si="142"/>
        <v>0</v>
      </c>
      <c r="P120" s="122" t="s">
        <v>204</v>
      </c>
      <c r="Q120" s="126" t="s">
        <v>205</v>
      </c>
    </row>
    <row r="121" spans="1:17" ht="21.75" customHeight="1" x14ac:dyDescent="0.3">
      <c r="A121" s="15"/>
      <c r="B121" s="16" t="s">
        <v>140</v>
      </c>
      <c r="C121" s="17">
        <v>83</v>
      </c>
      <c r="D121" s="17">
        <v>36</v>
      </c>
      <c r="E121" s="13">
        <f t="shared" si="143"/>
        <v>119</v>
      </c>
      <c r="F121" s="35">
        <v>2</v>
      </c>
      <c r="G121" s="18" t="str">
        <f t="shared" si="136"/>
        <v>0</v>
      </c>
      <c r="H121" s="18" t="str">
        <f t="shared" si="137"/>
        <v>0</v>
      </c>
      <c r="I121" s="18">
        <f t="shared" ref="I121" si="168">G121+H121</f>
        <v>0</v>
      </c>
      <c r="J121" s="18">
        <f t="shared" si="138"/>
        <v>83</v>
      </c>
      <c r="K121" s="18">
        <f t="shared" si="139"/>
        <v>36</v>
      </c>
      <c r="L121" s="18">
        <f t="shared" ref="L121" si="169">J121+K121</f>
        <v>119</v>
      </c>
      <c r="M121" s="18" t="str">
        <f t="shared" si="140"/>
        <v>0</v>
      </c>
      <c r="N121" s="18" t="str">
        <f t="shared" si="141"/>
        <v>0</v>
      </c>
      <c r="O121" s="18" t="str">
        <f t="shared" si="142"/>
        <v>0</v>
      </c>
      <c r="P121" s="122" t="s">
        <v>204</v>
      </c>
      <c r="Q121" s="122" t="s">
        <v>201</v>
      </c>
    </row>
    <row r="122" spans="1:17" ht="21.75" customHeight="1" x14ac:dyDescent="0.3">
      <c r="A122" s="15"/>
      <c r="B122" s="16" t="s">
        <v>123</v>
      </c>
      <c r="C122" s="17">
        <v>65</v>
      </c>
      <c r="D122" s="17">
        <v>26</v>
      </c>
      <c r="E122" s="13">
        <f t="shared" si="143"/>
        <v>91</v>
      </c>
      <c r="F122" s="35">
        <v>2</v>
      </c>
      <c r="G122" s="18" t="str">
        <f t="shared" ref="G122:G123" si="170">IF(F122=1,C122,"0")</f>
        <v>0</v>
      </c>
      <c r="H122" s="18" t="str">
        <f t="shared" ref="H122:H123" si="171">IF(F122=1,D122,"0")</f>
        <v>0</v>
      </c>
      <c r="I122" s="18">
        <f t="shared" ref="I122:I123" si="172">G122+H122</f>
        <v>0</v>
      </c>
      <c r="J122" s="18">
        <f t="shared" ref="J122:J123" si="173">IF(F122=2,C122,"0")</f>
        <v>65</v>
      </c>
      <c r="K122" s="18">
        <f t="shared" ref="K122:K123" si="174">IF(F122=2,D122,"0")</f>
        <v>26</v>
      </c>
      <c r="L122" s="18">
        <f t="shared" ref="L122:L123" si="175">J122+K122</f>
        <v>91</v>
      </c>
      <c r="M122" s="18" t="str">
        <f t="shared" si="140"/>
        <v>0</v>
      </c>
      <c r="N122" s="18" t="str">
        <f t="shared" si="141"/>
        <v>0</v>
      </c>
      <c r="O122" s="18" t="str">
        <f t="shared" si="142"/>
        <v>0</v>
      </c>
      <c r="P122" s="122" t="s">
        <v>204</v>
      </c>
      <c r="Q122" s="122" t="s">
        <v>201</v>
      </c>
    </row>
    <row r="123" spans="1:17" ht="21.75" customHeight="1" x14ac:dyDescent="0.3">
      <c r="A123" s="15"/>
      <c r="B123" s="16" t="s">
        <v>124</v>
      </c>
      <c r="C123" s="17">
        <v>36</v>
      </c>
      <c r="D123" s="17">
        <v>38</v>
      </c>
      <c r="E123" s="13">
        <f t="shared" si="143"/>
        <v>74</v>
      </c>
      <c r="F123" s="35">
        <v>2</v>
      </c>
      <c r="G123" s="18" t="str">
        <f t="shared" si="170"/>
        <v>0</v>
      </c>
      <c r="H123" s="18" t="str">
        <f t="shared" si="171"/>
        <v>0</v>
      </c>
      <c r="I123" s="18">
        <f t="shared" si="172"/>
        <v>0</v>
      </c>
      <c r="J123" s="18">
        <f t="shared" si="173"/>
        <v>36</v>
      </c>
      <c r="K123" s="18">
        <f t="shared" si="174"/>
        <v>38</v>
      </c>
      <c r="L123" s="18">
        <f t="shared" si="175"/>
        <v>74</v>
      </c>
      <c r="M123" s="18" t="str">
        <f t="shared" si="140"/>
        <v>0</v>
      </c>
      <c r="N123" s="18" t="str">
        <f t="shared" si="141"/>
        <v>0</v>
      </c>
      <c r="O123" s="18" t="str">
        <f t="shared" si="142"/>
        <v>0</v>
      </c>
      <c r="P123" s="122" t="s">
        <v>204</v>
      </c>
      <c r="Q123" s="122" t="s">
        <v>201</v>
      </c>
    </row>
    <row r="124" spans="1:17" ht="21.75" customHeight="1" x14ac:dyDescent="0.3">
      <c r="A124" s="15"/>
      <c r="B124" s="16" t="s">
        <v>169</v>
      </c>
      <c r="C124" s="17">
        <v>58</v>
      </c>
      <c r="D124" s="17">
        <v>9</v>
      </c>
      <c r="E124" s="13">
        <f t="shared" si="143"/>
        <v>67</v>
      </c>
      <c r="F124" s="35">
        <v>2</v>
      </c>
      <c r="G124" s="18" t="str">
        <f t="shared" si="136"/>
        <v>0</v>
      </c>
      <c r="H124" s="18" t="str">
        <f t="shared" si="137"/>
        <v>0</v>
      </c>
      <c r="I124" s="18">
        <f t="shared" si="156"/>
        <v>0</v>
      </c>
      <c r="J124" s="18">
        <f t="shared" si="138"/>
        <v>58</v>
      </c>
      <c r="K124" s="18">
        <f t="shared" si="139"/>
        <v>9</v>
      </c>
      <c r="L124" s="18">
        <f t="shared" si="157"/>
        <v>67</v>
      </c>
      <c r="M124" s="18" t="str">
        <f t="shared" si="140"/>
        <v>0</v>
      </c>
      <c r="N124" s="18" t="str">
        <f t="shared" si="141"/>
        <v>0</v>
      </c>
      <c r="O124" s="18" t="str">
        <f t="shared" si="142"/>
        <v>0</v>
      </c>
      <c r="P124" s="122" t="s">
        <v>204</v>
      </c>
      <c r="Q124" s="122" t="s">
        <v>201</v>
      </c>
    </row>
    <row r="125" spans="1:17" ht="21.75" customHeight="1" x14ac:dyDescent="0.3">
      <c r="A125" s="15"/>
      <c r="B125" s="16" t="s">
        <v>170</v>
      </c>
      <c r="C125" s="17">
        <v>24</v>
      </c>
      <c r="D125" s="17">
        <v>28</v>
      </c>
      <c r="E125" s="13">
        <f t="shared" si="143"/>
        <v>52</v>
      </c>
      <c r="F125" s="35">
        <v>2</v>
      </c>
      <c r="G125" s="18" t="str">
        <f t="shared" si="136"/>
        <v>0</v>
      </c>
      <c r="H125" s="18" t="str">
        <f t="shared" si="137"/>
        <v>0</v>
      </c>
      <c r="I125" s="18">
        <f t="shared" si="156"/>
        <v>0</v>
      </c>
      <c r="J125" s="18">
        <f t="shared" si="138"/>
        <v>24</v>
      </c>
      <c r="K125" s="18">
        <f t="shared" si="139"/>
        <v>28</v>
      </c>
      <c r="L125" s="18">
        <f t="shared" si="157"/>
        <v>52</v>
      </c>
      <c r="M125" s="18" t="str">
        <f t="shared" si="140"/>
        <v>0</v>
      </c>
      <c r="N125" s="18" t="str">
        <f t="shared" si="141"/>
        <v>0</v>
      </c>
      <c r="O125" s="18" t="str">
        <f t="shared" si="142"/>
        <v>0</v>
      </c>
      <c r="P125" s="122" t="s">
        <v>204</v>
      </c>
      <c r="Q125" s="122" t="s">
        <v>201</v>
      </c>
    </row>
    <row r="126" spans="1:17" s="23" customFormat="1" ht="21.75" customHeight="1" x14ac:dyDescent="0.2">
      <c r="A126" s="19"/>
      <c r="B126" s="20" t="s">
        <v>59</v>
      </c>
      <c r="C126" s="21">
        <f>SUM(C96:C125)</f>
        <v>2106</v>
      </c>
      <c r="D126" s="21">
        <f>SUM(D96:D125)</f>
        <v>1087</v>
      </c>
      <c r="E126" s="21">
        <f>SUM(E96:E125)</f>
        <v>3193</v>
      </c>
      <c r="F126" s="36">
        <f>SUM(F96:F125)</f>
        <v>60</v>
      </c>
      <c r="G126" s="21">
        <f>SUM(G96:G124)</f>
        <v>0</v>
      </c>
      <c r="H126" s="21">
        <f>SUM(H96:H124)</f>
        <v>0</v>
      </c>
      <c r="I126" s="21">
        <f>SUM(I96:I124)</f>
        <v>0</v>
      </c>
      <c r="J126" s="21">
        <f>SUM(J96:J125)</f>
        <v>2106</v>
      </c>
      <c r="K126" s="21">
        <f>SUM(K96:K125)</f>
        <v>1087</v>
      </c>
      <c r="L126" s="21">
        <f t="shared" si="157"/>
        <v>3193</v>
      </c>
      <c r="M126" s="21">
        <f>SUM(M96:M125)</f>
        <v>0</v>
      </c>
      <c r="N126" s="21">
        <f>SUM(N96:N125)</f>
        <v>0</v>
      </c>
      <c r="O126" s="21">
        <f t="shared" ref="O126" si="176">M126+N126</f>
        <v>0</v>
      </c>
      <c r="P126" s="123"/>
      <c r="Q126" s="123"/>
    </row>
    <row r="127" spans="1:17" s="23" customFormat="1" ht="21.75" customHeight="1" x14ac:dyDescent="0.2">
      <c r="A127" s="19"/>
      <c r="B127" s="37" t="s">
        <v>141</v>
      </c>
      <c r="C127" s="92"/>
      <c r="D127" s="21"/>
      <c r="E127" s="21"/>
      <c r="F127" s="36"/>
      <c r="G127" s="21"/>
      <c r="H127" s="21"/>
      <c r="I127" s="21"/>
      <c r="J127" s="21"/>
      <c r="K127" s="21"/>
      <c r="L127" s="21"/>
      <c r="M127" s="21"/>
      <c r="N127" s="21"/>
      <c r="O127" s="21"/>
      <c r="P127" s="123"/>
      <c r="Q127" s="123"/>
    </row>
    <row r="128" spans="1:17" s="23" customFormat="1" ht="21.75" customHeight="1" x14ac:dyDescent="0.3">
      <c r="A128" s="19"/>
      <c r="B128" s="48" t="s">
        <v>142</v>
      </c>
      <c r="C128" s="17">
        <v>111</v>
      </c>
      <c r="D128" s="17">
        <v>7</v>
      </c>
      <c r="E128" s="18">
        <f>C128+D128</f>
        <v>118</v>
      </c>
      <c r="F128" s="35">
        <v>2</v>
      </c>
      <c r="G128" s="18" t="str">
        <f>IF(F128=1,C128,"0")</f>
        <v>0</v>
      </c>
      <c r="H128" s="18" t="str">
        <f>IF(F128=1,D128,"0")</f>
        <v>0</v>
      </c>
      <c r="I128" s="18">
        <f t="shared" ref="I128" si="177">G128+H128</f>
        <v>0</v>
      </c>
      <c r="J128" s="18">
        <f>IF(F128=2,C128,"0")</f>
        <v>111</v>
      </c>
      <c r="K128" s="18">
        <f>IF(F128=2,D128,"0")</f>
        <v>7</v>
      </c>
      <c r="L128" s="18">
        <f t="shared" ref="L128" si="178">J128+K128</f>
        <v>118</v>
      </c>
      <c r="M128" s="18" t="str">
        <f t="shared" ref="M128" si="179">IF(F128=3,C128,"0")</f>
        <v>0</v>
      </c>
      <c r="N128" s="18" t="str">
        <f t="shared" ref="N128" si="180">IF(F128=3,D128,"0")</f>
        <v>0</v>
      </c>
      <c r="O128" s="18" t="str">
        <f t="shared" ref="O128" si="181">IF(F128=3,E128,"0")</f>
        <v>0</v>
      </c>
      <c r="P128" s="122" t="s">
        <v>204</v>
      </c>
      <c r="Q128" s="122" t="s">
        <v>201</v>
      </c>
    </row>
    <row r="129" spans="1:17" s="23" customFormat="1" ht="21.75" customHeight="1" x14ac:dyDescent="0.2">
      <c r="A129" s="19"/>
      <c r="B129" s="20" t="s">
        <v>59</v>
      </c>
      <c r="C129" s="92">
        <f>C128</f>
        <v>111</v>
      </c>
      <c r="D129" s="92">
        <f t="shared" ref="D129:E129" si="182">D128</f>
        <v>7</v>
      </c>
      <c r="E129" s="21">
        <f t="shared" si="182"/>
        <v>118</v>
      </c>
      <c r="F129" s="36"/>
      <c r="G129" s="21" t="str">
        <f>G128</f>
        <v>0</v>
      </c>
      <c r="H129" s="21" t="str">
        <f t="shared" ref="H129:L129" si="183">H128</f>
        <v>0</v>
      </c>
      <c r="I129" s="21">
        <f t="shared" si="183"/>
        <v>0</v>
      </c>
      <c r="J129" s="21">
        <f t="shared" si="183"/>
        <v>111</v>
      </c>
      <c r="K129" s="21">
        <f t="shared" si="183"/>
        <v>7</v>
      </c>
      <c r="L129" s="21">
        <f t="shared" si="183"/>
        <v>118</v>
      </c>
      <c r="M129" s="21" t="str">
        <f t="shared" ref="M129:O129" si="184">M128</f>
        <v>0</v>
      </c>
      <c r="N129" s="21" t="str">
        <f t="shared" si="184"/>
        <v>0</v>
      </c>
      <c r="O129" s="21" t="str">
        <f t="shared" si="184"/>
        <v>0</v>
      </c>
      <c r="P129" s="123"/>
      <c r="Q129" s="123"/>
    </row>
    <row r="130" spans="1:17" ht="21.75" customHeight="1" x14ac:dyDescent="0.2">
      <c r="A130" s="15"/>
      <c r="B130" s="37" t="s">
        <v>88</v>
      </c>
      <c r="C130" s="38"/>
      <c r="D130" s="17"/>
      <c r="E130" s="18"/>
      <c r="F130" s="55"/>
      <c r="G130" s="18"/>
      <c r="H130" s="18"/>
      <c r="I130" s="18"/>
      <c r="J130" s="18"/>
      <c r="K130" s="18"/>
      <c r="L130" s="18"/>
      <c r="M130" s="18"/>
      <c r="N130" s="18"/>
      <c r="O130" s="18"/>
      <c r="P130" s="124"/>
      <c r="Q130" s="124"/>
    </row>
    <row r="131" spans="1:17" ht="21.75" customHeight="1" x14ac:dyDescent="0.3">
      <c r="A131" s="2"/>
      <c r="B131" s="16" t="s">
        <v>11</v>
      </c>
      <c r="C131" s="17">
        <v>117</v>
      </c>
      <c r="D131" s="17">
        <v>28</v>
      </c>
      <c r="E131" s="18">
        <f t="shared" ref="E131:E146" si="185">C131+D131</f>
        <v>145</v>
      </c>
      <c r="F131" s="35">
        <v>2</v>
      </c>
      <c r="G131" s="18" t="str">
        <f t="shared" ref="G131:G146" si="186">IF(F131=1,C131,"0")</f>
        <v>0</v>
      </c>
      <c r="H131" s="18" t="str">
        <f t="shared" ref="H131:H146" si="187">IF(F131=1,D131,"0")</f>
        <v>0</v>
      </c>
      <c r="I131" s="18">
        <f t="shared" ref="I131:I146" si="188">G131+H131</f>
        <v>0</v>
      </c>
      <c r="J131" s="18">
        <f t="shared" ref="J131:J146" si="189">IF(F131=2,C131,"0")</f>
        <v>117</v>
      </c>
      <c r="K131" s="18">
        <f t="shared" ref="K131:K146" si="190">IF(F131=2,D131,"0")</f>
        <v>28</v>
      </c>
      <c r="L131" s="18">
        <f t="shared" ref="L131:L147" si="191">J131+K131</f>
        <v>145</v>
      </c>
      <c r="M131" s="18" t="str">
        <f t="shared" ref="M131:M146" si="192">IF(F131=3,C131,"0")</f>
        <v>0</v>
      </c>
      <c r="N131" s="18" t="str">
        <f t="shared" ref="N131:N146" si="193">IF(F131=3,D131,"0")</f>
        <v>0</v>
      </c>
      <c r="O131" s="18" t="str">
        <f t="shared" ref="O131:O146" si="194">IF(F131=3,E131,"0")</f>
        <v>0</v>
      </c>
      <c r="P131" s="122" t="s">
        <v>204</v>
      </c>
      <c r="Q131" s="126" t="s">
        <v>205</v>
      </c>
    </row>
    <row r="132" spans="1:17" ht="21.75" customHeight="1" x14ac:dyDescent="0.3">
      <c r="A132" s="15"/>
      <c r="B132" s="16" t="s">
        <v>9</v>
      </c>
      <c r="C132" s="17">
        <v>199</v>
      </c>
      <c r="D132" s="17">
        <v>3</v>
      </c>
      <c r="E132" s="18">
        <f t="shared" si="185"/>
        <v>202</v>
      </c>
      <c r="F132" s="35">
        <v>2</v>
      </c>
      <c r="G132" s="18" t="str">
        <f t="shared" si="186"/>
        <v>0</v>
      </c>
      <c r="H132" s="18" t="str">
        <f t="shared" si="187"/>
        <v>0</v>
      </c>
      <c r="I132" s="18">
        <f t="shared" si="188"/>
        <v>0</v>
      </c>
      <c r="J132" s="18">
        <f t="shared" si="189"/>
        <v>199</v>
      </c>
      <c r="K132" s="18">
        <f t="shared" si="190"/>
        <v>3</v>
      </c>
      <c r="L132" s="18">
        <f t="shared" si="191"/>
        <v>202</v>
      </c>
      <c r="M132" s="18" t="str">
        <f t="shared" si="192"/>
        <v>0</v>
      </c>
      <c r="N132" s="18" t="str">
        <f t="shared" si="193"/>
        <v>0</v>
      </c>
      <c r="O132" s="18" t="str">
        <f t="shared" si="194"/>
        <v>0</v>
      </c>
      <c r="P132" s="122" t="s">
        <v>204</v>
      </c>
      <c r="Q132" s="126" t="s">
        <v>206</v>
      </c>
    </row>
    <row r="133" spans="1:17" ht="21.75" customHeight="1" x14ac:dyDescent="0.3">
      <c r="A133" s="15"/>
      <c r="B133" s="16" t="s">
        <v>125</v>
      </c>
      <c r="C133" s="17">
        <v>61</v>
      </c>
      <c r="D133" s="17">
        <v>3</v>
      </c>
      <c r="E133" s="18">
        <f t="shared" si="185"/>
        <v>64</v>
      </c>
      <c r="F133" s="35">
        <v>2</v>
      </c>
      <c r="G133" s="18" t="str">
        <f t="shared" si="186"/>
        <v>0</v>
      </c>
      <c r="H133" s="18" t="str">
        <f t="shared" si="187"/>
        <v>0</v>
      </c>
      <c r="I133" s="18">
        <f t="shared" si="188"/>
        <v>0</v>
      </c>
      <c r="J133" s="18">
        <f t="shared" si="189"/>
        <v>61</v>
      </c>
      <c r="K133" s="18">
        <f t="shared" si="190"/>
        <v>3</v>
      </c>
      <c r="L133" s="18">
        <f t="shared" si="191"/>
        <v>64</v>
      </c>
      <c r="M133" s="18" t="str">
        <f t="shared" si="192"/>
        <v>0</v>
      </c>
      <c r="N133" s="18" t="str">
        <f t="shared" si="193"/>
        <v>0</v>
      </c>
      <c r="O133" s="18" t="str">
        <f t="shared" si="194"/>
        <v>0</v>
      </c>
      <c r="P133" s="122" t="s">
        <v>204</v>
      </c>
      <c r="Q133" s="126" t="s">
        <v>206</v>
      </c>
    </row>
    <row r="134" spans="1:17" ht="21.75" customHeight="1" x14ac:dyDescent="0.3">
      <c r="A134" s="15"/>
      <c r="B134" s="16" t="s">
        <v>112</v>
      </c>
      <c r="C134" s="17">
        <v>194</v>
      </c>
      <c r="D134" s="17">
        <v>15</v>
      </c>
      <c r="E134" s="18">
        <f t="shared" si="185"/>
        <v>209</v>
      </c>
      <c r="F134" s="35">
        <v>2</v>
      </c>
      <c r="G134" s="18" t="str">
        <f t="shared" si="186"/>
        <v>0</v>
      </c>
      <c r="H134" s="18" t="str">
        <f t="shared" si="187"/>
        <v>0</v>
      </c>
      <c r="I134" s="18">
        <f t="shared" si="188"/>
        <v>0</v>
      </c>
      <c r="J134" s="18">
        <f t="shared" si="189"/>
        <v>194</v>
      </c>
      <c r="K134" s="18">
        <f t="shared" si="190"/>
        <v>15</v>
      </c>
      <c r="L134" s="18">
        <f t="shared" si="191"/>
        <v>209</v>
      </c>
      <c r="M134" s="18" t="str">
        <f t="shared" si="192"/>
        <v>0</v>
      </c>
      <c r="N134" s="18" t="str">
        <f t="shared" si="193"/>
        <v>0</v>
      </c>
      <c r="O134" s="18" t="str">
        <f t="shared" si="194"/>
        <v>0</v>
      </c>
      <c r="P134" s="122" t="s">
        <v>204</v>
      </c>
      <c r="Q134" s="126" t="s">
        <v>205</v>
      </c>
    </row>
    <row r="135" spans="1:17" ht="21.75" customHeight="1" x14ac:dyDescent="0.3">
      <c r="A135" s="15"/>
      <c r="B135" s="40" t="s">
        <v>8</v>
      </c>
      <c r="C135" s="17">
        <v>180</v>
      </c>
      <c r="D135" s="17">
        <v>42</v>
      </c>
      <c r="E135" s="18">
        <f t="shared" si="185"/>
        <v>222</v>
      </c>
      <c r="F135" s="35">
        <v>2</v>
      </c>
      <c r="G135" s="18" t="str">
        <f t="shared" si="186"/>
        <v>0</v>
      </c>
      <c r="H135" s="18" t="str">
        <f t="shared" si="187"/>
        <v>0</v>
      </c>
      <c r="I135" s="18">
        <f t="shared" si="188"/>
        <v>0</v>
      </c>
      <c r="J135" s="18">
        <f t="shared" si="189"/>
        <v>180</v>
      </c>
      <c r="K135" s="18">
        <f t="shared" si="190"/>
        <v>42</v>
      </c>
      <c r="L135" s="18">
        <f t="shared" si="191"/>
        <v>222</v>
      </c>
      <c r="M135" s="18" t="str">
        <f t="shared" si="192"/>
        <v>0</v>
      </c>
      <c r="N135" s="18" t="str">
        <f t="shared" si="193"/>
        <v>0</v>
      </c>
      <c r="O135" s="18" t="str">
        <f t="shared" si="194"/>
        <v>0</v>
      </c>
      <c r="P135" s="122" t="s">
        <v>204</v>
      </c>
      <c r="Q135" s="126" t="s">
        <v>205</v>
      </c>
    </row>
    <row r="136" spans="1:17" ht="21.75" customHeight="1" x14ac:dyDescent="0.3">
      <c r="A136" s="15"/>
      <c r="B136" s="40" t="s">
        <v>126</v>
      </c>
      <c r="C136" s="17">
        <v>52</v>
      </c>
      <c r="D136" s="17">
        <v>5</v>
      </c>
      <c r="E136" s="18">
        <f>C136+D136</f>
        <v>57</v>
      </c>
      <c r="F136" s="35">
        <v>2</v>
      </c>
      <c r="G136" s="18" t="str">
        <f t="shared" si="186"/>
        <v>0</v>
      </c>
      <c r="H136" s="18" t="str">
        <f t="shared" si="187"/>
        <v>0</v>
      </c>
      <c r="I136" s="18">
        <f t="shared" si="188"/>
        <v>0</v>
      </c>
      <c r="J136" s="18">
        <f t="shared" si="189"/>
        <v>52</v>
      </c>
      <c r="K136" s="18">
        <f t="shared" si="190"/>
        <v>5</v>
      </c>
      <c r="L136" s="18">
        <f t="shared" si="191"/>
        <v>57</v>
      </c>
      <c r="M136" s="18" t="str">
        <f t="shared" si="192"/>
        <v>0</v>
      </c>
      <c r="N136" s="18" t="str">
        <f t="shared" si="193"/>
        <v>0</v>
      </c>
      <c r="O136" s="18" t="str">
        <f t="shared" si="194"/>
        <v>0</v>
      </c>
      <c r="P136" s="122" t="s">
        <v>204</v>
      </c>
      <c r="Q136" s="122" t="s">
        <v>214</v>
      </c>
    </row>
    <row r="137" spans="1:17" ht="21.75" customHeight="1" x14ac:dyDescent="0.3">
      <c r="A137" s="15"/>
      <c r="B137" s="40" t="s">
        <v>127</v>
      </c>
      <c r="C137" s="17">
        <v>17</v>
      </c>
      <c r="D137" s="17">
        <v>1</v>
      </c>
      <c r="E137" s="18">
        <f t="shared" si="185"/>
        <v>18</v>
      </c>
      <c r="F137" s="35">
        <v>2</v>
      </c>
      <c r="G137" s="18" t="str">
        <f t="shared" si="186"/>
        <v>0</v>
      </c>
      <c r="H137" s="18" t="str">
        <f t="shared" si="187"/>
        <v>0</v>
      </c>
      <c r="I137" s="18">
        <f t="shared" si="188"/>
        <v>0</v>
      </c>
      <c r="J137" s="18">
        <f t="shared" si="189"/>
        <v>17</v>
      </c>
      <c r="K137" s="18">
        <f t="shared" si="190"/>
        <v>1</v>
      </c>
      <c r="L137" s="18">
        <f t="shared" si="191"/>
        <v>18</v>
      </c>
      <c r="M137" s="18" t="str">
        <f t="shared" si="192"/>
        <v>0</v>
      </c>
      <c r="N137" s="18" t="str">
        <f t="shared" si="193"/>
        <v>0</v>
      </c>
      <c r="O137" s="18" t="str">
        <f t="shared" si="194"/>
        <v>0</v>
      </c>
      <c r="P137" s="122" t="s">
        <v>204</v>
      </c>
      <c r="Q137" s="122" t="s">
        <v>214</v>
      </c>
    </row>
    <row r="138" spans="1:17" ht="21.75" customHeight="1" x14ac:dyDescent="0.3">
      <c r="A138" s="15"/>
      <c r="B138" s="40" t="s">
        <v>174</v>
      </c>
      <c r="C138" s="17">
        <v>75</v>
      </c>
      <c r="D138" s="17">
        <v>3</v>
      </c>
      <c r="E138" s="18">
        <f t="shared" ref="E138" si="195">C138+D138</f>
        <v>78</v>
      </c>
      <c r="F138" s="35">
        <v>2</v>
      </c>
      <c r="G138" s="18" t="str">
        <f t="shared" ref="G138" si="196">IF(F138=1,C138,"0")</f>
        <v>0</v>
      </c>
      <c r="H138" s="18" t="str">
        <f t="shared" ref="H138" si="197">IF(F138=1,D138,"0")</f>
        <v>0</v>
      </c>
      <c r="I138" s="18">
        <f t="shared" ref="I138" si="198">G138+H138</f>
        <v>0</v>
      </c>
      <c r="J138" s="18">
        <f t="shared" ref="J138" si="199">IF(F138=2,C138,"0")</f>
        <v>75</v>
      </c>
      <c r="K138" s="18">
        <f t="shared" ref="K138" si="200">IF(F138=2,D138,"0")</f>
        <v>3</v>
      </c>
      <c r="L138" s="18">
        <f t="shared" ref="L138" si="201">J138+K138</f>
        <v>78</v>
      </c>
      <c r="M138" s="18" t="str">
        <f t="shared" si="192"/>
        <v>0</v>
      </c>
      <c r="N138" s="18" t="str">
        <f t="shared" si="193"/>
        <v>0</v>
      </c>
      <c r="O138" s="18" t="str">
        <f t="shared" si="194"/>
        <v>0</v>
      </c>
      <c r="P138" s="122" t="s">
        <v>204</v>
      </c>
      <c r="Q138" s="122" t="s">
        <v>214</v>
      </c>
    </row>
    <row r="139" spans="1:17" ht="21.75" customHeight="1" x14ac:dyDescent="0.3">
      <c r="A139" s="15"/>
      <c r="B139" s="16" t="s">
        <v>173</v>
      </c>
      <c r="C139" s="17">
        <v>109</v>
      </c>
      <c r="D139" s="17">
        <v>24</v>
      </c>
      <c r="E139" s="18">
        <f t="shared" si="185"/>
        <v>133</v>
      </c>
      <c r="F139" s="35">
        <v>2</v>
      </c>
      <c r="G139" s="18" t="str">
        <f t="shared" si="186"/>
        <v>0</v>
      </c>
      <c r="H139" s="18" t="str">
        <f t="shared" si="187"/>
        <v>0</v>
      </c>
      <c r="I139" s="18">
        <f t="shared" si="188"/>
        <v>0</v>
      </c>
      <c r="J139" s="18">
        <f t="shared" si="189"/>
        <v>109</v>
      </c>
      <c r="K139" s="18">
        <f t="shared" si="190"/>
        <v>24</v>
      </c>
      <c r="L139" s="18">
        <f t="shared" si="191"/>
        <v>133</v>
      </c>
      <c r="M139" s="18" t="str">
        <f t="shared" si="192"/>
        <v>0</v>
      </c>
      <c r="N139" s="18" t="str">
        <f t="shared" si="193"/>
        <v>0</v>
      </c>
      <c r="O139" s="18" t="str">
        <f t="shared" si="194"/>
        <v>0</v>
      </c>
      <c r="P139" s="122" t="s">
        <v>204</v>
      </c>
      <c r="Q139" s="126" t="s">
        <v>205</v>
      </c>
    </row>
    <row r="140" spans="1:17" ht="21.75" customHeight="1" x14ac:dyDescent="0.3">
      <c r="A140" s="15"/>
      <c r="B140" s="16" t="s">
        <v>135</v>
      </c>
      <c r="C140" s="17">
        <v>35</v>
      </c>
      <c r="D140" s="17">
        <v>5</v>
      </c>
      <c r="E140" s="18">
        <f t="shared" si="185"/>
        <v>40</v>
      </c>
      <c r="F140" s="35">
        <v>2</v>
      </c>
      <c r="G140" s="18" t="str">
        <f t="shared" si="186"/>
        <v>0</v>
      </c>
      <c r="H140" s="18" t="str">
        <f t="shared" si="187"/>
        <v>0</v>
      </c>
      <c r="I140" s="18">
        <f t="shared" ref="I140" si="202">G140+H140</f>
        <v>0</v>
      </c>
      <c r="J140" s="18">
        <f t="shared" si="189"/>
        <v>35</v>
      </c>
      <c r="K140" s="18">
        <f t="shared" si="190"/>
        <v>5</v>
      </c>
      <c r="L140" s="18">
        <f t="shared" ref="L140" si="203">J140+K140</f>
        <v>40</v>
      </c>
      <c r="M140" s="18" t="str">
        <f t="shared" si="192"/>
        <v>0</v>
      </c>
      <c r="N140" s="18" t="str">
        <f t="shared" si="193"/>
        <v>0</v>
      </c>
      <c r="O140" s="18" t="str">
        <f t="shared" si="194"/>
        <v>0</v>
      </c>
      <c r="P140" s="122" t="s">
        <v>204</v>
      </c>
      <c r="Q140" s="126" t="s">
        <v>205</v>
      </c>
    </row>
    <row r="141" spans="1:17" s="47" customFormat="1" ht="21.75" customHeight="1" x14ac:dyDescent="0.3">
      <c r="A141" s="15"/>
      <c r="B141" s="16" t="s">
        <v>136</v>
      </c>
      <c r="C141" s="17">
        <v>35</v>
      </c>
      <c r="D141" s="17">
        <v>6</v>
      </c>
      <c r="E141" s="18">
        <f t="shared" si="185"/>
        <v>41</v>
      </c>
      <c r="F141" s="35">
        <v>2</v>
      </c>
      <c r="G141" s="18" t="str">
        <f t="shared" si="186"/>
        <v>0</v>
      </c>
      <c r="H141" s="18" t="str">
        <f t="shared" si="187"/>
        <v>0</v>
      </c>
      <c r="I141" s="18">
        <f t="shared" si="188"/>
        <v>0</v>
      </c>
      <c r="J141" s="18">
        <f t="shared" si="189"/>
        <v>35</v>
      </c>
      <c r="K141" s="18">
        <f t="shared" si="190"/>
        <v>6</v>
      </c>
      <c r="L141" s="18">
        <f t="shared" si="191"/>
        <v>41</v>
      </c>
      <c r="M141" s="18" t="str">
        <f t="shared" si="192"/>
        <v>0</v>
      </c>
      <c r="N141" s="18" t="str">
        <f t="shared" si="193"/>
        <v>0</v>
      </c>
      <c r="O141" s="18" t="str">
        <f t="shared" si="194"/>
        <v>0</v>
      </c>
      <c r="P141" s="122" t="s">
        <v>204</v>
      </c>
      <c r="Q141" s="126" t="s">
        <v>205</v>
      </c>
    </row>
    <row r="142" spans="1:17" s="47" customFormat="1" ht="21.75" customHeight="1" x14ac:dyDescent="0.3">
      <c r="A142" s="15"/>
      <c r="B142" s="16" t="s">
        <v>140</v>
      </c>
      <c r="C142" s="17">
        <v>29</v>
      </c>
      <c r="D142" s="17">
        <v>9</v>
      </c>
      <c r="E142" s="18">
        <f t="shared" ref="E142" si="204">C142+D142</f>
        <v>38</v>
      </c>
      <c r="F142" s="35">
        <v>2</v>
      </c>
      <c r="G142" s="18" t="str">
        <f t="shared" ref="G142" si="205">IF(F142=1,C142,"0")</f>
        <v>0</v>
      </c>
      <c r="H142" s="18" t="str">
        <f t="shared" ref="H142" si="206">IF(F142=1,D142,"0")</f>
        <v>0</v>
      </c>
      <c r="I142" s="18">
        <f t="shared" ref="I142" si="207">G142+H142</f>
        <v>0</v>
      </c>
      <c r="J142" s="18">
        <f t="shared" ref="J142" si="208">IF(F142=2,C142,"0")</f>
        <v>29</v>
      </c>
      <c r="K142" s="18">
        <f t="shared" ref="K142" si="209">IF(F142=2,D142,"0")</f>
        <v>9</v>
      </c>
      <c r="L142" s="18">
        <f t="shared" ref="L142" si="210">J142+K142</f>
        <v>38</v>
      </c>
      <c r="M142" s="18" t="str">
        <f t="shared" si="192"/>
        <v>0</v>
      </c>
      <c r="N142" s="18" t="str">
        <f t="shared" si="193"/>
        <v>0</v>
      </c>
      <c r="O142" s="18" t="str">
        <f t="shared" si="194"/>
        <v>0</v>
      </c>
      <c r="P142" s="122" t="s">
        <v>204</v>
      </c>
      <c r="Q142" s="122" t="s">
        <v>201</v>
      </c>
    </row>
    <row r="143" spans="1:17" ht="21.75" customHeight="1" x14ac:dyDescent="0.3">
      <c r="A143" s="15"/>
      <c r="B143" s="16" t="s">
        <v>190</v>
      </c>
      <c r="C143" s="17">
        <v>55</v>
      </c>
      <c r="D143" s="17">
        <v>5</v>
      </c>
      <c r="E143" s="18">
        <f t="shared" ref="E143:E144" si="211">C143+D143</f>
        <v>60</v>
      </c>
      <c r="F143" s="35">
        <v>2</v>
      </c>
      <c r="G143" s="18" t="str">
        <f t="shared" ref="G143:G144" si="212">IF(F143=1,C143,"0")</f>
        <v>0</v>
      </c>
      <c r="H143" s="18" t="str">
        <f t="shared" ref="H143:H144" si="213">IF(F143=1,D143,"0")</f>
        <v>0</v>
      </c>
      <c r="I143" s="18">
        <f t="shared" ref="I143:I144" si="214">G143+H143</f>
        <v>0</v>
      </c>
      <c r="J143" s="18">
        <f t="shared" ref="J143:J144" si="215">IF(F143=2,C143,"0")</f>
        <v>55</v>
      </c>
      <c r="K143" s="18">
        <f t="shared" ref="K143:K144" si="216">IF(F143=2,D143,"0")</f>
        <v>5</v>
      </c>
      <c r="L143" s="18">
        <f t="shared" ref="L143:L144" si="217">J143+K143</f>
        <v>60</v>
      </c>
      <c r="M143" s="18" t="str">
        <f t="shared" si="192"/>
        <v>0</v>
      </c>
      <c r="N143" s="18" t="str">
        <f t="shared" si="193"/>
        <v>0</v>
      </c>
      <c r="O143" s="18" t="str">
        <f t="shared" si="194"/>
        <v>0</v>
      </c>
      <c r="P143" s="122" t="s">
        <v>204</v>
      </c>
      <c r="Q143" s="122" t="s">
        <v>201</v>
      </c>
    </row>
    <row r="144" spans="1:17" ht="21.75" customHeight="1" x14ac:dyDescent="0.3">
      <c r="A144" s="15"/>
      <c r="B144" s="111" t="s">
        <v>128</v>
      </c>
      <c r="C144" s="17">
        <v>43</v>
      </c>
      <c r="D144" s="17">
        <v>5</v>
      </c>
      <c r="E144" s="18">
        <f t="shared" si="211"/>
        <v>48</v>
      </c>
      <c r="F144" s="35">
        <v>2</v>
      </c>
      <c r="G144" s="18" t="str">
        <f t="shared" si="212"/>
        <v>0</v>
      </c>
      <c r="H144" s="18" t="str">
        <f t="shared" si="213"/>
        <v>0</v>
      </c>
      <c r="I144" s="18">
        <f t="shared" si="214"/>
        <v>0</v>
      </c>
      <c r="J144" s="18">
        <f t="shared" si="215"/>
        <v>43</v>
      </c>
      <c r="K144" s="18">
        <f t="shared" si="216"/>
        <v>5</v>
      </c>
      <c r="L144" s="18">
        <f t="shared" si="217"/>
        <v>48</v>
      </c>
      <c r="M144" s="18" t="str">
        <f t="shared" si="192"/>
        <v>0</v>
      </c>
      <c r="N144" s="18" t="str">
        <f t="shared" si="193"/>
        <v>0</v>
      </c>
      <c r="O144" s="18" t="str">
        <f t="shared" si="194"/>
        <v>0</v>
      </c>
      <c r="P144" s="122" t="s">
        <v>204</v>
      </c>
      <c r="Q144" s="122" t="s">
        <v>201</v>
      </c>
    </row>
    <row r="145" spans="1:17" ht="21.75" customHeight="1" x14ac:dyDescent="0.3">
      <c r="A145" s="15"/>
      <c r="B145" s="111" t="s">
        <v>189</v>
      </c>
      <c r="C145" s="6">
        <v>83</v>
      </c>
      <c r="D145" s="17">
        <v>3</v>
      </c>
      <c r="E145" s="18">
        <f t="shared" si="185"/>
        <v>86</v>
      </c>
      <c r="F145" s="35">
        <v>2</v>
      </c>
      <c r="G145" s="18" t="str">
        <f t="shared" si="186"/>
        <v>0</v>
      </c>
      <c r="H145" s="18" t="str">
        <f t="shared" si="187"/>
        <v>0</v>
      </c>
      <c r="I145" s="18">
        <f t="shared" ref="I145" si="218">G145+H145</f>
        <v>0</v>
      </c>
      <c r="J145" s="18">
        <f t="shared" si="189"/>
        <v>83</v>
      </c>
      <c r="K145" s="18">
        <f t="shared" si="190"/>
        <v>3</v>
      </c>
      <c r="L145" s="18">
        <f t="shared" ref="L145" si="219">J145+K145</f>
        <v>86</v>
      </c>
      <c r="M145" s="18" t="str">
        <f t="shared" si="192"/>
        <v>0</v>
      </c>
      <c r="N145" s="18" t="str">
        <f t="shared" si="193"/>
        <v>0</v>
      </c>
      <c r="O145" s="18" t="str">
        <f t="shared" si="194"/>
        <v>0</v>
      </c>
      <c r="P145" s="122" t="s">
        <v>204</v>
      </c>
      <c r="Q145" s="122" t="s">
        <v>201</v>
      </c>
    </row>
    <row r="146" spans="1:17" ht="21.75" customHeight="1" x14ac:dyDescent="0.3">
      <c r="A146" s="15"/>
      <c r="B146" s="111" t="s">
        <v>175</v>
      </c>
      <c r="C146" s="6">
        <v>66</v>
      </c>
      <c r="D146" s="17">
        <v>12</v>
      </c>
      <c r="E146" s="18">
        <f t="shared" si="185"/>
        <v>78</v>
      </c>
      <c r="F146" s="35">
        <v>2</v>
      </c>
      <c r="G146" s="18" t="str">
        <f t="shared" si="186"/>
        <v>0</v>
      </c>
      <c r="H146" s="18" t="str">
        <f t="shared" si="187"/>
        <v>0</v>
      </c>
      <c r="I146" s="18">
        <f t="shared" si="188"/>
        <v>0</v>
      </c>
      <c r="J146" s="18">
        <f t="shared" si="189"/>
        <v>66</v>
      </c>
      <c r="K146" s="18">
        <f t="shared" si="190"/>
        <v>12</v>
      </c>
      <c r="L146" s="18">
        <f t="shared" si="191"/>
        <v>78</v>
      </c>
      <c r="M146" s="18" t="str">
        <f t="shared" si="192"/>
        <v>0</v>
      </c>
      <c r="N146" s="18" t="str">
        <f t="shared" si="193"/>
        <v>0</v>
      </c>
      <c r="O146" s="18" t="str">
        <f t="shared" si="194"/>
        <v>0</v>
      </c>
      <c r="P146" s="122" t="s">
        <v>204</v>
      </c>
      <c r="Q146" s="122" t="s">
        <v>201</v>
      </c>
    </row>
    <row r="147" spans="1:17" s="23" customFormat="1" ht="21.75" customHeight="1" x14ac:dyDescent="0.2">
      <c r="A147" s="105"/>
      <c r="B147" s="110" t="s">
        <v>59</v>
      </c>
      <c r="C147" s="21">
        <f>SUM(C131:C146)</f>
        <v>1350</v>
      </c>
      <c r="D147" s="21">
        <f>SUM(D131:D146)</f>
        <v>169</v>
      </c>
      <c r="E147" s="21">
        <f>SUM(E131:E146)</f>
        <v>1519</v>
      </c>
      <c r="F147" s="36">
        <f>SUM(F131:F142)</f>
        <v>24</v>
      </c>
      <c r="G147" s="21">
        <f>SUM(G131:G142)</f>
        <v>0</v>
      </c>
      <c r="H147" s="21">
        <f>SUM(H131:H142)</f>
        <v>0</v>
      </c>
      <c r="I147" s="21">
        <f>SUM(I131:I142)</f>
        <v>0</v>
      </c>
      <c r="J147" s="21">
        <f>SUM(J131:J146)</f>
        <v>1350</v>
      </c>
      <c r="K147" s="21">
        <f>SUM(K131:K146)</f>
        <v>169</v>
      </c>
      <c r="L147" s="21">
        <f t="shared" si="191"/>
        <v>1519</v>
      </c>
      <c r="M147" s="21">
        <f>SUM(M131:M146)</f>
        <v>0</v>
      </c>
      <c r="N147" s="21">
        <f>SUM(N131:N146)</f>
        <v>0</v>
      </c>
      <c r="O147" s="21">
        <f t="shared" ref="O147" si="220">M147+N147</f>
        <v>0</v>
      </c>
      <c r="P147" s="123"/>
      <c r="Q147" s="123"/>
    </row>
    <row r="148" spans="1:17" s="23" customFormat="1" ht="21.75" customHeight="1" x14ac:dyDescent="0.2">
      <c r="A148" s="19"/>
      <c r="B148" s="20" t="s">
        <v>61</v>
      </c>
      <c r="C148" s="21">
        <f t="shared" ref="C148:L148" si="221">C126+C129+C147</f>
        <v>3567</v>
      </c>
      <c r="D148" s="21">
        <f t="shared" si="221"/>
        <v>1263</v>
      </c>
      <c r="E148" s="21">
        <f t="shared" si="221"/>
        <v>4830</v>
      </c>
      <c r="F148" s="21">
        <f t="shared" si="221"/>
        <v>84</v>
      </c>
      <c r="G148" s="21">
        <f t="shared" si="221"/>
        <v>0</v>
      </c>
      <c r="H148" s="21">
        <f t="shared" si="221"/>
        <v>0</v>
      </c>
      <c r="I148" s="21">
        <f t="shared" si="221"/>
        <v>0</v>
      </c>
      <c r="J148" s="21">
        <f t="shared" si="221"/>
        <v>3567</v>
      </c>
      <c r="K148" s="21">
        <f t="shared" si="221"/>
        <v>1263</v>
      </c>
      <c r="L148" s="21">
        <f t="shared" si="221"/>
        <v>4830</v>
      </c>
      <c r="M148" s="21">
        <f t="shared" ref="M148:O148" si="222">M126+M129+M147</f>
        <v>0</v>
      </c>
      <c r="N148" s="21">
        <f t="shared" si="222"/>
        <v>0</v>
      </c>
      <c r="O148" s="21">
        <f t="shared" si="222"/>
        <v>0</v>
      </c>
      <c r="P148" s="123"/>
      <c r="Q148" s="123"/>
    </row>
    <row r="149" spans="1:17" ht="21.75" customHeight="1" x14ac:dyDescent="0.2">
      <c r="A149" s="15"/>
      <c r="B149" s="50" t="s">
        <v>77</v>
      </c>
      <c r="C149" s="17"/>
      <c r="D149" s="17"/>
      <c r="E149" s="18"/>
      <c r="F149" s="99"/>
      <c r="G149" s="18"/>
      <c r="H149" s="18"/>
      <c r="I149" s="18"/>
      <c r="J149" s="18"/>
      <c r="K149" s="18"/>
      <c r="L149" s="18"/>
      <c r="M149" s="18"/>
      <c r="N149" s="18"/>
      <c r="O149" s="18"/>
      <c r="P149" s="124"/>
      <c r="Q149" s="124"/>
    </row>
    <row r="150" spans="1:17" ht="21.75" customHeight="1" x14ac:dyDescent="0.2">
      <c r="A150" s="15"/>
      <c r="B150" s="37" t="s">
        <v>88</v>
      </c>
      <c r="C150" s="17"/>
      <c r="D150" s="17"/>
      <c r="E150" s="18"/>
      <c r="F150" s="99"/>
      <c r="G150" s="18"/>
      <c r="H150" s="18"/>
      <c r="I150" s="18"/>
      <c r="J150" s="18"/>
      <c r="K150" s="18"/>
      <c r="L150" s="18"/>
      <c r="M150" s="18"/>
      <c r="N150" s="18"/>
      <c r="O150" s="18"/>
      <c r="P150" s="124"/>
      <c r="Q150" s="124"/>
    </row>
    <row r="151" spans="1:17" ht="21.75" customHeight="1" x14ac:dyDescent="0.3">
      <c r="A151" s="15"/>
      <c r="B151" s="16" t="s">
        <v>11</v>
      </c>
      <c r="C151" s="17">
        <v>26</v>
      </c>
      <c r="D151" s="17">
        <v>3</v>
      </c>
      <c r="E151" s="18">
        <f t="shared" ref="E151:E159" si="223">C151+D151</f>
        <v>29</v>
      </c>
      <c r="F151" s="35">
        <v>2</v>
      </c>
      <c r="G151" s="18" t="str">
        <f t="shared" ref="G151:G159" si="224">IF(F151=1,C151,"0")</f>
        <v>0</v>
      </c>
      <c r="H151" s="18" t="str">
        <f t="shared" ref="H151:H159" si="225">IF(F151=1,D151,"0")</f>
        <v>0</v>
      </c>
      <c r="I151" s="18">
        <f>G151+H151</f>
        <v>0</v>
      </c>
      <c r="J151" s="18">
        <f t="shared" ref="J151:J159" si="226">IF(F151=2,C151,"0")</f>
        <v>26</v>
      </c>
      <c r="K151" s="18">
        <f t="shared" ref="K151:K159" si="227">IF(F151=2,D151,"0")</f>
        <v>3</v>
      </c>
      <c r="L151" s="18">
        <f>J151+K151</f>
        <v>29</v>
      </c>
      <c r="M151" s="18" t="str">
        <f t="shared" ref="M151:M159" si="228">IF(F151=3,C151,"0")</f>
        <v>0</v>
      </c>
      <c r="N151" s="18" t="str">
        <f t="shared" ref="N151:N159" si="229">IF(F151=3,D151,"0")</f>
        <v>0</v>
      </c>
      <c r="O151" s="18" t="str">
        <f t="shared" ref="O151:O159" si="230">IF(F151=3,E151,"0")</f>
        <v>0</v>
      </c>
      <c r="P151" s="122" t="s">
        <v>204</v>
      </c>
      <c r="Q151" s="126" t="s">
        <v>205</v>
      </c>
    </row>
    <row r="152" spans="1:17" ht="21.75" customHeight="1" x14ac:dyDescent="0.3">
      <c r="A152" s="15"/>
      <c r="B152" s="16" t="s">
        <v>9</v>
      </c>
      <c r="C152" s="17">
        <v>158</v>
      </c>
      <c r="D152" s="17">
        <v>3</v>
      </c>
      <c r="E152" s="18">
        <f t="shared" si="223"/>
        <v>161</v>
      </c>
      <c r="F152" s="35">
        <v>2</v>
      </c>
      <c r="G152" s="18" t="str">
        <f t="shared" si="224"/>
        <v>0</v>
      </c>
      <c r="H152" s="18" t="str">
        <f t="shared" si="225"/>
        <v>0</v>
      </c>
      <c r="I152" s="18">
        <f t="shared" ref="I152:I159" si="231">G152+H152</f>
        <v>0</v>
      </c>
      <c r="J152" s="18">
        <f t="shared" si="226"/>
        <v>158</v>
      </c>
      <c r="K152" s="18">
        <f t="shared" si="227"/>
        <v>3</v>
      </c>
      <c r="L152" s="18">
        <f t="shared" ref="L152:L160" si="232">J152+K152</f>
        <v>161</v>
      </c>
      <c r="M152" s="18" t="str">
        <f t="shared" si="228"/>
        <v>0</v>
      </c>
      <c r="N152" s="18" t="str">
        <f t="shared" si="229"/>
        <v>0</v>
      </c>
      <c r="O152" s="18" t="str">
        <f t="shared" si="230"/>
        <v>0</v>
      </c>
      <c r="P152" s="122" t="s">
        <v>204</v>
      </c>
      <c r="Q152" s="126" t="s">
        <v>206</v>
      </c>
    </row>
    <row r="153" spans="1:17" ht="21.75" customHeight="1" x14ac:dyDescent="0.3">
      <c r="A153" s="15"/>
      <c r="B153" s="16" t="s">
        <v>112</v>
      </c>
      <c r="C153" s="17">
        <v>123</v>
      </c>
      <c r="D153" s="17">
        <v>9</v>
      </c>
      <c r="E153" s="18">
        <f t="shared" si="223"/>
        <v>132</v>
      </c>
      <c r="F153" s="35">
        <v>2</v>
      </c>
      <c r="G153" s="18" t="str">
        <f t="shared" si="224"/>
        <v>0</v>
      </c>
      <c r="H153" s="18" t="str">
        <f t="shared" si="225"/>
        <v>0</v>
      </c>
      <c r="I153" s="18">
        <f t="shared" si="231"/>
        <v>0</v>
      </c>
      <c r="J153" s="18">
        <f t="shared" si="226"/>
        <v>123</v>
      </c>
      <c r="K153" s="18">
        <f t="shared" si="227"/>
        <v>9</v>
      </c>
      <c r="L153" s="18">
        <f t="shared" si="232"/>
        <v>132</v>
      </c>
      <c r="M153" s="18" t="str">
        <f t="shared" si="228"/>
        <v>0</v>
      </c>
      <c r="N153" s="18" t="str">
        <f t="shared" si="229"/>
        <v>0</v>
      </c>
      <c r="O153" s="18" t="str">
        <f t="shared" si="230"/>
        <v>0</v>
      </c>
      <c r="P153" s="122" t="s">
        <v>204</v>
      </c>
      <c r="Q153" s="126" t="s">
        <v>205</v>
      </c>
    </row>
    <row r="154" spans="1:17" ht="21.75" customHeight="1" x14ac:dyDescent="0.3">
      <c r="A154" s="15"/>
      <c r="B154" s="16" t="s">
        <v>8</v>
      </c>
      <c r="C154" s="17">
        <v>126</v>
      </c>
      <c r="D154" s="17">
        <v>24</v>
      </c>
      <c r="E154" s="18">
        <f t="shared" si="223"/>
        <v>150</v>
      </c>
      <c r="F154" s="35">
        <v>2</v>
      </c>
      <c r="G154" s="18" t="str">
        <f t="shared" si="224"/>
        <v>0</v>
      </c>
      <c r="H154" s="18" t="str">
        <f t="shared" si="225"/>
        <v>0</v>
      </c>
      <c r="I154" s="18">
        <f t="shared" si="231"/>
        <v>0</v>
      </c>
      <c r="J154" s="18">
        <f t="shared" si="226"/>
        <v>126</v>
      </c>
      <c r="K154" s="18">
        <f t="shared" si="227"/>
        <v>24</v>
      </c>
      <c r="L154" s="18">
        <f t="shared" si="232"/>
        <v>150</v>
      </c>
      <c r="M154" s="18" t="str">
        <f t="shared" si="228"/>
        <v>0</v>
      </c>
      <c r="N154" s="18" t="str">
        <f t="shared" si="229"/>
        <v>0</v>
      </c>
      <c r="O154" s="18" t="str">
        <f t="shared" si="230"/>
        <v>0</v>
      </c>
      <c r="P154" s="122" t="s">
        <v>204</v>
      </c>
      <c r="Q154" s="126" t="s">
        <v>205</v>
      </c>
    </row>
    <row r="155" spans="1:17" ht="21.75" customHeight="1" x14ac:dyDescent="0.3">
      <c r="A155" s="15"/>
      <c r="B155" s="16" t="s">
        <v>173</v>
      </c>
      <c r="C155" s="17">
        <v>42</v>
      </c>
      <c r="D155" s="17">
        <v>10</v>
      </c>
      <c r="E155" s="18">
        <f t="shared" ref="E155" si="233">C155+D155</f>
        <v>52</v>
      </c>
      <c r="F155" s="35">
        <v>2</v>
      </c>
      <c r="G155" s="18" t="str">
        <f t="shared" ref="G155" si="234">IF(F155=1,C155,"0")</f>
        <v>0</v>
      </c>
      <c r="H155" s="18" t="str">
        <f t="shared" ref="H155" si="235">IF(F155=1,D155,"0")</f>
        <v>0</v>
      </c>
      <c r="I155" s="18">
        <f t="shared" ref="I155" si="236">G155+H155</f>
        <v>0</v>
      </c>
      <c r="J155" s="18">
        <f t="shared" ref="J155" si="237">IF(F155=2,C155,"0")</f>
        <v>42</v>
      </c>
      <c r="K155" s="18">
        <f t="shared" ref="K155" si="238">IF(F155=2,D155,"0")</f>
        <v>10</v>
      </c>
      <c r="L155" s="18">
        <f t="shared" ref="L155" si="239">J155+K155</f>
        <v>52</v>
      </c>
      <c r="M155" s="18" t="str">
        <f t="shared" si="228"/>
        <v>0</v>
      </c>
      <c r="N155" s="18" t="str">
        <f t="shared" si="229"/>
        <v>0</v>
      </c>
      <c r="O155" s="18" t="str">
        <f t="shared" si="230"/>
        <v>0</v>
      </c>
      <c r="P155" s="122" t="s">
        <v>204</v>
      </c>
      <c r="Q155" s="126" t="s">
        <v>205</v>
      </c>
    </row>
    <row r="156" spans="1:17" ht="21.75" customHeight="1" x14ac:dyDescent="0.3">
      <c r="A156" s="15"/>
      <c r="B156" s="16" t="s">
        <v>135</v>
      </c>
      <c r="C156" s="17">
        <v>48</v>
      </c>
      <c r="D156" s="17">
        <v>10</v>
      </c>
      <c r="E156" s="18">
        <f t="shared" si="223"/>
        <v>58</v>
      </c>
      <c r="F156" s="35">
        <v>2</v>
      </c>
      <c r="G156" s="18" t="str">
        <f t="shared" si="224"/>
        <v>0</v>
      </c>
      <c r="H156" s="18" t="str">
        <f t="shared" si="225"/>
        <v>0</v>
      </c>
      <c r="I156" s="18">
        <f t="shared" ref="I156:I157" si="240">G156+H156</f>
        <v>0</v>
      </c>
      <c r="J156" s="18">
        <f t="shared" si="226"/>
        <v>48</v>
      </c>
      <c r="K156" s="18">
        <f t="shared" si="227"/>
        <v>10</v>
      </c>
      <c r="L156" s="18">
        <f t="shared" ref="L156:L157" si="241">J156+K156</f>
        <v>58</v>
      </c>
      <c r="M156" s="18" t="str">
        <f t="shared" si="228"/>
        <v>0</v>
      </c>
      <c r="N156" s="18" t="str">
        <f t="shared" si="229"/>
        <v>0</v>
      </c>
      <c r="O156" s="18" t="str">
        <f t="shared" si="230"/>
        <v>0</v>
      </c>
      <c r="P156" s="122" t="s">
        <v>204</v>
      </c>
      <c r="Q156" s="126" t="s">
        <v>205</v>
      </c>
    </row>
    <row r="157" spans="1:17" ht="21.75" customHeight="1" x14ac:dyDescent="0.3">
      <c r="A157" s="15"/>
      <c r="B157" s="16" t="s">
        <v>128</v>
      </c>
      <c r="C157" s="17">
        <v>65</v>
      </c>
      <c r="D157" s="17">
        <v>11</v>
      </c>
      <c r="E157" s="18">
        <f t="shared" ref="E157" si="242">C157+D157</f>
        <v>76</v>
      </c>
      <c r="F157" s="35">
        <v>2</v>
      </c>
      <c r="G157" s="18" t="str">
        <f t="shared" ref="G157" si="243">IF(F157=1,C157,"0")</f>
        <v>0</v>
      </c>
      <c r="H157" s="18" t="str">
        <f t="shared" ref="H157" si="244">IF(F157=1,D157,"0")</f>
        <v>0</v>
      </c>
      <c r="I157" s="18">
        <f t="shared" si="240"/>
        <v>0</v>
      </c>
      <c r="J157" s="18">
        <f t="shared" ref="J157" si="245">IF(F157=2,C157,"0")</f>
        <v>65</v>
      </c>
      <c r="K157" s="18">
        <f t="shared" ref="K157" si="246">IF(F157=2,D157,"0")</f>
        <v>11</v>
      </c>
      <c r="L157" s="18">
        <f t="shared" si="241"/>
        <v>76</v>
      </c>
      <c r="M157" s="18" t="str">
        <f t="shared" si="228"/>
        <v>0</v>
      </c>
      <c r="N157" s="18" t="str">
        <f t="shared" si="229"/>
        <v>0</v>
      </c>
      <c r="O157" s="18" t="str">
        <f t="shared" si="230"/>
        <v>0</v>
      </c>
      <c r="P157" s="122" t="s">
        <v>204</v>
      </c>
      <c r="Q157" s="122" t="s">
        <v>201</v>
      </c>
    </row>
    <row r="158" spans="1:17" ht="21.75" customHeight="1" x14ac:dyDescent="0.3">
      <c r="A158" s="15"/>
      <c r="B158" s="111" t="s">
        <v>189</v>
      </c>
      <c r="C158" s="17">
        <v>24</v>
      </c>
      <c r="D158" s="17">
        <v>5</v>
      </c>
      <c r="E158" s="18">
        <f t="shared" ref="E158" si="247">C158+D158</f>
        <v>29</v>
      </c>
      <c r="F158" s="35">
        <v>2</v>
      </c>
      <c r="G158" s="18" t="str">
        <f t="shared" ref="G158" si="248">IF(F158=1,C158,"0")</f>
        <v>0</v>
      </c>
      <c r="H158" s="18" t="str">
        <f t="shared" ref="H158" si="249">IF(F158=1,D158,"0")</f>
        <v>0</v>
      </c>
      <c r="I158" s="18">
        <f t="shared" ref="I158" si="250">G158+H158</f>
        <v>0</v>
      </c>
      <c r="J158" s="18">
        <f t="shared" ref="J158" si="251">IF(F158=2,C158,"0")</f>
        <v>24</v>
      </c>
      <c r="K158" s="18">
        <f t="shared" ref="K158" si="252">IF(F158=2,D158,"0")</f>
        <v>5</v>
      </c>
      <c r="L158" s="18">
        <f t="shared" ref="L158" si="253">J158+K158</f>
        <v>29</v>
      </c>
      <c r="M158" s="18" t="str">
        <f t="shared" si="228"/>
        <v>0</v>
      </c>
      <c r="N158" s="18" t="str">
        <f t="shared" si="229"/>
        <v>0</v>
      </c>
      <c r="O158" s="18" t="str">
        <f t="shared" si="230"/>
        <v>0</v>
      </c>
      <c r="P158" s="122" t="s">
        <v>204</v>
      </c>
      <c r="Q158" s="122" t="s">
        <v>201</v>
      </c>
    </row>
    <row r="159" spans="1:17" ht="21.75" customHeight="1" x14ac:dyDescent="0.3">
      <c r="A159" s="15"/>
      <c r="B159" s="16" t="s">
        <v>175</v>
      </c>
      <c r="C159" s="17">
        <v>56</v>
      </c>
      <c r="D159" s="17">
        <v>6</v>
      </c>
      <c r="E159" s="18">
        <f t="shared" si="223"/>
        <v>62</v>
      </c>
      <c r="F159" s="35">
        <v>2</v>
      </c>
      <c r="G159" s="18" t="str">
        <f t="shared" si="224"/>
        <v>0</v>
      </c>
      <c r="H159" s="18" t="str">
        <f t="shared" si="225"/>
        <v>0</v>
      </c>
      <c r="I159" s="18">
        <f t="shared" si="231"/>
        <v>0</v>
      </c>
      <c r="J159" s="18">
        <f t="shared" si="226"/>
        <v>56</v>
      </c>
      <c r="K159" s="18">
        <f t="shared" si="227"/>
        <v>6</v>
      </c>
      <c r="L159" s="18">
        <f t="shared" si="232"/>
        <v>62</v>
      </c>
      <c r="M159" s="18" t="str">
        <f t="shared" si="228"/>
        <v>0</v>
      </c>
      <c r="N159" s="18" t="str">
        <f t="shared" si="229"/>
        <v>0</v>
      </c>
      <c r="O159" s="18" t="str">
        <f t="shared" si="230"/>
        <v>0</v>
      </c>
      <c r="P159" s="122" t="s">
        <v>204</v>
      </c>
      <c r="Q159" s="122" t="s">
        <v>201</v>
      </c>
    </row>
    <row r="160" spans="1:17" s="23" customFormat="1" ht="21.75" customHeight="1" x14ac:dyDescent="0.2">
      <c r="A160" s="19"/>
      <c r="B160" s="20" t="s">
        <v>59</v>
      </c>
      <c r="C160" s="21">
        <f>SUM(C151:C159)</f>
        <v>668</v>
      </c>
      <c r="D160" s="21">
        <f>SUM(D151:D159)</f>
        <v>81</v>
      </c>
      <c r="E160" s="21">
        <f>SUM(E151:E159)</f>
        <v>749</v>
      </c>
      <c r="F160" s="36">
        <f>SUM(F151:F157)</f>
        <v>14</v>
      </c>
      <c r="G160" s="21">
        <f>SUM(G151:G157)</f>
        <v>0</v>
      </c>
      <c r="H160" s="21">
        <f>SUM(H151:H157)</f>
        <v>0</v>
      </c>
      <c r="I160" s="21">
        <f>SUM(I151:I157)</f>
        <v>0</v>
      </c>
      <c r="J160" s="21">
        <f>SUM(J151:J159)</f>
        <v>668</v>
      </c>
      <c r="K160" s="21">
        <f>SUM(K151:K159)</f>
        <v>81</v>
      </c>
      <c r="L160" s="21">
        <f t="shared" si="232"/>
        <v>749</v>
      </c>
      <c r="M160" s="21">
        <f>SUM(M151:M159)</f>
        <v>0</v>
      </c>
      <c r="N160" s="21">
        <f>SUM(N151:N159)</f>
        <v>0</v>
      </c>
      <c r="O160" s="21">
        <f t="shared" ref="O160" si="254">M160+N160</f>
        <v>0</v>
      </c>
      <c r="P160" s="123"/>
      <c r="Q160" s="123"/>
    </row>
    <row r="161" spans="1:17" s="23" customFormat="1" ht="21.75" customHeight="1" x14ac:dyDescent="0.2">
      <c r="A161" s="19"/>
      <c r="B161" s="20" t="s">
        <v>78</v>
      </c>
      <c r="C161" s="21">
        <f>C160</f>
        <v>668</v>
      </c>
      <c r="D161" s="21">
        <f t="shared" ref="D161:L161" si="255">D160</f>
        <v>81</v>
      </c>
      <c r="E161" s="21">
        <f t="shared" si="255"/>
        <v>749</v>
      </c>
      <c r="F161" s="36">
        <f t="shared" si="255"/>
        <v>14</v>
      </c>
      <c r="G161" s="21">
        <f t="shared" si="255"/>
        <v>0</v>
      </c>
      <c r="H161" s="21">
        <f t="shared" si="255"/>
        <v>0</v>
      </c>
      <c r="I161" s="21">
        <f t="shared" si="255"/>
        <v>0</v>
      </c>
      <c r="J161" s="21">
        <f t="shared" si="255"/>
        <v>668</v>
      </c>
      <c r="K161" s="21">
        <f t="shared" si="255"/>
        <v>81</v>
      </c>
      <c r="L161" s="21">
        <f t="shared" si="255"/>
        <v>749</v>
      </c>
      <c r="M161" s="21">
        <f t="shared" ref="M161:O161" si="256">M160</f>
        <v>0</v>
      </c>
      <c r="N161" s="21">
        <f t="shared" si="256"/>
        <v>0</v>
      </c>
      <c r="O161" s="21">
        <f t="shared" si="256"/>
        <v>0</v>
      </c>
      <c r="P161" s="123"/>
      <c r="Q161" s="123"/>
    </row>
    <row r="162" spans="1:17" s="23" customFormat="1" ht="21.75" customHeight="1" x14ac:dyDescent="0.2">
      <c r="A162" s="28"/>
      <c r="B162" s="29" t="s">
        <v>43</v>
      </c>
      <c r="C162" s="30">
        <f t="shared" ref="C162:L162" si="257">C148+C161</f>
        <v>4235</v>
      </c>
      <c r="D162" s="30">
        <f t="shared" si="257"/>
        <v>1344</v>
      </c>
      <c r="E162" s="30">
        <f t="shared" si="257"/>
        <v>5579</v>
      </c>
      <c r="F162" s="49">
        <f t="shared" si="257"/>
        <v>98</v>
      </c>
      <c r="G162" s="30">
        <f t="shared" si="257"/>
        <v>0</v>
      </c>
      <c r="H162" s="30">
        <f t="shared" si="257"/>
        <v>0</v>
      </c>
      <c r="I162" s="30">
        <f t="shared" si="257"/>
        <v>0</v>
      </c>
      <c r="J162" s="30">
        <f t="shared" si="257"/>
        <v>4235</v>
      </c>
      <c r="K162" s="30">
        <f t="shared" si="257"/>
        <v>1344</v>
      </c>
      <c r="L162" s="30">
        <f t="shared" si="257"/>
        <v>5579</v>
      </c>
      <c r="M162" s="30">
        <f t="shared" ref="M162:O162" si="258">M148+M161</f>
        <v>0</v>
      </c>
      <c r="N162" s="30">
        <f t="shared" si="258"/>
        <v>0</v>
      </c>
      <c r="O162" s="30">
        <f t="shared" si="258"/>
        <v>0</v>
      </c>
      <c r="P162" s="127"/>
      <c r="Q162" s="127"/>
    </row>
    <row r="163" spans="1:17" ht="21.75" customHeight="1" x14ac:dyDescent="0.2">
      <c r="A163" s="19" t="s">
        <v>46</v>
      </c>
      <c r="B163" s="37"/>
      <c r="C163" s="4"/>
      <c r="D163" s="4"/>
      <c r="E163" s="33"/>
      <c r="F163" s="5"/>
      <c r="G163" s="32"/>
      <c r="H163" s="32"/>
      <c r="I163" s="33"/>
      <c r="J163" s="32"/>
      <c r="K163" s="32"/>
      <c r="L163" s="33"/>
      <c r="M163" s="32"/>
      <c r="N163" s="32"/>
      <c r="O163" s="33"/>
      <c r="P163" s="124"/>
      <c r="Q163" s="124"/>
    </row>
    <row r="164" spans="1:17" ht="21.75" customHeight="1" x14ac:dyDescent="0.2">
      <c r="A164" s="19"/>
      <c r="B164" s="50" t="s">
        <v>60</v>
      </c>
      <c r="C164" s="4"/>
      <c r="D164" s="4"/>
      <c r="E164" s="33"/>
      <c r="F164" s="5"/>
      <c r="G164" s="32"/>
      <c r="H164" s="32"/>
      <c r="I164" s="33"/>
      <c r="J164" s="32"/>
      <c r="K164" s="32"/>
      <c r="L164" s="33"/>
      <c r="M164" s="32"/>
      <c r="N164" s="32"/>
      <c r="O164" s="33"/>
      <c r="P164" s="124"/>
      <c r="Q164" s="124"/>
    </row>
    <row r="165" spans="1:17" ht="21.75" customHeight="1" x14ac:dyDescent="0.2">
      <c r="A165" s="15"/>
      <c r="B165" s="37" t="s">
        <v>62</v>
      </c>
      <c r="C165" s="4"/>
      <c r="D165" s="4"/>
      <c r="E165" s="33"/>
      <c r="F165" s="5"/>
      <c r="G165" s="32"/>
      <c r="H165" s="32"/>
      <c r="I165" s="33"/>
      <c r="J165" s="32"/>
      <c r="K165" s="32"/>
      <c r="L165" s="33"/>
      <c r="M165" s="32"/>
      <c r="N165" s="32"/>
      <c r="O165" s="33"/>
      <c r="P165" s="124"/>
      <c r="Q165" s="124"/>
    </row>
    <row r="166" spans="1:17" ht="21.75" customHeight="1" x14ac:dyDescent="0.3">
      <c r="A166" s="10"/>
      <c r="B166" s="11" t="s">
        <v>21</v>
      </c>
      <c r="C166" s="12">
        <v>98</v>
      </c>
      <c r="D166" s="12">
        <v>399</v>
      </c>
      <c r="E166" s="13">
        <f t="shared" ref="E166" si="259">C166+D166</f>
        <v>497</v>
      </c>
      <c r="F166" s="34">
        <v>2</v>
      </c>
      <c r="G166" s="13" t="str">
        <f t="shared" ref="G166" si="260">IF(F166=1,C166,"0")</f>
        <v>0</v>
      </c>
      <c r="H166" s="13" t="str">
        <f t="shared" ref="H166" si="261">IF(F166=1,D166,"0")</f>
        <v>0</v>
      </c>
      <c r="I166" s="13">
        <f t="shared" ref="I166" si="262">G166+H166</f>
        <v>0</v>
      </c>
      <c r="J166" s="13">
        <f>IF(F166=2,C166,"0")</f>
        <v>98</v>
      </c>
      <c r="K166" s="13">
        <f t="shared" ref="K166" si="263">IF(F166=2,D166,"0")</f>
        <v>399</v>
      </c>
      <c r="L166" s="13">
        <f t="shared" ref="L166" si="264">J166+K166</f>
        <v>497</v>
      </c>
      <c r="M166" s="13" t="str">
        <f t="shared" ref="M166:M175" si="265">IF(F166=3,C166,"0")</f>
        <v>0</v>
      </c>
      <c r="N166" s="13" t="str">
        <f t="shared" ref="N166:N175" si="266">IF(F166=3,D166,"0")</f>
        <v>0</v>
      </c>
      <c r="O166" s="13" t="str">
        <f t="shared" ref="O166:O175" si="267">IF(F166=3,E166,"0")</f>
        <v>0</v>
      </c>
      <c r="P166" s="122" t="s">
        <v>215</v>
      </c>
      <c r="Q166" s="126" t="s">
        <v>199</v>
      </c>
    </row>
    <row r="167" spans="1:17" ht="21.75" customHeight="1" x14ac:dyDescent="0.3">
      <c r="A167" s="15"/>
      <c r="B167" s="16" t="s">
        <v>48</v>
      </c>
      <c r="C167" s="17">
        <v>88</v>
      </c>
      <c r="D167" s="17">
        <v>311</v>
      </c>
      <c r="E167" s="18">
        <f t="shared" ref="E167:E175" si="268">C167+D167</f>
        <v>399</v>
      </c>
      <c r="F167" s="33">
        <v>1</v>
      </c>
      <c r="G167" s="18">
        <f t="shared" ref="G167:G175" si="269">IF(F167=1,C167,"0")</f>
        <v>88</v>
      </c>
      <c r="H167" s="18">
        <f t="shared" ref="H167:H175" si="270">IF(F167=1,D167,"0")</f>
        <v>311</v>
      </c>
      <c r="I167" s="18">
        <f t="shared" ref="I167:I175" si="271">G167+H167</f>
        <v>399</v>
      </c>
      <c r="J167" s="18" t="str">
        <f t="shared" ref="J167:J175" si="272">IF(F167=2,C167,"0")</f>
        <v>0</v>
      </c>
      <c r="K167" s="18" t="str">
        <f t="shared" ref="K167:K175" si="273">IF(F167=2,D167,"0")</f>
        <v>0</v>
      </c>
      <c r="L167" s="18">
        <f t="shared" ref="L167:L175" si="274">J167+K167</f>
        <v>0</v>
      </c>
      <c r="M167" s="18" t="str">
        <f t="shared" si="265"/>
        <v>0</v>
      </c>
      <c r="N167" s="18" t="str">
        <f t="shared" si="266"/>
        <v>0</v>
      </c>
      <c r="O167" s="18" t="str">
        <f t="shared" si="267"/>
        <v>0</v>
      </c>
      <c r="P167" s="122" t="s">
        <v>215</v>
      </c>
      <c r="Q167" s="126" t="s">
        <v>199</v>
      </c>
    </row>
    <row r="168" spans="1:17" ht="21.75" customHeight="1" x14ac:dyDescent="0.3">
      <c r="A168" s="15"/>
      <c r="B168" s="16" t="s">
        <v>47</v>
      </c>
      <c r="C168" s="17">
        <v>26</v>
      </c>
      <c r="D168" s="17">
        <v>95</v>
      </c>
      <c r="E168" s="18">
        <f t="shared" si="268"/>
        <v>121</v>
      </c>
      <c r="F168" s="33">
        <v>1</v>
      </c>
      <c r="G168" s="18">
        <f t="shared" si="269"/>
        <v>26</v>
      </c>
      <c r="H168" s="18">
        <f t="shared" si="270"/>
        <v>95</v>
      </c>
      <c r="I168" s="18">
        <f t="shared" si="271"/>
        <v>121</v>
      </c>
      <c r="J168" s="18" t="str">
        <f t="shared" si="272"/>
        <v>0</v>
      </c>
      <c r="K168" s="18" t="str">
        <f t="shared" si="273"/>
        <v>0</v>
      </c>
      <c r="L168" s="18">
        <f t="shared" si="274"/>
        <v>0</v>
      </c>
      <c r="M168" s="18" t="str">
        <f t="shared" si="265"/>
        <v>0</v>
      </c>
      <c r="N168" s="18" t="str">
        <f t="shared" si="266"/>
        <v>0</v>
      </c>
      <c r="O168" s="18" t="str">
        <f t="shared" si="267"/>
        <v>0</v>
      </c>
      <c r="P168" s="122" t="s">
        <v>215</v>
      </c>
      <c r="Q168" s="126" t="s">
        <v>199</v>
      </c>
    </row>
    <row r="169" spans="1:17" ht="21.75" customHeight="1" x14ac:dyDescent="0.3">
      <c r="A169" s="15"/>
      <c r="B169" s="16" t="s">
        <v>152</v>
      </c>
      <c r="C169" s="17">
        <v>148</v>
      </c>
      <c r="D169" s="17">
        <v>284</v>
      </c>
      <c r="E169" s="18">
        <f t="shared" si="268"/>
        <v>432</v>
      </c>
      <c r="F169" s="33">
        <v>1</v>
      </c>
      <c r="G169" s="18">
        <f t="shared" si="269"/>
        <v>148</v>
      </c>
      <c r="H169" s="18">
        <f t="shared" si="270"/>
        <v>284</v>
      </c>
      <c r="I169" s="18">
        <f t="shared" si="271"/>
        <v>432</v>
      </c>
      <c r="J169" s="18" t="str">
        <f t="shared" si="272"/>
        <v>0</v>
      </c>
      <c r="K169" s="18" t="str">
        <f t="shared" si="273"/>
        <v>0</v>
      </c>
      <c r="L169" s="18">
        <f t="shared" si="274"/>
        <v>0</v>
      </c>
      <c r="M169" s="18" t="str">
        <f t="shared" si="265"/>
        <v>0</v>
      </c>
      <c r="N169" s="18" t="str">
        <f t="shared" si="266"/>
        <v>0</v>
      </c>
      <c r="O169" s="18" t="str">
        <f t="shared" si="267"/>
        <v>0</v>
      </c>
      <c r="P169" s="122" t="s">
        <v>215</v>
      </c>
      <c r="Q169" s="126" t="s">
        <v>199</v>
      </c>
    </row>
    <row r="170" spans="1:17" ht="21.75" customHeight="1" x14ac:dyDescent="0.3">
      <c r="A170" s="15"/>
      <c r="B170" s="16" t="s">
        <v>137</v>
      </c>
      <c r="C170" s="17">
        <v>148</v>
      </c>
      <c r="D170" s="17">
        <v>386</v>
      </c>
      <c r="E170" s="18">
        <f t="shared" si="268"/>
        <v>534</v>
      </c>
      <c r="F170" s="35">
        <v>2</v>
      </c>
      <c r="G170" s="18" t="str">
        <f t="shared" si="269"/>
        <v>0</v>
      </c>
      <c r="H170" s="18" t="str">
        <f t="shared" si="270"/>
        <v>0</v>
      </c>
      <c r="I170" s="18">
        <f t="shared" ref="I170" si="275">G170+H170</f>
        <v>0</v>
      </c>
      <c r="J170" s="18">
        <f t="shared" si="272"/>
        <v>148</v>
      </c>
      <c r="K170" s="18">
        <f t="shared" si="273"/>
        <v>386</v>
      </c>
      <c r="L170" s="18">
        <f t="shared" ref="L170" si="276">J170+K170</f>
        <v>534</v>
      </c>
      <c r="M170" s="18" t="str">
        <f t="shared" si="265"/>
        <v>0</v>
      </c>
      <c r="N170" s="18" t="str">
        <f t="shared" si="266"/>
        <v>0</v>
      </c>
      <c r="O170" s="18" t="str">
        <f t="shared" si="267"/>
        <v>0</v>
      </c>
      <c r="P170" s="122" t="s">
        <v>215</v>
      </c>
      <c r="Q170" s="122" t="s">
        <v>201</v>
      </c>
    </row>
    <row r="171" spans="1:17" ht="21.75" customHeight="1" x14ac:dyDescent="0.3">
      <c r="A171" s="15"/>
      <c r="B171" s="16" t="s">
        <v>20</v>
      </c>
      <c r="C171" s="17">
        <v>84</v>
      </c>
      <c r="D171" s="17">
        <v>168</v>
      </c>
      <c r="E171" s="18">
        <f t="shared" si="268"/>
        <v>252</v>
      </c>
      <c r="F171" s="33">
        <v>1</v>
      </c>
      <c r="G171" s="18">
        <f t="shared" si="269"/>
        <v>84</v>
      </c>
      <c r="H171" s="18">
        <f t="shared" si="270"/>
        <v>168</v>
      </c>
      <c r="I171" s="18">
        <f t="shared" si="271"/>
        <v>252</v>
      </c>
      <c r="J171" s="18" t="str">
        <f t="shared" si="272"/>
        <v>0</v>
      </c>
      <c r="K171" s="18" t="str">
        <f t="shared" si="273"/>
        <v>0</v>
      </c>
      <c r="L171" s="18">
        <f t="shared" si="274"/>
        <v>0</v>
      </c>
      <c r="M171" s="18" t="str">
        <f t="shared" si="265"/>
        <v>0</v>
      </c>
      <c r="N171" s="18" t="str">
        <f t="shared" si="266"/>
        <v>0</v>
      </c>
      <c r="O171" s="18" t="str">
        <f t="shared" si="267"/>
        <v>0</v>
      </c>
      <c r="P171" s="122" t="s">
        <v>215</v>
      </c>
      <c r="Q171" s="126" t="s">
        <v>199</v>
      </c>
    </row>
    <row r="172" spans="1:17" ht="21.75" customHeight="1" x14ac:dyDescent="0.3">
      <c r="A172" s="15"/>
      <c r="B172" s="16" t="s">
        <v>176</v>
      </c>
      <c r="C172" s="17">
        <v>28</v>
      </c>
      <c r="D172" s="17">
        <v>87</v>
      </c>
      <c r="E172" s="18">
        <f t="shared" ref="E172" si="277">C172+D172</f>
        <v>115</v>
      </c>
      <c r="F172" s="33">
        <v>1</v>
      </c>
      <c r="G172" s="18">
        <f t="shared" ref="G172" si="278">IF(F172=1,C172,"0")</f>
        <v>28</v>
      </c>
      <c r="H172" s="18">
        <f t="shared" ref="H172" si="279">IF(F172=1,D172,"0")</f>
        <v>87</v>
      </c>
      <c r="I172" s="18">
        <f t="shared" si="271"/>
        <v>115</v>
      </c>
      <c r="J172" s="18" t="str">
        <f t="shared" ref="J172" si="280">IF(F172=2,C172,"0")</f>
        <v>0</v>
      </c>
      <c r="K172" s="18" t="str">
        <f t="shared" ref="K172" si="281">IF(F172=2,D172,"0")</f>
        <v>0</v>
      </c>
      <c r="L172" s="18">
        <f t="shared" si="274"/>
        <v>0</v>
      </c>
      <c r="M172" s="18" t="str">
        <f t="shared" si="265"/>
        <v>0</v>
      </c>
      <c r="N172" s="18" t="str">
        <f t="shared" si="266"/>
        <v>0</v>
      </c>
      <c r="O172" s="18" t="str">
        <f t="shared" si="267"/>
        <v>0</v>
      </c>
      <c r="P172" s="122" t="s">
        <v>215</v>
      </c>
      <c r="Q172" s="126" t="s">
        <v>199</v>
      </c>
    </row>
    <row r="173" spans="1:17" ht="21.75" customHeight="1" x14ac:dyDescent="0.3">
      <c r="A173" s="15"/>
      <c r="B173" s="16" t="s">
        <v>153</v>
      </c>
      <c r="C173" s="17">
        <v>159</v>
      </c>
      <c r="D173" s="17">
        <v>385</v>
      </c>
      <c r="E173" s="18">
        <f t="shared" si="268"/>
        <v>544</v>
      </c>
      <c r="F173" s="33">
        <v>1</v>
      </c>
      <c r="G173" s="18">
        <f t="shared" si="269"/>
        <v>159</v>
      </c>
      <c r="H173" s="18">
        <f t="shared" si="270"/>
        <v>385</v>
      </c>
      <c r="I173" s="18">
        <f t="shared" ref="I173" si="282">G173+H173</f>
        <v>544</v>
      </c>
      <c r="J173" s="18" t="str">
        <f t="shared" si="272"/>
        <v>0</v>
      </c>
      <c r="K173" s="18" t="str">
        <f t="shared" si="273"/>
        <v>0</v>
      </c>
      <c r="L173" s="18">
        <f t="shared" ref="L173" si="283">J173+K173</f>
        <v>0</v>
      </c>
      <c r="M173" s="18" t="str">
        <f t="shared" si="265"/>
        <v>0</v>
      </c>
      <c r="N173" s="18" t="str">
        <f t="shared" si="266"/>
        <v>0</v>
      </c>
      <c r="O173" s="18" t="str">
        <f t="shared" si="267"/>
        <v>0</v>
      </c>
      <c r="P173" s="122" t="s">
        <v>215</v>
      </c>
      <c r="Q173" s="126" t="s">
        <v>199</v>
      </c>
    </row>
    <row r="174" spans="1:17" ht="21.75" customHeight="1" x14ac:dyDescent="0.3">
      <c r="A174" s="15"/>
      <c r="B174" s="16" t="s">
        <v>22</v>
      </c>
      <c r="C174" s="17">
        <v>124</v>
      </c>
      <c r="D174" s="17">
        <v>392</v>
      </c>
      <c r="E174" s="18">
        <f t="shared" si="268"/>
        <v>516</v>
      </c>
      <c r="F174" s="35">
        <v>2</v>
      </c>
      <c r="G174" s="18" t="str">
        <f t="shared" si="269"/>
        <v>0</v>
      </c>
      <c r="H174" s="18" t="str">
        <f t="shared" si="270"/>
        <v>0</v>
      </c>
      <c r="I174" s="18">
        <f t="shared" si="271"/>
        <v>0</v>
      </c>
      <c r="J174" s="18">
        <f t="shared" si="272"/>
        <v>124</v>
      </c>
      <c r="K174" s="18">
        <f t="shared" si="273"/>
        <v>392</v>
      </c>
      <c r="L174" s="18">
        <f t="shared" si="274"/>
        <v>516</v>
      </c>
      <c r="M174" s="18" t="str">
        <f t="shared" si="265"/>
        <v>0</v>
      </c>
      <c r="N174" s="18" t="str">
        <f t="shared" si="266"/>
        <v>0</v>
      </c>
      <c r="O174" s="18" t="str">
        <f t="shared" si="267"/>
        <v>0</v>
      </c>
      <c r="P174" s="122" t="s">
        <v>215</v>
      </c>
      <c r="Q174" s="126" t="s">
        <v>199</v>
      </c>
    </row>
    <row r="175" spans="1:17" ht="21.75" customHeight="1" x14ac:dyDescent="0.3">
      <c r="A175" s="15"/>
      <c r="B175" s="16" t="s">
        <v>73</v>
      </c>
      <c r="C175" s="17">
        <v>324</v>
      </c>
      <c r="D175" s="17">
        <v>246</v>
      </c>
      <c r="E175" s="18">
        <f t="shared" si="268"/>
        <v>570</v>
      </c>
      <c r="F175" s="35">
        <v>2</v>
      </c>
      <c r="G175" s="18" t="str">
        <f t="shared" si="269"/>
        <v>0</v>
      </c>
      <c r="H175" s="18" t="str">
        <f t="shared" si="270"/>
        <v>0</v>
      </c>
      <c r="I175" s="18">
        <f t="shared" si="271"/>
        <v>0</v>
      </c>
      <c r="J175" s="18">
        <f t="shared" si="272"/>
        <v>324</v>
      </c>
      <c r="K175" s="18">
        <f t="shared" si="273"/>
        <v>246</v>
      </c>
      <c r="L175" s="18">
        <f t="shared" si="274"/>
        <v>570</v>
      </c>
      <c r="M175" s="18" t="str">
        <f t="shared" si="265"/>
        <v>0</v>
      </c>
      <c r="N175" s="18" t="str">
        <f t="shared" si="266"/>
        <v>0</v>
      </c>
      <c r="O175" s="18" t="str">
        <f t="shared" si="267"/>
        <v>0</v>
      </c>
      <c r="P175" s="122" t="s">
        <v>209</v>
      </c>
      <c r="Q175" s="122" t="s">
        <v>216</v>
      </c>
    </row>
    <row r="176" spans="1:17" s="23" customFormat="1" ht="21.75" customHeight="1" x14ac:dyDescent="0.2">
      <c r="A176" s="19"/>
      <c r="B176" s="20" t="s">
        <v>59</v>
      </c>
      <c r="C176" s="21">
        <f t="shared" ref="C176:L176" si="284">SUM(C166:C175)</f>
        <v>1227</v>
      </c>
      <c r="D176" s="21">
        <f t="shared" si="284"/>
        <v>2753</v>
      </c>
      <c r="E176" s="21">
        <f t="shared" si="284"/>
        <v>3980</v>
      </c>
      <c r="F176" s="36">
        <f t="shared" si="284"/>
        <v>14</v>
      </c>
      <c r="G176" s="21">
        <f t="shared" si="284"/>
        <v>533</v>
      </c>
      <c r="H176" s="21">
        <f t="shared" si="284"/>
        <v>1330</v>
      </c>
      <c r="I176" s="21">
        <f t="shared" si="284"/>
        <v>1863</v>
      </c>
      <c r="J176" s="21">
        <f t="shared" si="284"/>
        <v>694</v>
      </c>
      <c r="K176" s="21">
        <f t="shared" si="284"/>
        <v>1423</v>
      </c>
      <c r="L176" s="21">
        <f t="shared" si="284"/>
        <v>2117</v>
      </c>
      <c r="M176" s="21">
        <f t="shared" ref="M176:O176" si="285">SUM(M166:M175)</f>
        <v>0</v>
      </c>
      <c r="N176" s="21">
        <f t="shared" si="285"/>
        <v>0</v>
      </c>
      <c r="O176" s="21">
        <f t="shared" si="285"/>
        <v>0</v>
      </c>
      <c r="P176" s="123"/>
      <c r="Q176" s="123"/>
    </row>
    <row r="177" spans="1:17" s="23" customFormat="1" ht="21.75" customHeight="1" x14ac:dyDescent="0.2">
      <c r="A177" s="19"/>
      <c r="B177" s="37" t="s">
        <v>79</v>
      </c>
      <c r="C177" s="17"/>
      <c r="D177" s="17"/>
      <c r="E177" s="18"/>
      <c r="F177" s="55"/>
      <c r="G177" s="18"/>
      <c r="H177" s="18"/>
      <c r="I177" s="18"/>
      <c r="J177" s="18"/>
      <c r="K177" s="18"/>
      <c r="L177" s="18"/>
      <c r="M177" s="18"/>
      <c r="N177" s="18"/>
      <c r="O177" s="18"/>
      <c r="P177" s="123"/>
      <c r="Q177" s="123"/>
    </row>
    <row r="178" spans="1:17" s="23" customFormat="1" ht="21.75" customHeight="1" x14ac:dyDescent="0.3">
      <c r="A178" s="19"/>
      <c r="B178" s="40" t="s">
        <v>118</v>
      </c>
      <c r="C178" s="17">
        <v>79</v>
      </c>
      <c r="D178" s="17">
        <v>614</v>
      </c>
      <c r="E178" s="18">
        <f>C178+D178</f>
        <v>693</v>
      </c>
      <c r="F178" s="35">
        <v>2</v>
      </c>
      <c r="G178" s="18" t="str">
        <f>IF(F178=1,C178,"0")</f>
        <v>0</v>
      </c>
      <c r="H178" s="18" t="str">
        <f>IF(F178=1,D178,"0")</f>
        <v>0</v>
      </c>
      <c r="I178" s="18">
        <f>G178+H178</f>
        <v>0</v>
      </c>
      <c r="J178" s="18">
        <f>IF(F178=2,C178,"0")</f>
        <v>79</v>
      </c>
      <c r="K178" s="18">
        <f>IF(F178=2,D178,"0")</f>
        <v>614</v>
      </c>
      <c r="L178" s="18">
        <f>J178+K178</f>
        <v>693</v>
      </c>
      <c r="M178" s="18" t="str">
        <f t="shared" ref="M178" si="286">IF(F178=3,C178,"0")</f>
        <v>0</v>
      </c>
      <c r="N178" s="18" t="str">
        <f t="shared" ref="N178" si="287">IF(F178=3,D178,"0")</f>
        <v>0</v>
      </c>
      <c r="O178" s="18" t="str">
        <f t="shared" ref="O178" si="288">IF(F178=3,E178,"0")</f>
        <v>0</v>
      </c>
      <c r="P178" s="122" t="s">
        <v>215</v>
      </c>
      <c r="Q178" s="126" t="s">
        <v>199</v>
      </c>
    </row>
    <row r="179" spans="1:17" s="23" customFormat="1" ht="21.75" customHeight="1" x14ac:dyDescent="0.2">
      <c r="A179" s="19"/>
      <c r="B179" s="41" t="s">
        <v>59</v>
      </c>
      <c r="C179" s="21">
        <f>C178</f>
        <v>79</v>
      </c>
      <c r="D179" s="21">
        <f t="shared" ref="D179:L179" si="289">D178</f>
        <v>614</v>
      </c>
      <c r="E179" s="21">
        <f t="shared" si="289"/>
        <v>693</v>
      </c>
      <c r="F179" s="36">
        <f t="shared" si="289"/>
        <v>2</v>
      </c>
      <c r="G179" s="21" t="str">
        <f t="shared" si="289"/>
        <v>0</v>
      </c>
      <c r="H179" s="21" t="str">
        <f t="shared" si="289"/>
        <v>0</v>
      </c>
      <c r="I179" s="21">
        <f t="shared" si="289"/>
        <v>0</v>
      </c>
      <c r="J179" s="21">
        <f t="shared" si="289"/>
        <v>79</v>
      </c>
      <c r="K179" s="21">
        <f t="shared" si="289"/>
        <v>614</v>
      </c>
      <c r="L179" s="21">
        <f t="shared" si="289"/>
        <v>693</v>
      </c>
      <c r="M179" s="21" t="str">
        <f t="shared" ref="M179:O179" si="290">M178</f>
        <v>0</v>
      </c>
      <c r="N179" s="21" t="str">
        <f t="shared" si="290"/>
        <v>0</v>
      </c>
      <c r="O179" s="21" t="str">
        <f t="shared" si="290"/>
        <v>0</v>
      </c>
      <c r="P179" s="123"/>
      <c r="Q179" s="123"/>
    </row>
    <row r="180" spans="1:17" s="23" customFormat="1" ht="21.75" customHeight="1" x14ac:dyDescent="0.3">
      <c r="A180" s="19"/>
      <c r="B180" s="37" t="s">
        <v>63</v>
      </c>
      <c r="C180" s="17"/>
      <c r="D180" s="17"/>
      <c r="E180" s="18"/>
      <c r="F180" s="39"/>
      <c r="G180" s="18"/>
      <c r="H180" s="18"/>
      <c r="I180" s="18"/>
      <c r="J180" s="18"/>
      <c r="K180" s="18"/>
      <c r="L180" s="18"/>
      <c r="M180" s="18"/>
      <c r="N180" s="18"/>
      <c r="O180" s="18"/>
      <c r="P180" s="123"/>
      <c r="Q180" s="123"/>
    </row>
    <row r="181" spans="1:17" s="23" customFormat="1" ht="21.75" customHeight="1" x14ac:dyDescent="0.3">
      <c r="A181" s="19"/>
      <c r="B181" s="42" t="s">
        <v>49</v>
      </c>
      <c r="C181" s="17">
        <v>111</v>
      </c>
      <c r="D181" s="17">
        <v>214</v>
      </c>
      <c r="E181" s="18">
        <f>C181+D181</f>
        <v>325</v>
      </c>
      <c r="F181" s="35">
        <v>2</v>
      </c>
      <c r="G181" s="18" t="str">
        <f>IF(F181=1,C181,"0")</f>
        <v>0</v>
      </c>
      <c r="H181" s="18" t="str">
        <f>IF(F181=1,D181,"0")</f>
        <v>0</v>
      </c>
      <c r="I181" s="18">
        <f t="shared" ref="I181:I182" si="291">G181+H181</f>
        <v>0</v>
      </c>
      <c r="J181" s="18">
        <f>IF(F181=2,C181,"0")</f>
        <v>111</v>
      </c>
      <c r="K181" s="18">
        <f>IF(F181=2,D181,"0")</f>
        <v>214</v>
      </c>
      <c r="L181" s="18">
        <f t="shared" ref="L181:L182" si="292">J181+K181</f>
        <v>325</v>
      </c>
      <c r="M181" s="18" t="str">
        <f t="shared" ref="M181:M182" si="293">IF(F181=3,C181,"0")</f>
        <v>0</v>
      </c>
      <c r="N181" s="18" t="str">
        <f t="shared" ref="N181:N182" si="294">IF(F181=3,D181,"0")</f>
        <v>0</v>
      </c>
      <c r="O181" s="18" t="str">
        <f t="shared" ref="O181:O182" si="295">IF(F181=3,E181,"0")</f>
        <v>0</v>
      </c>
      <c r="P181" s="122" t="s">
        <v>217</v>
      </c>
      <c r="Q181" s="126" t="s">
        <v>199</v>
      </c>
    </row>
    <row r="182" spans="1:17" s="23" customFormat="1" ht="21.75" customHeight="1" x14ac:dyDescent="0.3">
      <c r="A182" s="19"/>
      <c r="B182" s="42" t="s">
        <v>50</v>
      </c>
      <c r="C182" s="17">
        <v>0</v>
      </c>
      <c r="D182" s="17">
        <v>1</v>
      </c>
      <c r="E182" s="18">
        <f>C182+D182</f>
        <v>1</v>
      </c>
      <c r="F182" s="35">
        <v>2</v>
      </c>
      <c r="G182" s="18" t="str">
        <f>IF(F182=1,C182,"0")</f>
        <v>0</v>
      </c>
      <c r="H182" s="18" t="str">
        <f>IF(F182=1,D182,"0")</f>
        <v>0</v>
      </c>
      <c r="I182" s="18">
        <f t="shared" si="291"/>
        <v>0</v>
      </c>
      <c r="J182" s="18">
        <f>IF(F182=2,C182,"0")</f>
        <v>0</v>
      </c>
      <c r="K182" s="18">
        <f>IF(F182=2,D182,"0")</f>
        <v>1</v>
      </c>
      <c r="L182" s="18">
        <f t="shared" si="292"/>
        <v>1</v>
      </c>
      <c r="M182" s="18" t="str">
        <f t="shared" si="293"/>
        <v>0</v>
      </c>
      <c r="N182" s="18" t="str">
        <f t="shared" si="294"/>
        <v>0</v>
      </c>
      <c r="O182" s="18" t="str">
        <f t="shared" si="295"/>
        <v>0</v>
      </c>
      <c r="P182" s="122" t="s">
        <v>217</v>
      </c>
      <c r="Q182" s="126" t="s">
        <v>199</v>
      </c>
    </row>
    <row r="183" spans="1:17" s="23" customFormat="1" ht="21.75" customHeight="1" x14ac:dyDescent="0.2">
      <c r="A183" s="19"/>
      <c r="B183" s="41" t="s">
        <v>59</v>
      </c>
      <c r="C183" s="21">
        <f>SUM(C181:C182)</f>
        <v>111</v>
      </c>
      <c r="D183" s="21">
        <f t="shared" ref="D183:L183" si="296">SUM(D181:D182)</f>
        <v>215</v>
      </c>
      <c r="E183" s="21">
        <f t="shared" si="296"/>
        <v>326</v>
      </c>
      <c r="F183" s="21">
        <f t="shared" si="296"/>
        <v>4</v>
      </c>
      <c r="G183" s="21">
        <f t="shared" si="296"/>
        <v>0</v>
      </c>
      <c r="H183" s="21">
        <f t="shared" si="296"/>
        <v>0</v>
      </c>
      <c r="I183" s="21">
        <f t="shared" si="296"/>
        <v>0</v>
      </c>
      <c r="J183" s="21">
        <f t="shared" si="296"/>
        <v>111</v>
      </c>
      <c r="K183" s="21">
        <f t="shared" si="296"/>
        <v>215</v>
      </c>
      <c r="L183" s="21">
        <f t="shared" si="296"/>
        <v>326</v>
      </c>
      <c r="M183" s="21">
        <f t="shared" ref="M183:O183" si="297">SUM(M181:M182)</f>
        <v>0</v>
      </c>
      <c r="N183" s="21">
        <f t="shared" si="297"/>
        <v>0</v>
      </c>
      <c r="O183" s="21">
        <f t="shared" si="297"/>
        <v>0</v>
      </c>
      <c r="P183" s="123"/>
      <c r="Q183" s="123"/>
    </row>
    <row r="184" spans="1:17" s="23" customFormat="1" ht="21.75" customHeight="1" x14ac:dyDescent="0.3">
      <c r="A184" s="19"/>
      <c r="B184" s="3" t="s">
        <v>64</v>
      </c>
      <c r="C184" s="38"/>
      <c r="D184" s="17"/>
      <c r="E184" s="18"/>
      <c r="F184" s="39"/>
      <c r="G184" s="18"/>
      <c r="H184" s="18"/>
      <c r="I184" s="18"/>
      <c r="J184" s="18"/>
      <c r="K184" s="18"/>
      <c r="L184" s="18"/>
      <c r="M184" s="18"/>
      <c r="N184" s="18"/>
      <c r="O184" s="18"/>
      <c r="P184" s="123"/>
      <c r="Q184" s="123"/>
    </row>
    <row r="185" spans="1:17" s="23" customFormat="1" ht="21.75" customHeight="1" x14ac:dyDescent="0.3">
      <c r="A185" s="19"/>
      <c r="B185" s="42" t="s">
        <v>150</v>
      </c>
      <c r="C185" s="17">
        <v>59</v>
      </c>
      <c r="D185" s="17">
        <v>48</v>
      </c>
      <c r="E185" s="18">
        <f t="shared" ref="E185:E190" si="298">C185+D185</f>
        <v>107</v>
      </c>
      <c r="F185" s="35">
        <v>2</v>
      </c>
      <c r="G185" s="18" t="str">
        <f t="shared" ref="G185:G190" si="299">IF(F185=1,C185,"0")</f>
        <v>0</v>
      </c>
      <c r="H185" s="18" t="str">
        <f t="shared" ref="H185:H190" si="300">IF(F185=1,D185,"0")</f>
        <v>0</v>
      </c>
      <c r="I185" s="18">
        <f t="shared" ref="I185:I190" si="301">G185+H185</f>
        <v>0</v>
      </c>
      <c r="J185" s="18">
        <f t="shared" ref="J185:J190" si="302">IF(F185=2,C185,"0")</f>
        <v>59</v>
      </c>
      <c r="K185" s="18">
        <f t="shared" ref="K185:K190" si="303">IF(F185=2,D185,"0")</f>
        <v>48</v>
      </c>
      <c r="L185" s="18">
        <f t="shared" ref="L185:L190" si="304">J185+K185</f>
        <v>107</v>
      </c>
      <c r="M185" s="18" t="str">
        <f t="shared" ref="M185:M190" si="305">IF(F185=3,C185,"0")</f>
        <v>0</v>
      </c>
      <c r="N185" s="18" t="str">
        <f t="shared" ref="N185:N190" si="306">IF(F185=3,D185,"0")</f>
        <v>0</v>
      </c>
      <c r="O185" s="18" t="str">
        <f t="shared" ref="O185:O190" si="307">IF(F185=3,E185,"0")</f>
        <v>0</v>
      </c>
      <c r="P185" s="122" t="s">
        <v>215</v>
      </c>
      <c r="Q185" s="126" t="s">
        <v>199</v>
      </c>
    </row>
    <row r="186" spans="1:17" s="23" customFormat="1" ht="21.75" customHeight="1" x14ac:dyDescent="0.3">
      <c r="A186" s="19"/>
      <c r="B186" s="42" t="s">
        <v>151</v>
      </c>
      <c r="C186" s="17">
        <v>18</v>
      </c>
      <c r="D186" s="17">
        <v>12</v>
      </c>
      <c r="E186" s="18">
        <f t="shared" si="298"/>
        <v>30</v>
      </c>
      <c r="F186" s="35">
        <v>2</v>
      </c>
      <c r="G186" s="18" t="str">
        <f t="shared" si="299"/>
        <v>0</v>
      </c>
      <c r="H186" s="18" t="str">
        <f t="shared" si="300"/>
        <v>0</v>
      </c>
      <c r="I186" s="18">
        <f t="shared" ref="I186" si="308">G186+H186</f>
        <v>0</v>
      </c>
      <c r="J186" s="18">
        <f t="shared" si="302"/>
        <v>18</v>
      </c>
      <c r="K186" s="18">
        <f t="shared" si="303"/>
        <v>12</v>
      </c>
      <c r="L186" s="18">
        <f t="shared" ref="L186" si="309">J186+K186</f>
        <v>30</v>
      </c>
      <c r="M186" s="18" t="str">
        <f t="shared" si="305"/>
        <v>0</v>
      </c>
      <c r="N186" s="18" t="str">
        <f t="shared" si="306"/>
        <v>0</v>
      </c>
      <c r="O186" s="18" t="str">
        <f t="shared" si="307"/>
        <v>0</v>
      </c>
      <c r="P186" s="122" t="s">
        <v>215</v>
      </c>
      <c r="Q186" s="126" t="s">
        <v>199</v>
      </c>
    </row>
    <row r="187" spans="1:17" s="23" customFormat="1" ht="21.75" hidden="1" customHeight="1" x14ac:dyDescent="0.2">
      <c r="A187" s="19"/>
      <c r="B187" s="42" t="s">
        <v>183</v>
      </c>
      <c r="C187" s="17">
        <v>0</v>
      </c>
      <c r="D187" s="17">
        <v>0</v>
      </c>
      <c r="E187" s="18">
        <f t="shared" si="298"/>
        <v>0</v>
      </c>
      <c r="F187" s="35">
        <v>1</v>
      </c>
      <c r="G187" s="18">
        <f t="shared" si="299"/>
        <v>0</v>
      </c>
      <c r="H187" s="18">
        <f t="shared" si="300"/>
        <v>0</v>
      </c>
      <c r="I187" s="18">
        <f t="shared" ref="I187" si="310">G187+H187</f>
        <v>0</v>
      </c>
      <c r="J187" s="18" t="str">
        <f t="shared" si="302"/>
        <v>0</v>
      </c>
      <c r="K187" s="18" t="str">
        <f t="shared" si="303"/>
        <v>0</v>
      </c>
      <c r="L187" s="18">
        <f t="shared" ref="L187" si="311">J187+K187</f>
        <v>0</v>
      </c>
      <c r="M187" s="18" t="str">
        <f t="shared" si="305"/>
        <v>0</v>
      </c>
      <c r="N187" s="18" t="str">
        <f t="shared" si="306"/>
        <v>0</v>
      </c>
      <c r="O187" s="18" t="str">
        <f t="shared" si="307"/>
        <v>0</v>
      </c>
      <c r="P187" s="123"/>
      <c r="Q187" s="123"/>
    </row>
    <row r="188" spans="1:17" s="23" customFormat="1" ht="21.75" customHeight="1" x14ac:dyDescent="0.3">
      <c r="A188" s="19"/>
      <c r="B188" s="42" t="s">
        <v>98</v>
      </c>
      <c r="C188" s="17">
        <v>6</v>
      </c>
      <c r="D188" s="17">
        <v>9</v>
      </c>
      <c r="E188" s="18">
        <f t="shared" si="298"/>
        <v>15</v>
      </c>
      <c r="F188" s="33">
        <v>1</v>
      </c>
      <c r="G188" s="18">
        <f t="shared" si="299"/>
        <v>6</v>
      </c>
      <c r="H188" s="18">
        <f t="shared" si="300"/>
        <v>9</v>
      </c>
      <c r="I188" s="18">
        <f t="shared" ref="I188" si="312">G188+H188</f>
        <v>15</v>
      </c>
      <c r="J188" s="18" t="str">
        <f t="shared" si="302"/>
        <v>0</v>
      </c>
      <c r="K188" s="18" t="str">
        <f t="shared" si="303"/>
        <v>0</v>
      </c>
      <c r="L188" s="18">
        <f t="shared" ref="L188" si="313">J188+K188</f>
        <v>0</v>
      </c>
      <c r="M188" s="18" t="str">
        <f t="shared" si="305"/>
        <v>0</v>
      </c>
      <c r="N188" s="18" t="str">
        <f t="shared" si="306"/>
        <v>0</v>
      </c>
      <c r="O188" s="18" t="str">
        <f t="shared" si="307"/>
        <v>0</v>
      </c>
      <c r="P188" s="122" t="s">
        <v>215</v>
      </c>
      <c r="Q188" s="126" t="s">
        <v>199</v>
      </c>
    </row>
    <row r="189" spans="1:17" s="23" customFormat="1" ht="21.75" customHeight="1" x14ac:dyDescent="0.3">
      <c r="A189" s="19"/>
      <c r="B189" s="42" t="s">
        <v>99</v>
      </c>
      <c r="C189" s="17">
        <v>15</v>
      </c>
      <c r="D189" s="17">
        <v>20</v>
      </c>
      <c r="E189" s="18">
        <f t="shared" si="298"/>
        <v>35</v>
      </c>
      <c r="F189" s="35">
        <v>2</v>
      </c>
      <c r="G189" s="18" t="str">
        <f t="shared" si="299"/>
        <v>0</v>
      </c>
      <c r="H189" s="18" t="str">
        <f t="shared" si="300"/>
        <v>0</v>
      </c>
      <c r="I189" s="18">
        <f t="shared" si="301"/>
        <v>0</v>
      </c>
      <c r="J189" s="18">
        <f t="shared" si="302"/>
        <v>15</v>
      </c>
      <c r="K189" s="18">
        <f t="shared" si="303"/>
        <v>20</v>
      </c>
      <c r="L189" s="18">
        <f t="shared" si="304"/>
        <v>35</v>
      </c>
      <c r="M189" s="18" t="str">
        <f t="shared" si="305"/>
        <v>0</v>
      </c>
      <c r="N189" s="18" t="str">
        <f t="shared" si="306"/>
        <v>0</v>
      </c>
      <c r="O189" s="18" t="str">
        <f t="shared" si="307"/>
        <v>0</v>
      </c>
      <c r="P189" s="122" t="s">
        <v>215</v>
      </c>
      <c r="Q189" s="126" t="s">
        <v>199</v>
      </c>
    </row>
    <row r="190" spans="1:17" s="23" customFormat="1" ht="21.75" customHeight="1" x14ac:dyDescent="0.3">
      <c r="A190" s="19"/>
      <c r="B190" s="42" t="s">
        <v>100</v>
      </c>
      <c r="C190" s="17">
        <v>9</v>
      </c>
      <c r="D190" s="17">
        <v>8</v>
      </c>
      <c r="E190" s="18">
        <f t="shared" si="298"/>
        <v>17</v>
      </c>
      <c r="F190" s="33">
        <v>1</v>
      </c>
      <c r="G190" s="18">
        <f t="shared" si="299"/>
        <v>9</v>
      </c>
      <c r="H190" s="18">
        <f t="shared" si="300"/>
        <v>8</v>
      </c>
      <c r="I190" s="18">
        <f t="shared" si="301"/>
        <v>17</v>
      </c>
      <c r="J190" s="18" t="str">
        <f t="shared" si="302"/>
        <v>0</v>
      </c>
      <c r="K190" s="18" t="str">
        <f t="shared" si="303"/>
        <v>0</v>
      </c>
      <c r="L190" s="18">
        <f t="shared" si="304"/>
        <v>0</v>
      </c>
      <c r="M190" s="18" t="str">
        <f t="shared" si="305"/>
        <v>0</v>
      </c>
      <c r="N190" s="18" t="str">
        <f t="shared" si="306"/>
        <v>0</v>
      </c>
      <c r="O190" s="18" t="str">
        <f t="shared" si="307"/>
        <v>0</v>
      </c>
      <c r="P190" s="122" t="s">
        <v>215</v>
      </c>
      <c r="Q190" s="126" t="s">
        <v>199</v>
      </c>
    </row>
    <row r="191" spans="1:17" s="23" customFormat="1" ht="21.75" customHeight="1" x14ac:dyDescent="0.2">
      <c r="A191" s="19"/>
      <c r="B191" s="20" t="s">
        <v>59</v>
      </c>
      <c r="C191" s="21">
        <f>SUM(C185:C190)</f>
        <v>107</v>
      </c>
      <c r="D191" s="21">
        <f t="shared" ref="D191:L191" si="314">SUM(D185:D190)</f>
        <v>97</v>
      </c>
      <c r="E191" s="21">
        <f t="shared" si="314"/>
        <v>204</v>
      </c>
      <c r="F191" s="21"/>
      <c r="G191" s="21">
        <f t="shared" si="314"/>
        <v>15</v>
      </c>
      <c r="H191" s="21">
        <f t="shared" si="314"/>
        <v>17</v>
      </c>
      <c r="I191" s="21">
        <f t="shared" si="314"/>
        <v>32</v>
      </c>
      <c r="J191" s="21">
        <f t="shared" si="314"/>
        <v>92</v>
      </c>
      <c r="K191" s="21">
        <f t="shared" si="314"/>
        <v>80</v>
      </c>
      <c r="L191" s="21">
        <f t="shared" si="314"/>
        <v>172</v>
      </c>
      <c r="M191" s="21">
        <f t="shared" ref="M191:O191" si="315">SUM(M185:M190)</f>
        <v>0</v>
      </c>
      <c r="N191" s="21">
        <f t="shared" si="315"/>
        <v>0</v>
      </c>
      <c r="O191" s="21">
        <f t="shared" si="315"/>
        <v>0</v>
      </c>
      <c r="P191" s="123"/>
      <c r="Q191" s="123"/>
    </row>
    <row r="192" spans="1:17" ht="21.75" customHeight="1" x14ac:dyDescent="0.2">
      <c r="A192" s="15"/>
      <c r="B192" s="37" t="s">
        <v>87</v>
      </c>
      <c r="C192" s="38"/>
      <c r="D192" s="17"/>
      <c r="E192" s="18"/>
      <c r="F192" s="99"/>
      <c r="G192" s="18"/>
      <c r="H192" s="18"/>
      <c r="I192" s="18"/>
      <c r="J192" s="18"/>
      <c r="K192" s="18"/>
      <c r="L192" s="18"/>
      <c r="M192" s="18"/>
      <c r="N192" s="18"/>
      <c r="O192" s="18"/>
      <c r="P192" s="124"/>
      <c r="Q192" s="124"/>
    </row>
    <row r="193" spans="1:17" ht="21.75" customHeight="1" x14ac:dyDescent="0.3">
      <c r="A193" s="15"/>
      <c r="B193" s="16" t="s">
        <v>48</v>
      </c>
      <c r="C193" s="17">
        <v>8</v>
      </c>
      <c r="D193" s="17">
        <v>81</v>
      </c>
      <c r="E193" s="18">
        <f t="shared" ref="E193:E196" si="316">C193+D193</f>
        <v>89</v>
      </c>
      <c r="F193" s="33">
        <v>1</v>
      </c>
      <c r="G193" s="18">
        <f t="shared" ref="G193:G196" si="317">IF(F193=1,C193,"0")</f>
        <v>8</v>
      </c>
      <c r="H193" s="18">
        <f t="shared" ref="H193:H196" si="318">IF(F193=1,D193,"0")</f>
        <v>81</v>
      </c>
      <c r="I193" s="18">
        <f t="shared" ref="I193:I196" si="319">G193+H193</f>
        <v>89</v>
      </c>
      <c r="J193" s="18" t="str">
        <f t="shared" ref="J193:J196" si="320">IF(F193=2,C193,"0")</f>
        <v>0</v>
      </c>
      <c r="K193" s="18" t="str">
        <f t="shared" ref="K193:K196" si="321">IF(F193=2,D193,"0")</f>
        <v>0</v>
      </c>
      <c r="L193" s="18">
        <f t="shared" ref="L193:L196" si="322">J193+K193</f>
        <v>0</v>
      </c>
      <c r="M193" s="18" t="str">
        <f t="shared" ref="M193:M196" si="323">IF(F193=3,C193,"0")</f>
        <v>0</v>
      </c>
      <c r="N193" s="18" t="str">
        <f t="shared" ref="N193:N196" si="324">IF(F193=3,D193,"0")</f>
        <v>0</v>
      </c>
      <c r="O193" s="18" t="str">
        <f t="shared" ref="O193:O196" si="325">IF(F193=3,E193,"0")</f>
        <v>0</v>
      </c>
      <c r="P193" s="122" t="s">
        <v>215</v>
      </c>
      <c r="Q193" s="126" t="s">
        <v>199</v>
      </c>
    </row>
    <row r="194" spans="1:17" ht="21.75" customHeight="1" x14ac:dyDescent="0.3">
      <c r="A194" s="15"/>
      <c r="B194" s="16" t="s">
        <v>152</v>
      </c>
      <c r="C194" s="17">
        <v>25</v>
      </c>
      <c r="D194" s="17">
        <v>85</v>
      </c>
      <c r="E194" s="18">
        <f t="shared" si="316"/>
        <v>110</v>
      </c>
      <c r="F194" s="33">
        <v>1</v>
      </c>
      <c r="G194" s="18">
        <f t="shared" si="317"/>
        <v>25</v>
      </c>
      <c r="H194" s="18">
        <f t="shared" si="318"/>
        <v>85</v>
      </c>
      <c r="I194" s="18">
        <f t="shared" ref="I194" si="326">G194+H194</f>
        <v>110</v>
      </c>
      <c r="J194" s="18" t="str">
        <f t="shared" si="320"/>
        <v>0</v>
      </c>
      <c r="K194" s="18" t="str">
        <f t="shared" si="321"/>
        <v>0</v>
      </c>
      <c r="L194" s="18">
        <f t="shared" ref="L194" si="327">J194+K194</f>
        <v>0</v>
      </c>
      <c r="M194" s="18" t="str">
        <f t="shared" si="323"/>
        <v>0</v>
      </c>
      <c r="N194" s="18" t="str">
        <f t="shared" si="324"/>
        <v>0</v>
      </c>
      <c r="O194" s="18" t="str">
        <f t="shared" si="325"/>
        <v>0</v>
      </c>
      <c r="P194" s="122" t="s">
        <v>215</v>
      </c>
      <c r="Q194" s="126" t="s">
        <v>199</v>
      </c>
    </row>
    <row r="195" spans="1:17" ht="21.75" customHeight="1" x14ac:dyDescent="0.3">
      <c r="A195" s="15"/>
      <c r="B195" s="40" t="s">
        <v>153</v>
      </c>
      <c r="C195" s="17">
        <v>35</v>
      </c>
      <c r="D195" s="17">
        <v>168</v>
      </c>
      <c r="E195" s="18">
        <f t="shared" si="316"/>
        <v>203</v>
      </c>
      <c r="F195" s="33">
        <v>1</v>
      </c>
      <c r="G195" s="18">
        <f t="shared" si="317"/>
        <v>35</v>
      </c>
      <c r="H195" s="18">
        <f t="shared" si="318"/>
        <v>168</v>
      </c>
      <c r="I195" s="18">
        <f t="shared" ref="I195" si="328">G195+H195</f>
        <v>203</v>
      </c>
      <c r="J195" s="18" t="str">
        <f t="shared" si="320"/>
        <v>0</v>
      </c>
      <c r="K195" s="18" t="str">
        <f t="shared" si="321"/>
        <v>0</v>
      </c>
      <c r="L195" s="18">
        <f t="shared" ref="L195" si="329">J195+K195</f>
        <v>0</v>
      </c>
      <c r="M195" s="18" t="str">
        <f t="shared" si="323"/>
        <v>0</v>
      </c>
      <c r="N195" s="18" t="str">
        <f t="shared" si="324"/>
        <v>0</v>
      </c>
      <c r="O195" s="18" t="str">
        <f t="shared" si="325"/>
        <v>0</v>
      </c>
      <c r="P195" s="122" t="s">
        <v>215</v>
      </c>
      <c r="Q195" s="126" t="s">
        <v>199</v>
      </c>
    </row>
    <row r="196" spans="1:17" ht="21.75" customHeight="1" x14ac:dyDescent="0.3">
      <c r="A196" s="15"/>
      <c r="B196" s="16" t="s">
        <v>73</v>
      </c>
      <c r="C196" s="17">
        <v>76</v>
      </c>
      <c r="D196" s="17">
        <v>95</v>
      </c>
      <c r="E196" s="18">
        <f t="shared" si="316"/>
        <v>171</v>
      </c>
      <c r="F196" s="35">
        <v>2</v>
      </c>
      <c r="G196" s="18" t="str">
        <f t="shared" si="317"/>
        <v>0</v>
      </c>
      <c r="H196" s="18" t="str">
        <f t="shared" si="318"/>
        <v>0</v>
      </c>
      <c r="I196" s="18">
        <f t="shared" si="319"/>
        <v>0</v>
      </c>
      <c r="J196" s="18">
        <f t="shared" si="320"/>
        <v>76</v>
      </c>
      <c r="K196" s="18">
        <f t="shared" si="321"/>
        <v>95</v>
      </c>
      <c r="L196" s="18">
        <f t="shared" si="322"/>
        <v>171</v>
      </c>
      <c r="M196" s="18" t="str">
        <f t="shared" si="323"/>
        <v>0</v>
      </c>
      <c r="N196" s="18" t="str">
        <f t="shared" si="324"/>
        <v>0</v>
      </c>
      <c r="O196" s="18" t="str">
        <f t="shared" si="325"/>
        <v>0</v>
      </c>
      <c r="P196" s="122" t="s">
        <v>209</v>
      </c>
      <c r="Q196" s="122" t="s">
        <v>216</v>
      </c>
    </row>
    <row r="197" spans="1:17" s="23" customFormat="1" ht="21.75" customHeight="1" x14ac:dyDescent="0.2">
      <c r="A197" s="19"/>
      <c r="B197" s="20" t="s">
        <v>59</v>
      </c>
      <c r="C197" s="21">
        <f>SUM(C193:C196)</f>
        <v>144</v>
      </c>
      <c r="D197" s="21">
        <f>SUM(D193:D196)</f>
        <v>429</v>
      </c>
      <c r="E197" s="21">
        <f>SUM(E193:E196)</f>
        <v>573</v>
      </c>
      <c r="F197" s="21"/>
      <c r="G197" s="21">
        <f t="shared" ref="G197:L197" si="330">SUM(G193:G196)</f>
        <v>68</v>
      </c>
      <c r="H197" s="21">
        <f t="shared" si="330"/>
        <v>334</v>
      </c>
      <c r="I197" s="21">
        <f t="shared" si="330"/>
        <v>402</v>
      </c>
      <c r="J197" s="21">
        <f t="shared" si="330"/>
        <v>76</v>
      </c>
      <c r="K197" s="21">
        <f t="shared" si="330"/>
        <v>95</v>
      </c>
      <c r="L197" s="21">
        <f t="shared" si="330"/>
        <v>171</v>
      </c>
      <c r="M197" s="21">
        <f t="shared" ref="M197:O197" si="331">SUM(M193:M196)</f>
        <v>0</v>
      </c>
      <c r="N197" s="21">
        <f t="shared" si="331"/>
        <v>0</v>
      </c>
      <c r="O197" s="21">
        <f t="shared" si="331"/>
        <v>0</v>
      </c>
      <c r="P197" s="123"/>
      <c r="Q197" s="123"/>
    </row>
    <row r="198" spans="1:17" ht="21.75" customHeight="1" x14ac:dyDescent="0.2">
      <c r="A198" s="15"/>
      <c r="B198" s="37" t="s">
        <v>86</v>
      </c>
      <c r="C198" s="17"/>
      <c r="D198" s="17"/>
      <c r="E198" s="18"/>
      <c r="F198" s="99"/>
      <c r="G198" s="18"/>
      <c r="H198" s="18"/>
      <c r="I198" s="18"/>
      <c r="J198" s="18"/>
      <c r="K198" s="18"/>
      <c r="L198" s="18"/>
      <c r="M198" s="18"/>
      <c r="N198" s="18"/>
      <c r="O198" s="18"/>
      <c r="P198" s="124"/>
      <c r="Q198" s="124"/>
    </row>
    <row r="199" spans="1:17" ht="21.75" customHeight="1" x14ac:dyDescent="0.3">
      <c r="A199" s="15"/>
      <c r="B199" s="16" t="s">
        <v>118</v>
      </c>
      <c r="C199" s="17">
        <v>24</v>
      </c>
      <c r="D199" s="17">
        <v>200</v>
      </c>
      <c r="E199" s="18">
        <f>C199+D199</f>
        <v>224</v>
      </c>
      <c r="F199" s="35">
        <v>2</v>
      </c>
      <c r="G199" s="18" t="str">
        <f>IF(F199=1,C199,"0")</f>
        <v>0</v>
      </c>
      <c r="H199" s="18" t="str">
        <f>IF(F199=1,D199,"0")</f>
        <v>0</v>
      </c>
      <c r="I199" s="18">
        <f t="shared" ref="I199" si="332">G199+H199</f>
        <v>0</v>
      </c>
      <c r="J199" s="18">
        <f>IF(F199=2,C199,"0")</f>
        <v>24</v>
      </c>
      <c r="K199" s="18">
        <f>IF(F199=2,D199,"0")</f>
        <v>200</v>
      </c>
      <c r="L199" s="18">
        <f t="shared" ref="L199" si="333">J199+K199</f>
        <v>224</v>
      </c>
      <c r="M199" s="18" t="str">
        <f t="shared" ref="M199" si="334">IF(F199=3,C199,"0")</f>
        <v>0</v>
      </c>
      <c r="N199" s="18" t="str">
        <f t="shared" ref="N199" si="335">IF(F199=3,D199,"0")</f>
        <v>0</v>
      </c>
      <c r="O199" s="18" t="str">
        <f t="shared" ref="O199" si="336">IF(F199=3,E199,"0")</f>
        <v>0</v>
      </c>
      <c r="P199" s="122" t="s">
        <v>215</v>
      </c>
      <c r="Q199" s="126" t="s">
        <v>199</v>
      </c>
    </row>
    <row r="200" spans="1:17" s="23" customFormat="1" ht="21.75" customHeight="1" x14ac:dyDescent="0.2">
      <c r="A200" s="19"/>
      <c r="B200" s="41" t="s">
        <v>59</v>
      </c>
      <c r="C200" s="21">
        <f>C199</f>
        <v>24</v>
      </c>
      <c r="D200" s="21">
        <f t="shared" ref="D200:L200" si="337">D199</f>
        <v>200</v>
      </c>
      <c r="E200" s="21">
        <f t="shared" si="337"/>
        <v>224</v>
      </c>
      <c r="F200" s="21"/>
      <c r="G200" s="21" t="str">
        <f t="shared" si="337"/>
        <v>0</v>
      </c>
      <c r="H200" s="21" t="str">
        <f t="shared" si="337"/>
        <v>0</v>
      </c>
      <c r="I200" s="21">
        <f t="shared" si="337"/>
        <v>0</v>
      </c>
      <c r="J200" s="21">
        <f t="shared" si="337"/>
        <v>24</v>
      </c>
      <c r="K200" s="21">
        <f t="shared" si="337"/>
        <v>200</v>
      </c>
      <c r="L200" s="21">
        <f t="shared" si="337"/>
        <v>224</v>
      </c>
      <c r="M200" s="21" t="str">
        <f t="shared" ref="M200:O200" si="338">M199</f>
        <v>0</v>
      </c>
      <c r="N200" s="21" t="str">
        <f t="shared" si="338"/>
        <v>0</v>
      </c>
      <c r="O200" s="21" t="str">
        <f t="shared" si="338"/>
        <v>0</v>
      </c>
      <c r="P200" s="123"/>
      <c r="Q200" s="123"/>
    </row>
    <row r="201" spans="1:17" s="23" customFormat="1" ht="21.75" customHeight="1" x14ac:dyDescent="0.2">
      <c r="A201" s="19"/>
      <c r="B201" s="20" t="s">
        <v>61</v>
      </c>
      <c r="C201" s="21">
        <f>C200+C197+C191+C183+C179+C176</f>
        <v>1692</v>
      </c>
      <c r="D201" s="21">
        <f>D200+D197+D191+D183+D179+D176</f>
        <v>4308</v>
      </c>
      <c r="E201" s="21">
        <f>E200+E197+E191+E183+E179+E176</f>
        <v>6000</v>
      </c>
      <c r="F201" s="21"/>
      <c r="G201" s="21">
        <f t="shared" ref="G201:L201" si="339">G200+G197+G191+G183+G179+G176</f>
        <v>616</v>
      </c>
      <c r="H201" s="21">
        <f t="shared" si="339"/>
        <v>1681</v>
      </c>
      <c r="I201" s="21">
        <f t="shared" si="339"/>
        <v>2297</v>
      </c>
      <c r="J201" s="21">
        <f t="shared" si="339"/>
        <v>1076</v>
      </c>
      <c r="K201" s="21">
        <f t="shared" si="339"/>
        <v>2627</v>
      </c>
      <c r="L201" s="21">
        <f t="shared" si="339"/>
        <v>3703</v>
      </c>
      <c r="M201" s="21">
        <f t="shared" ref="M201:O201" si="340">M200+M197+M191+M183+M179+M176</f>
        <v>0</v>
      </c>
      <c r="N201" s="21">
        <f t="shared" si="340"/>
        <v>0</v>
      </c>
      <c r="O201" s="21">
        <f t="shared" si="340"/>
        <v>0</v>
      </c>
      <c r="P201" s="123"/>
      <c r="Q201" s="123"/>
    </row>
    <row r="202" spans="1:17" ht="21.75" customHeight="1" x14ac:dyDescent="0.2">
      <c r="A202" s="15"/>
      <c r="B202" s="46" t="s">
        <v>77</v>
      </c>
      <c r="C202" s="17"/>
      <c r="D202" s="17"/>
      <c r="E202" s="18"/>
      <c r="F202" s="99"/>
      <c r="G202" s="18"/>
      <c r="H202" s="18"/>
      <c r="I202" s="18"/>
      <c r="J202" s="18"/>
      <c r="K202" s="18"/>
      <c r="L202" s="18"/>
      <c r="M202" s="18"/>
      <c r="N202" s="18"/>
      <c r="O202" s="18"/>
      <c r="P202" s="124"/>
      <c r="Q202" s="124"/>
    </row>
    <row r="203" spans="1:17" ht="21.75" customHeight="1" x14ac:dyDescent="0.2">
      <c r="A203" s="15"/>
      <c r="B203" s="56" t="s">
        <v>62</v>
      </c>
      <c r="C203" s="17"/>
      <c r="D203" s="17"/>
      <c r="E203" s="18"/>
      <c r="F203" s="99"/>
      <c r="G203" s="18"/>
      <c r="H203" s="18"/>
      <c r="I203" s="18"/>
      <c r="J203" s="18"/>
      <c r="K203" s="18"/>
      <c r="L203" s="18"/>
      <c r="M203" s="18"/>
      <c r="N203" s="18"/>
      <c r="O203" s="18"/>
      <c r="P203" s="124"/>
      <c r="Q203" s="124"/>
    </row>
    <row r="204" spans="1:17" ht="21.75" customHeight="1" x14ac:dyDescent="0.3">
      <c r="A204" s="15"/>
      <c r="B204" s="48" t="s">
        <v>47</v>
      </c>
      <c r="C204" s="17">
        <v>2</v>
      </c>
      <c r="D204" s="17">
        <v>0</v>
      </c>
      <c r="E204" s="18">
        <f>C204+D204</f>
        <v>2</v>
      </c>
      <c r="F204" s="33">
        <v>1</v>
      </c>
      <c r="G204" s="18">
        <f>IF(F204=1,C204,"0")</f>
        <v>2</v>
      </c>
      <c r="H204" s="18">
        <f>IF(F204=1,D204,"0")</f>
        <v>0</v>
      </c>
      <c r="I204" s="18">
        <f t="shared" ref="I204:I207" si="341">G204+H204</f>
        <v>2</v>
      </c>
      <c r="J204" s="18" t="str">
        <f>IF(F204=2,C204,"0")</f>
        <v>0</v>
      </c>
      <c r="K204" s="18" t="str">
        <f>IF(F204=2,D204,"0")</f>
        <v>0</v>
      </c>
      <c r="L204" s="18">
        <f t="shared" ref="L204:L207" si="342">J204+K204</f>
        <v>0</v>
      </c>
      <c r="M204" s="18" t="str">
        <f t="shared" ref="M204:M207" si="343">IF(F204=3,C204,"0")</f>
        <v>0</v>
      </c>
      <c r="N204" s="18" t="str">
        <f t="shared" ref="N204:N207" si="344">IF(F204=3,D204,"0")</f>
        <v>0</v>
      </c>
      <c r="O204" s="18" t="str">
        <f t="shared" ref="O204:O207" si="345">IF(F204=3,E204,"0")</f>
        <v>0</v>
      </c>
      <c r="P204" s="122" t="s">
        <v>215</v>
      </c>
      <c r="Q204" s="126" t="s">
        <v>199</v>
      </c>
    </row>
    <row r="205" spans="1:17" ht="21.75" customHeight="1" x14ac:dyDescent="0.3">
      <c r="A205" s="15"/>
      <c r="B205" s="48" t="s">
        <v>20</v>
      </c>
      <c r="C205" s="17">
        <v>22</v>
      </c>
      <c r="D205" s="17">
        <v>29</v>
      </c>
      <c r="E205" s="18">
        <f>C205+D205</f>
        <v>51</v>
      </c>
      <c r="F205" s="33">
        <v>1</v>
      </c>
      <c r="G205" s="18">
        <f>IF(F205=1,C205,"0")</f>
        <v>22</v>
      </c>
      <c r="H205" s="18">
        <f>IF(F205=1,D205,"0")</f>
        <v>29</v>
      </c>
      <c r="I205" s="18">
        <f t="shared" ref="I205:I206" si="346">G205+H205</f>
        <v>51</v>
      </c>
      <c r="J205" s="18" t="str">
        <f>IF(F205=2,C205,"0")</f>
        <v>0</v>
      </c>
      <c r="K205" s="18" t="str">
        <f>IF(F205=2,D205,"0")</f>
        <v>0</v>
      </c>
      <c r="L205" s="18">
        <f t="shared" ref="L205:L206" si="347">J205+K205</f>
        <v>0</v>
      </c>
      <c r="M205" s="18" t="str">
        <f t="shared" si="343"/>
        <v>0</v>
      </c>
      <c r="N205" s="18" t="str">
        <f t="shared" si="344"/>
        <v>0</v>
      </c>
      <c r="O205" s="18" t="str">
        <f t="shared" si="345"/>
        <v>0</v>
      </c>
      <c r="P205" s="122" t="s">
        <v>215</v>
      </c>
      <c r="Q205" s="126" t="s">
        <v>199</v>
      </c>
    </row>
    <row r="206" spans="1:17" ht="21.75" customHeight="1" x14ac:dyDescent="0.3">
      <c r="A206" s="15"/>
      <c r="B206" s="48" t="s">
        <v>154</v>
      </c>
      <c r="C206" s="17">
        <v>57</v>
      </c>
      <c r="D206" s="17">
        <v>66</v>
      </c>
      <c r="E206" s="18">
        <f>C206+D206</f>
        <v>123</v>
      </c>
      <c r="F206" s="33">
        <v>1</v>
      </c>
      <c r="G206" s="18">
        <f>IF(F206=1,C206,"0")</f>
        <v>57</v>
      </c>
      <c r="H206" s="18">
        <f>IF(F206=1,D206,"0")</f>
        <v>66</v>
      </c>
      <c r="I206" s="18">
        <f t="shared" si="346"/>
        <v>123</v>
      </c>
      <c r="J206" s="18" t="str">
        <f>IF(F206=2,C206,"0")</f>
        <v>0</v>
      </c>
      <c r="K206" s="18" t="str">
        <f>IF(F206=2,D206,"0")</f>
        <v>0</v>
      </c>
      <c r="L206" s="18">
        <f t="shared" si="347"/>
        <v>0</v>
      </c>
      <c r="M206" s="18" t="str">
        <f t="shared" si="343"/>
        <v>0</v>
      </c>
      <c r="N206" s="18" t="str">
        <f t="shared" si="344"/>
        <v>0</v>
      </c>
      <c r="O206" s="18" t="str">
        <f t="shared" si="345"/>
        <v>0</v>
      </c>
      <c r="P206" s="122" t="s">
        <v>215</v>
      </c>
      <c r="Q206" s="126" t="s">
        <v>199</v>
      </c>
    </row>
    <row r="207" spans="1:17" ht="21.75" customHeight="1" x14ac:dyDescent="0.3">
      <c r="A207" s="15"/>
      <c r="B207" s="48" t="s">
        <v>153</v>
      </c>
      <c r="C207" s="17">
        <v>21</v>
      </c>
      <c r="D207" s="17">
        <v>14</v>
      </c>
      <c r="E207" s="18">
        <f>C207+D207</f>
        <v>35</v>
      </c>
      <c r="F207" s="33">
        <v>1</v>
      </c>
      <c r="G207" s="18">
        <f>IF(F207=1,C207,"0")</f>
        <v>21</v>
      </c>
      <c r="H207" s="18">
        <f>IF(F207=1,D207,"0")</f>
        <v>14</v>
      </c>
      <c r="I207" s="18">
        <f t="shared" si="341"/>
        <v>35</v>
      </c>
      <c r="J207" s="18" t="str">
        <f>IF(F207=2,C207,"0")</f>
        <v>0</v>
      </c>
      <c r="K207" s="18" t="str">
        <f>IF(F207=2,D207,"0")</f>
        <v>0</v>
      </c>
      <c r="L207" s="18">
        <f t="shared" si="342"/>
        <v>0</v>
      </c>
      <c r="M207" s="18" t="str">
        <f t="shared" si="343"/>
        <v>0</v>
      </c>
      <c r="N207" s="18" t="str">
        <f t="shared" si="344"/>
        <v>0</v>
      </c>
      <c r="O207" s="18" t="str">
        <f t="shared" si="345"/>
        <v>0</v>
      </c>
      <c r="P207" s="122" t="s">
        <v>215</v>
      </c>
      <c r="Q207" s="126" t="s">
        <v>199</v>
      </c>
    </row>
    <row r="208" spans="1:17" s="23" customFormat="1" ht="21.75" customHeight="1" x14ac:dyDescent="0.2">
      <c r="A208" s="19"/>
      <c r="B208" s="20" t="s">
        <v>59</v>
      </c>
      <c r="C208" s="21">
        <f>SUM(C204:C207)</f>
        <v>102</v>
      </c>
      <c r="D208" s="21">
        <f t="shared" ref="D208:L208" si="348">SUM(D204:D207)</f>
        <v>109</v>
      </c>
      <c r="E208" s="21">
        <f t="shared" si="348"/>
        <v>211</v>
      </c>
      <c r="F208" s="21"/>
      <c r="G208" s="21">
        <f t="shared" si="348"/>
        <v>102</v>
      </c>
      <c r="H208" s="21">
        <f t="shared" si="348"/>
        <v>109</v>
      </c>
      <c r="I208" s="21">
        <f t="shared" si="348"/>
        <v>211</v>
      </c>
      <c r="J208" s="21">
        <f t="shared" si="348"/>
        <v>0</v>
      </c>
      <c r="K208" s="21">
        <f t="shared" si="348"/>
        <v>0</v>
      </c>
      <c r="L208" s="21">
        <f t="shared" si="348"/>
        <v>0</v>
      </c>
      <c r="M208" s="21">
        <f t="shared" ref="M208:O208" si="349">SUM(M204:M207)</f>
        <v>0</v>
      </c>
      <c r="N208" s="21">
        <f t="shared" si="349"/>
        <v>0</v>
      </c>
      <c r="O208" s="21">
        <f t="shared" si="349"/>
        <v>0</v>
      </c>
      <c r="P208" s="123"/>
      <c r="Q208" s="123"/>
    </row>
    <row r="209" spans="1:17" s="23" customFormat="1" ht="21.75" customHeight="1" x14ac:dyDescent="0.2">
      <c r="A209" s="19"/>
      <c r="B209" s="37" t="s">
        <v>79</v>
      </c>
      <c r="C209" s="21"/>
      <c r="D209" s="21"/>
      <c r="E209" s="21"/>
      <c r="F209" s="36"/>
      <c r="G209" s="21"/>
      <c r="H209" s="21"/>
      <c r="I209" s="21"/>
      <c r="J209" s="21"/>
      <c r="K209" s="21"/>
      <c r="L209" s="21"/>
      <c r="M209" s="21"/>
      <c r="N209" s="21"/>
      <c r="O209" s="21"/>
      <c r="P209" s="123"/>
      <c r="Q209" s="123"/>
    </row>
    <row r="210" spans="1:17" s="23" customFormat="1" ht="21.75" customHeight="1" x14ac:dyDescent="0.3">
      <c r="A210" s="19"/>
      <c r="B210" s="40" t="s">
        <v>118</v>
      </c>
      <c r="C210" s="17">
        <v>0</v>
      </c>
      <c r="D210" s="17">
        <v>5</v>
      </c>
      <c r="E210" s="17">
        <f>C210+D210</f>
        <v>5</v>
      </c>
      <c r="F210" s="36">
        <v>2</v>
      </c>
      <c r="G210" s="17" t="str">
        <f>IF(F210=1,C210,"0")</f>
        <v>0</v>
      </c>
      <c r="H210" s="17" t="str">
        <f>IF(F210=1,D210,"0")</f>
        <v>0</v>
      </c>
      <c r="I210" s="17">
        <f t="shared" ref="I210" si="350">G210+H210</f>
        <v>0</v>
      </c>
      <c r="J210" s="17">
        <f>IF(F210=2,C210,"0")</f>
        <v>0</v>
      </c>
      <c r="K210" s="17">
        <f>IF(F210=2,D210,"0")</f>
        <v>5</v>
      </c>
      <c r="L210" s="17">
        <f t="shared" ref="L210" si="351">J210+K210</f>
        <v>5</v>
      </c>
      <c r="M210" s="17" t="str">
        <f t="shared" ref="M210" si="352">IF(F210=3,C210,"0")</f>
        <v>0</v>
      </c>
      <c r="N210" s="17" t="str">
        <f t="shared" ref="N210" si="353">IF(F210=3,D210,"0")</f>
        <v>0</v>
      </c>
      <c r="O210" s="17" t="str">
        <f t="shared" ref="O210" si="354">IF(F210=3,E210,"0")</f>
        <v>0</v>
      </c>
      <c r="P210" s="122" t="s">
        <v>215</v>
      </c>
      <c r="Q210" s="126" t="s">
        <v>199</v>
      </c>
    </row>
    <row r="211" spans="1:17" s="23" customFormat="1" ht="21.75" customHeight="1" x14ac:dyDescent="0.2">
      <c r="A211" s="19"/>
      <c r="B211" s="41" t="s">
        <v>59</v>
      </c>
      <c r="C211" s="21">
        <f>C210</f>
        <v>0</v>
      </c>
      <c r="D211" s="21">
        <f t="shared" ref="D211:L211" si="355">D210</f>
        <v>5</v>
      </c>
      <c r="E211" s="21">
        <f t="shared" si="355"/>
        <v>5</v>
      </c>
      <c r="F211" s="36">
        <f t="shared" si="355"/>
        <v>2</v>
      </c>
      <c r="G211" s="21" t="str">
        <f t="shared" si="355"/>
        <v>0</v>
      </c>
      <c r="H211" s="21" t="str">
        <f t="shared" si="355"/>
        <v>0</v>
      </c>
      <c r="I211" s="21">
        <f t="shared" si="355"/>
        <v>0</v>
      </c>
      <c r="J211" s="21">
        <f t="shared" si="355"/>
        <v>0</v>
      </c>
      <c r="K211" s="21">
        <f t="shared" si="355"/>
        <v>5</v>
      </c>
      <c r="L211" s="21">
        <f t="shared" si="355"/>
        <v>5</v>
      </c>
      <c r="M211" s="21" t="str">
        <f t="shared" ref="M211:O211" si="356">M210</f>
        <v>0</v>
      </c>
      <c r="N211" s="21" t="str">
        <f t="shared" si="356"/>
        <v>0</v>
      </c>
      <c r="O211" s="21" t="str">
        <f t="shared" si="356"/>
        <v>0</v>
      </c>
      <c r="P211" s="123"/>
      <c r="Q211" s="123"/>
    </row>
    <row r="212" spans="1:17" s="23" customFormat="1" ht="21.75" customHeight="1" x14ac:dyDescent="0.2">
      <c r="A212" s="19"/>
      <c r="B212" s="41" t="s">
        <v>78</v>
      </c>
      <c r="C212" s="21">
        <f>C211+C208</f>
        <v>102</v>
      </c>
      <c r="D212" s="21">
        <f t="shared" ref="D212:L212" si="357">D211+D208</f>
        <v>114</v>
      </c>
      <c r="E212" s="21">
        <f t="shared" si="357"/>
        <v>216</v>
      </c>
      <c r="F212" s="21"/>
      <c r="G212" s="21">
        <f t="shared" si="357"/>
        <v>102</v>
      </c>
      <c r="H212" s="21">
        <f t="shared" si="357"/>
        <v>109</v>
      </c>
      <c r="I212" s="21">
        <f t="shared" si="357"/>
        <v>211</v>
      </c>
      <c r="J212" s="21">
        <f t="shared" si="357"/>
        <v>0</v>
      </c>
      <c r="K212" s="21">
        <f t="shared" si="357"/>
        <v>5</v>
      </c>
      <c r="L212" s="21">
        <f t="shared" si="357"/>
        <v>5</v>
      </c>
      <c r="M212" s="21">
        <f t="shared" ref="M212:O212" si="358">M211+M208</f>
        <v>0</v>
      </c>
      <c r="N212" s="21">
        <f t="shared" si="358"/>
        <v>0</v>
      </c>
      <c r="O212" s="21">
        <f t="shared" si="358"/>
        <v>0</v>
      </c>
      <c r="P212" s="123"/>
      <c r="Q212" s="123"/>
    </row>
    <row r="213" spans="1:17" s="23" customFormat="1" ht="21.75" customHeight="1" x14ac:dyDescent="0.2">
      <c r="A213" s="28"/>
      <c r="B213" s="52" t="s">
        <v>43</v>
      </c>
      <c r="C213" s="30">
        <f>C201+C212</f>
        <v>1794</v>
      </c>
      <c r="D213" s="30">
        <f>D201+D212</f>
        <v>4422</v>
      </c>
      <c r="E213" s="30">
        <f>E201+E212</f>
        <v>6216</v>
      </c>
      <c r="F213" s="49"/>
      <c r="G213" s="30">
        <f t="shared" ref="G213:L213" si="359">G201+G212</f>
        <v>718</v>
      </c>
      <c r="H213" s="30">
        <f t="shared" si="359"/>
        <v>1790</v>
      </c>
      <c r="I213" s="30">
        <f t="shared" si="359"/>
        <v>2508</v>
      </c>
      <c r="J213" s="30">
        <f t="shared" si="359"/>
        <v>1076</v>
      </c>
      <c r="K213" s="30">
        <f t="shared" si="359"/>
        <v>2632</v>
      </c>
      <c r="L213" s="30">
        <f t="shared" si="359"/>
        <v>3708</v>
      </c>
      <c r="M213" s="30">
        <f t="shared" ref="M213:O213" si="360">M201+M212</f>
        <v>0</v>
      </c>
      <c r="N213" s="30">
        <f t="shared" si="360"/>
        <v>0</v>
      </c>
      <c r="O213" s="30">
        <f t="shared" si="360"/>
        <v>0</v>
      </c>
      <c r="P213" s="127"/>
      <c r="Q213" s="127"/>
    </row>
    <row r="214" spans="1:17" ht="21.75" customHeight="1" x14ac:dyDescent="0.2">
      <c r="A214" s="19" t="s">
        <v>51</v>
      </c>
      <c r="B214" s="37"/>
      <c r="C214" s="4"/>
      <c r="D214" s="4"/>
      <c r="E214" s="33"/>
      <c r="F214" s="5"/>
      <c r="G214" s="32"/>
      <c r="H214" s="32"/>
      <c r="I214" s="33"/>
      <c r="J214" s="32"/>
      <c r="K214" s="32"/>
      <c r="L214" s="33"/>
      <c r="M214" s="32"/>
      <c r="N214" s="32"/>
      <c r="O214" s="33"/>
      <c r="P214" s="124"/>
      <c r="Q214" s="124"/>
    </row>
    <row r="215" spans="1:17" ht="21.75" customHeight="1" x14ac:dyDescent="0.2">
      <c r="A215" s="19"/>
      <c r="B215" s="50" t="s">
        <v>60</v>
      </c>
      <c r="C215" s="4"/>
      <c r="D215" s="4"/>
      <c r="E215" s="33"/>
      <c r="F215" s="5"/>
      <c r="G215" s="32"/>
      <c r="H215" s="32"/>
      <c r="I215" s="33"/>
      <c r="J215" s="32"/>
      <c r="K215" s="32"/>
      <c r="L215" s="33"/>
      <c r="M215" s="32"/>
      <c r="N215" s="32"/>
      <c r="O215" s="33"/>
      <c r="P215" s="124"/>
      <c r="Q215" s="124"/>
    </row>
    <row r="216" spans="1:17" ht="21.75" customHeight="1" x14ac:dyDescent="0.3">
      <c r="A216" s="15"/>
      <c r="B216" s="37" t="s">
        <v>65</v>
      </c>
      <c r="C216" s="4"/>
      <c r="D216" s="4"/>
      <c r="E216" s="33"/>
      <c r="F216" s="43"/>
      <c r="G216" s="32"/>
      <c r="H216" s="32"/>
      <c r="I216" s="33"/>
      <c r="J216" s="32"/>
      <c r="K216" s="32"/>
      <c r="L216" s="33"/>
      <c r="M216" s="32"/>
      <c r="N216" s="32"/>
      <c r="O216" s="33"/>
      <c r="P216" s="124"/>
      <c r="Q216" s="124"/>
    </row>
    <row r="217" spans="1:17" ht="21.75" customHeight="1" x14ac:dyDescent="0.3">
      <c r="A217" s="10"/>
      <c r="B217" s="11" t="s">
        <v>113</v>
      </c>
      <c r="C217" s="12">
        <v>26</v>
      </c>
      <c r="D217" s="12">
        <v>84</v>
      </c>
      <c r="E217" s="13">
        <f t="shared" ref="E217:E222" si="361">C217+D217</f>
        <v>110</v>
      </c>
      <c r="F217" s="58">
        <v>2</v>
      </c>
      <c r="G217" s="13" t="str">
        <f t="shared" ref="G217:G222" si="362">IF(F217=1,C217,"0")</f>
        <v>0</v>
      </c>
      <c r="H217" s="13" t="str">
        <f t="shared" ref="H217:H222" si="363">IF(F217=1,D217,"0")</f>
        <v>0</v>
      </c>
      <c r="I217" s="13">
        <f>G217+H217</f>
        <v>0</v>
      </c>
      <c r="J217" s="13">
        <f t="shared" ref="J217:J222" si="364">IF(F217=2,C217,"0")</f>
        <v>26</v>
      </c>
      <c r="K217" s="13">
        <f t="shared" ref="K217:K222" si="365">IF(F217=2,D217,"0")</f>
        <v>84</v>
      </c>
      <c r="L217" s="13">
        <f>J217+K217</f>
        <v>110</v>
      </c>
      <c r="M217" s="13" t="str">
        <f t="shared" ref="M217:M222" si="366">IF(F217=3,C217,"0")</f>
        <v>0</v>
      </c>
      <c r="N217" s="13" t="str">
        <f t="shared" ref="N217:N222" si="367">IF(F217=3,D217,"0")</f>
        <v>0</v>
      </c>
      <c r="O217" s="13" t="str">
        <f t="shared" ref="O217:O222" si="368">IF(F217=3,E217,"0")</f>
        <v>0</v>
      </c>
      <c r="P217" s="122" t="s">
        <v>200</v>
      </c>
      <c r="Q217" s="126" t="s">
        <v>199</v>
      </c>
    </row>
    <row r="218" spans="1:17" ht="21.75" customHeight="1" x14ac:dyDescent="0.3">
      <c r="A218" s="10"/>
      <c r="B218" s="11" t="s">
        <v>177</v>
      </c>
      <c r="C218" s="17">
        <v>23</v>
      </c>
      <c r="D218" s="17">
        <v>93</v>
      </c>
      <c r="E218" s="18">
        <f t="shared" ref="E218" si="369">C218+D218</f>
        <v>116</v>
      </c>
      <c r="F218" s="35">
        <v>2</v>
      </c>
      <c r="G218" s="18" t="str">
        <f t="shared" ref="G218" si="370">IF(F218=1,C218,"0")</f>
        <v>0</v>
      </c>
      <c r="H218" s="18" t="str">
        <f t="shared" ref="H218" si="371">IF(F218=1,D218,"0")</f>
        <v>0</v>
      </c>
      <c r="I218" s="18">
        <f>G218+H218</f>
        <v>0</v>
      </c>
      <c r="J218" s="18">
        <f t="shared" ref="J218" si="372">IF(F218=2,C218,"0")</f>
        <v>23</v>
      </c>
      <c r="K218" s="18">
        <f t="shared" ref="K218" si="373">IF(F218=2,D218,"0")</f>
        <v>93</v>
      </c>
      <c r="L218" s="18">
        <f>J218+K218</f>
        <v>116</v>
      </c>
      <c r="M218" s="18" t="str">
        <f t="shared" si="366"/>
        <v>0</v>
      </c>
      <c r="N218" s="18" t="str">
        <f t="shared" si="367"/>
        <v>0</v>
      </c>
      <c r="O218" s="18" t="str">
        <f t="shared" si="368"/>
        <v>0</v>
      </c>
      <c r="P218" s="122" t="s">
        <v>200</v>
      </c>
      <c r="Q218" s="126" t="s">
        <v>199</v>
      </c>
    </row>
    <row r="219" spans="1:17" ht="21.75" customHeight="1" x14ac:dyDescent="0.3">
      <c r="A219" s="15"/>
      <c r="B219" s="16" t="s">
        <v>24</v>
      </c>
      <c r="C219" s="17">
        <v>1</v>
      </c>
      <c r="D219" s="17">
        <v>0</v>
      </c>
      <c r="E219" s="18">
        <f t="shared" si="361"/>
        <v>1</v>
      </c>
      <c r="F219" s="35">
        <v>2</v>
      </c>
      <c r="G219" s="18" t="str">
        <f t="shared" si="362"/>
        <v>0</v>
      </c>
      <c r="H219" s="18" t="str">
        <f t="shared" si="363"/>
        <v>0</v>
      </c>
      <c r="I219" s="18">
        <f>G219+H219</f>
        <v>0</v>
      </c>
      <c r="J219" s="18">
        <f t="shared" si="364"/>
        <v>1</v>
      </c>
      <c r="K219" s="18">
        <f t="shared" si="365"/>
        <v>0</v>
      </c>
      <c r="L219" s="18">
        <f>J219+K219</f>
        <v>1</v>
      </c>
      <c r="M219" s="18" t="str">
        <f t="shared" si="366"/>
        <v>0</v>
      </c>
      <c r="N219" s="18" t="str">
        <f t="shared" si="367"/>
        <v>0</v>
      </c>
      <c r="O219" s="18" t="str">
        <f t="shared" si="368"/>
        <v>0</v>
      </c>
      <c r="P219" s="122" t="s">
        <v>200</v>
      </c>
      <c r="Q219" s="126" t="s">
        <v>199</v>
      </c>
    </row>
    <row r="220" spans="1:17" ht="21.75" customHeight="1" x14ac:dyDescent="0.3">
      <c r="A220" s="15"/>
      <c r="B220" s="16" t="s">
        <v>143</v>
      </c>
      <c r="C220" s="17">
        <v>34</v>
      </c>
      <c r="D220" s="17">
        <v>88</v>
      </c>
      <c r="E220" s="18">
        <f t="shared" si="361"/>
        <v>122</v>
      </c>
      <c r="F220" s="35">
        <v>2</v>
      </c>
      <c r="G220" s="18" t="str">
        <f t="shared" si="362"/>
        <v>0</v>
      </c>
      <c r="H220" s="18" t="str">
        <f t="shared" si="363"/>
        <v>0</v>
      </c>
      <c r="I220" s="18">
        <f t="shared" ref="I220" si="374">G220+H220</f>
        <v>0</v>
      </c>
      <c r="J220" s="18">
        <f t="shared" si="364"/>
        <v>34</v>
      </c>
      <c r="K220" s="18">
        <f t="shared" si="365"/>
        <v>88</v>
      </c>
      <c r="L220" s="18">
        <f t="shared" ref="L220" si="375">J220+K220</f>
        <v>122</v>
      </c>
      <c r="M220" s="18" t="str">
        <f t="shared" si="366"/>
        <v>0</v>
      </c>
      <c r="N220" s="18" t="str">
        <f t="shared" si="367"/>
        <v>0</v>
      </c>
      <c r="O220" s="18" t="str">
        <f t="shared" si="368"/>
        <v>0</v>
      </c>
      <c r="P220" s="122" t="s">
        <v>200</v>
      </c>
      <c r="Q220" s="126" t="s">
        <v>199</v>
      </c>
    </row>
    <row r="221" spans="1:17" ht="21.75" customHeight="1" x14ac:dyDescent="0.3">
      <c r="A221" s="15"/>
      <c r="B221" s="16" t="s">
        <v>23</v>
      </c>
      <c r="C221" s="17">
        <v>199</v>
      </c>
      <c r="D221" s="17">
        <v>489</v>
      </c>
      <c r="E221" s="18">
        <f t="shared" si="361"/>
        <v>688</v>
      </c>
      <c r="F221" s="35">
        <v>2</v>
      </c>
      <c r="G221" s="18" t="str">
        <f t="shared" si="362"/>
        <v>0</v>
      </c>
      <c r="H221" s="18" t="str">
        <f t="shared" si="363"/>
        <v>0</v>
      </c>
      <c r="I221" s="18">
        <f t="shared" ref="I221:I222" si="376">G221+H221</f>
        <v>0</v>
      </c>
      <c r="J221" s="18">
        <f t="shared" si="364"/>
        <v>199</v>
      </c>
      <c r="K221" s="18">
        <f t="shared" si="365"/>
        <v>489</v>
      </c>
      <c r="L221" s="18">
        <f t="shared" ref="L221:L222" si="377">J221+K221</f>
        <v>688</v>
      </c>
      <c r="M221" s="18" t="str">
        <f t="shared" si="366"/>
        <v>0</v>
      </c>
      <c r="N221" s="18" t="str">
        <f t="shared" si="367"/>
        <v>0</v>
      </c>
      <c r="O221" s="18" t="str">
        <f t="shared" si="368"/>
        <v>0</v>
      </c>
      <c r="P221" s="122" t="s">
        <v>202</v>
      </c>
      <c r="Q221" s="126" t="s">
        <v>213</v>
      </c>
    </row>
    <row r="222" spans="1:17" ht="21.75" customHeight="1" x14ac:dyDescent="0.3">
      <c r="A222" s="15"/>
      <c r="B222" s="16" t="s">
        <v>114</v>
      </c>
      <c r="C222" s="17">
        <v>0</v>
      </c>
      <c r="D222" s="17">
        <v>2</v>
      </c>
      <c r="E222" s="18">
        <f t="shared" si="361"/>
        <v>2</v>
      </c>
      <c r="F222" s="35">
        <v>2</v>
      </c>
      <c r="G222" s="18" t="str">
        <f t="shared" si="362"/>
        <v>0</v>
      </c>
      <c r="H222" s="18" t="str">
        <f t="shared" si="363"/>
        <v>0</v>
      </c>
      <c r="I222" s="18">
        <f t="shared" si="376"/>
        <v>0</v>
      </c>
      <c r="J222" s="18">
        <f t="shared" si="364"/>
        <v>0</v>
      </c>
      <c r="K222" s="18">
        <f t="shared" si="365"/>
        <v>2</v>
      </c>
      <c r="L222" s="18">
        <f t="shared" si="377"/>
        <v>2</v>
      </c>
      <c r="M222" s="18" t="str">
        <f t="shared" si="366"/>
        <v>0</v>
      </c>
      <c r="N222" s="18" t="str">
        <f t="shared" si="367"/>
        <v>0</v>
      </c>
      <c r="O222" s="18" t="str">
        <f t="shared" si="368"/>
        <v>0</v>
      </c>
      <c r="P222" s="122" t="s">
        <v>202</v>
      </c>
      <c r="Q222" s="126" t="s">
        <v>213</v>
      </c>
    </row>
    <row r="223" spans="1:17" s="23" customFormat="1" ht="21.75" customHeight="1" x14ac:dyDescent="0.2">
      <c r="A223" s="19"/>
      <c r="B223" s="20" t="s">
        <v>59</v>
      </c>
      <c r="C223" s="21">
        <f t="shared" ref="C223:L223" si="378">SUM(C217:C222)</f>
        <v>283</v>
      </c>
      <c r="D223" s="21">
        <f t="shared" si="378"/>
        <v>756</v>
      </c>
      <c r="E223" s="21">
        <f t="shared" si="378"/>
        <v>1039</v>
      </c>
      <c r="F223" s="36">
        <f t="shared" si="378"/>
        <v>12</v>
      </c>
      <c r="G223" s="21">
        <f t="shared" si="378"/>
        <v>0</v>
      </c>
      <c r="H223" s="21">
        <f t="shared" si="378"/>
        <v>0</v>
      </c>
      <c r="I223" s="21">
        <f t="shared" si="378"/>
        <v>0</v>
      </c>
      <c r="J223" s="21">
        <f t="shared" si="378"/>
        <v>283</v>
      </c>
      <c r="K223" s="21">
        <f t="shared" si="378"/>
        <v>756</v>
      </c>
      <c r="L223" s="21">
        <f t="shared" si="378"/>
        <v>1039</v>
      </c>
      <c r="M223" s="21">
        <f t="shared" ref="M223:O223" si="379">SUM(M217:M222)</f>
        <v>0</v>
      </c>
      <c r="N223" s="21">
        <f t="shared" si="379"/>
        <v>0</v>
      </c>
      <c r="O223" s="21">
        <f t="shared" si="379"/>
        <v>0</v>
      </c>
      <c r="P223" s="123"/>
      <c r="Q223" s="123"/>
    </row>
    <row r="224" spans="1:17" ht="21.75" customHeight="1" x14ac:dyDescent="0.2">
      <c r="A224" s="2"/>
      <c r="B224" s="3" t="s">
        <v>66</v>
      </c>
      <c r="C224" s="38"/>
      <c r="D224" s="17"/>
      <c r="E224" s="18"/>
      <c r="F224" s="55"/>
      <c r="G224" s="18"/>
      <c r="H224" s="18"/>
      <c r="I224" s="18"/>
      <c r="J224" s="18"/>
      <c r="K224" s="18"/>
      <c r="L224" s="18"/>
      <c r="M224" s="18"/>
      <c r="N224" s="18"/>
      <c r="O224" s="18"/>
      <c r="P224" s="124"/>
      <c r="Q224" s="124"/>
    </row>
    <row r="225" spans="1:17" ht="21.75" customHeight="1" x14ac:dyDescent="0.3">
      <c r="A225" s="2"/>
      <c r="B225" s="11" t="s">
        <v>177</v>
      </c>
      <c r="C225" s="17">
        <v>21</v>
      </c>
      <c r="D225" s="17">
        <v>54</v>
      </c>
      <c r="E225" s="18">
        <f>C225+D225</f>
        <v>75</v>
      </c>
      <c r="F225" s="59">
        <v>2</v>
      </c>
      <c r="G225" s="18" t="str">
        <f>IF(F225=1,C225,"0")</f>
        <v>0</v>
      </c>
      <c r="H225" s="18" t="str">
        <f>IF(F225=1,D225,"0")</f>
        <v>0</v>
      </c>
      <c r="I225" s="18">
        <f>G225+H225</f>
        <v>0</v>
      </c>
      <c r="J225" s="18">
        <f>IF(F225=2,C225,"0")</f>
        <v>21</v>
      </c>
      <c r="K225" s="18">
        <f>IF(F225=2,D225,"0")</f>
        <v>54</v>
      </c>
      <c r="L225" s="18">
        <f>J225+K225</f>
        <v>75</v>
      </c>
      <c r="M225" s="18" t="str">
        <f t="shared" ref="M225:M227" si="380">IF(F225=3,C225,"0")</f>
        <v>0</v>
      </c>
      <c r="N225" s="18" t="str">
        <f t="shared" ref="N225:N227" si="381">IF(F225=3,D225,"0")</f>
        <v>0</v>
      </c>
      <c r="O225" s="18" t="str">
        <f t="shared" ref="O225:O227" si="382">IF(F225=3,E225,"0")</f>
        <v>0</v>
      </c>
      <c r="P225" s="122" t="s">
        <v>200</v>
      </c>
      <c r="Q225" s="126" t="s">
        <v>199</v>
      </c>
    </row>
    <row r="226" spans="1:17" ht="21.75" customHeight="1" x14ac:dyDescent="0.3">
      <c r="A226" s="15"/>
      <c r="B226" s="16" t="s">
        <v>143</v>
      </c>
      <c r="C226" s="17">
        <v>6</v>
      </c>
      <c r="D226" s="17">
        <v>14</v>
      </c>
      <c r="E226" s="18">
        <f>C226+D226</f>
        <v>20</v>
      </c>
      <c r="F226" s="35">
        <v>2</v>
      </c>
      <c r="G226" s="18" t="str">
        <f>IF(F226=1,C226,"0")</f>
        <v>0</v>
      </c>
      <c r="H226" s="18" t="str">
        <f>IF(F226=1,D226,"0")</f>
        <v>0</v>
      </c>
      <c r="I226" s="18">
        <f>G226+H226</f>
        <v>0</v>
      </c>
      <c r="J226" s="18">
        <f>IF(F226=2,C226,"0")</f>
        <v>6</v>
      </c>
      <c r="K226" s="18">
        <f>IF(F226=2,D226,"0")</f>
        <v>14</v>
      </c>
      <c r="L226" s="18">
        <f>J226+K226</f>
        <v>20</v>
      </c>
      <c r="M226" s="18" t="str">
        <f t="shared" si="380"/>
        <v>0</v>
      </c>
      <c r="N226" s="18" t="str">
        <f t="shared" si="381"/>
        <v>0</v>
      </c>
      <c r="O226" s="18" t="str">
        <f t="shared" si="382"/>
        <v>0</v>
      </c>
      <c r="P226" s="122" t="s">
        <v>200</v>
      </c>
      <c r="Q226" s="126" t="s">
        <v>199</v>
      </c>
    </row>
    <row r="227" spans="1:17" ht="21.75" customHeight="1" x14ac:dyDescent="0.3">
      <c r="A227" s="15"/>
      <c r="B227" s="16" t="s">
        <v>23</v>
      </c>
      <c r="C227" s="17">
        <v>53</v>
      </c>
      <c r="D227" s="17">
        <v>118</v>
      </c>
      <c r="E227" s="18">
        <f>C227+D227</f>
        <v>171</v>
      </c>
      <c r="F227" s="35">
        <v>2</v>
      </c>
      <c r="G227" s="18" t="str">
        <f>IF(F227=1,C227,"0")</f>
        <v>0</v>
      </c>
      <c r="H227" s="18" t="str">
        <f>IF(F227=1,D227,"0")</f>
        <v>0</v>
      </c>
      <c r="I227" s="18">
        <f>G227+H227</f>
        <v>0</v>
      </c>
      <c r="J227" s="18">
        <f>IF(F227=2,C227,"0")</f>
        <v>53</v>
      </c>
      <c r="K227" s="18">
        <f>IF(F227=2,D227,"0")</f>
        <v>118</v>
      </c>
      <c r="L227" s="18">
        <f>J227+K227</f>
        <v>171</v>
      </c>
      <c r="M227" s="18" t="str">
        <f t="shared" si="380"/>
        <v>0</v>
      </c>
      <c r="N227" s="18" t="str">
        <f t="shared" si="381"/>
        <v>0</v>
      </c>
      <c r="O227" s="18" t="str">
        <f t="shared" si="382"/>
        <v>0</v>
      </c>
      <c r="P227" s="122" t="s">
        <v>202</v>
      </c>
      <c r="Q227" s="126" t="s">
        <v>213</v>
      </c>
    </row>
    <row r="228" spans="1:17" s="23" customFormat="1" ht="21.75" customHeight="1" x14ac:dyDescent="0.2">
      <c r="A228" s="19"/>
      <c r="B228" s="20" t="s">
        <v>59</v>
      </c>
      <c r="C228" s="21">
        <f t="shared" ref="C228:L228" si="383">SUM(C225:C227)</f>
        <v>80</v>
      </c>
      <c r="D228" s="21">
        <f t="shared" si="383"/>
        <v>186</v>
      </c>
      <c r="E228" s="21">
        <f t="shared" si="383"/>
        <v>266</v>
      </c>
      <c r="F228" s="36">
        <f t="shared" si="383"/>
        <v>6</v>
      </c>
      <c r="G228" s="21">
        <f t="shared" si="383"/>
        <v>0</v>
      </c>
      <c r="H228" s="21">
        <f t="shared" si="383"/>
        <v>0</v>
      </c>
      <c r="I228" s="21">
        <f t="shared" si="383"/>
        <v>0</v>
      </c>
      <c r="J228" s="21">
        <f t="shared" si="383"/>
        <v>80</v>
      </c>
      <c r="K228" s="21">
        <f t="shared" si="383"/>
        <v>186</v>
      </c>
      <c r="L228" s="21">
        <f t="shared" si="383"/>
        <v>266</v>
      </c>
      <c r="M228" s="21">
        <f t="shared" ref="M228:O228" si="384">SUM(M225:M227)</f>
        <v>0</v>
      </c>
      <c r="N228" s="21">
        <f t="shared" si="384"/>
        <v>0</v>
      </c>
      <c r="O228" s="21">
        <f t="shared" si="384"/>
        <v>0</v>
      </c>
      <c r="P228" s="123"/>
      <c r="Q228" s="123"/>
    </row>
    <row r="229" spans="1:17" s="23" customFormat="1" ht="21.75" customHeight="1" x14ac:dyDescent="0.2">
      <c r="A229" s="19"/>
      <c r="B229" s="37" t="s">
        <v>159</v>
      </c>
      <c r="C229" s="21"/>
      <c r="D229" s="21"/>
      <c r="E229" s="21"/>
      <c r="F229" s="22"/>
      <c r="G229" s="21"/>
      <c r="H229" s="21"/>
      <c r="I229" s="21"/>
      <c r="J229" s="21"/>
      <c r="K229" s="21"/>
      <c r="L229" s="21"/>
      <c r="M229" s="21"/>
      <c r="N229" s="21"/>
      <c r="O229" s="21"/>
      <c r="P229" s="123"/>
      <c r="Q229" s="123"/>
    </row>
    <row r="230" spans="1:17" s="23" customFormat="1" ht="21.75" customHeight="1" x14ac:dyDescent="0.3">
      <c r="A230" s="19"/>
      <c r="B230" s="42" t="s">
        <v>52</v>
      </c>
      <c r="C230" s="17">
        <v>1</v>
      </c>
      <c r="D230" s="17">
        <v>118</v>
      </c>
      <c r="E230" s="17">
        <f>C230+D230</f>
        <v>119</v>
      </c>
      <c r="F230" s="107">
        <v>1</v>
      </c>
      <c r="G230" s="17">
        <f>IF(F230=1,C230,"0")</f>
        <v>1</v>
      </c>
      <c r="H230" s="17">
        <f>IF(F230=1,D230,"0")</f>
        <v>118</v>
      </c>
      <c r="I230" s="17">
        <f t="shared" ref="I230" si="385">G230+H230</f>
        <v>119</v>
      </c>
      <c r="J230" s="17" t="str">
        <f>IF(F230=2,C230,"0")</f>
        <v>0</v>
      </c>
      <c r="K230" s="17" t="str">
        <f>IF(F230=2,D230,"0")</f>
        <v>0</v>
      </c>
      <c r="L230" s="17">
        <f t="shared" ref="L230" si="386">J230+K230</f>
        <v>0</v>
      </c>
      <c r="M230" s="17" t="str">
        <f t="shared" ref="M230" si="387">IF(F230=3,C230,"0")</f>
        <v>0</v>
      </c>
      <c r="N230" s="17" t="str">
        <f t="shared" ref="N230" si="388">IF(F230=3,D230,"0")</f>
        <v>0</v>
      </c>
      <c r="O230" s="17" t="str">
        <f t="shared" ref="O230" si="389">IF(F230=3,E230,"0")</f>
        <v>0</v>
      </c>
      <c r="P230" s="122" t="s">
        <v>210</v>
      </c>
      <c r="Q230" s="126" t="s">
        <v>208</v>
      </c>
    </row>
    <row r="231" spans="1:17" s="23" customFormat="1" ht="21.75" customHeight="1" x14ac:dyDescent="0.2">
      <c r="A231" s="19"/>
      <c r="B231" s="41" t="s">
        <v>59</v>
      </c>
      <c r="C231" s="21">
        <f t="shared" ref="C231:L231" si="390">C230</f>
        <v>1</v>
      </c>
      <c r="D231" s="21">
        <f t="shared" si="390"/>
        <v>118</v>
      </c>
      <c r="E231" s="21">
        <f t="shared" si="390"/>
        <v>119</v>
      </c>
      <c r="F231" s="22">
        <f t="shared" si="390"/>
        <v>1</v>
      </c>
      <c r="G231" s="21">
        <f t="shared" si="390"/>
        <v>1</v>
      </c>
      <c r="H231" s="21">
        <f t="shared" si="390"/>
        <v>118</v>
      </c>
      <c r="I231" s="21">
        <f t="shared" si="390"/>
        <v>119</v>
      </c>
      <c r="J231" s="21" t="str">
        <f t="shared" si="390"/>
        <v>0</v>
      </c>
      <c r="K231" s="21" t="str">
        <f t="shared" si="390"/>
        <v>0</v>
      </c>
      <c r="L231" s="21">
        <f t="shared" si="390"/>
        <v>0</v>
      </c>
      <c r="M231" s="21" t="str">
        <f t="shared" ref="M231:O231" si="391">M230</f>
        <v>0</v>
      </c>
      <c r="N231" s="21" t="str">
        <f t="shared" si="391"/>
        <v>0</v>
      </c>
      <c r="O231" s="21" t="str">
        <f t="shared" si="391"/>
        <v>0</v>
      </c>
      <c r="P231" s="123"/>
      <c r="Q231" s="123"/>
    </row>
    <row r="232" spans="1:17" ht="21.75" customHeight="1" x14ac:dyDescent="0.2">
      <c r="A232" s="15"/>
      <c r="B232" s="37" t="s">
        <v>162</v>
      </c>
      <c r="C232" s="57"/>
      <c r="D232" s="57"/>
      <c r="E232" s="60"/>
      <c r="F232" s="61"/>
      <c r="G232" s="62"/>
      <c r="H232" s="13"/>
      <c r="I232" s="13"/>
      <c r="J232" s="18"/>
      <c r="K232" s="18"/>
      <c r="L232" s="18"/>
      <c r="M232" s="18"/>
      <c r="N232" s="18"/>
      <c r="O232" s="18"/>
      <c r="P232" s="124"/>
      <c r="Q232" s="124"/>
    </row>
    <row r="233" spans="1:17" s="47" customFormat="1" ht="21.75" customHeight="1" x14ac:dyDescent="0.3">
      <c r="A233" s="2"/>
      <c r="B233" s="42" t="s">
        <v>52</v>
      </c>
      <c r="C233" s="17">
        <v>2</v>
      </c>
      <c r="D233" s="17">
        <v>162</v>
      </c>
      <c r="E233" s="18">
        <f>C233+D233</f>
        <v>164</v>
      </c>
      <c r="F233" s="35">
        <v>1</v>
      </c>
      <c r="G233" s="18">
        <f>IF(F233=1,C233,"0")</f>
        <v>2</v>
      </c>
      <c r="H233" s="18">
        <f>IF(F233=1,D233,"0")</f>
        <v>162</v>
      </c>
      <c r="I233" s="18">
        <f t="shared" ref="I233" si="392">G233+H233</f>
        <v>164</v>
      </c>
      <c r="J233" s="18" t="str">
        <f>IF(F233=2,C233,"0")</f>
        <v>0</v>
      </c>
      <c r="K233" s="18" t="str">
        <f>IF(F233=2,D233,"0")</f>
        <v>0</v>
      </c>
      <c r="L233" s="18">
        <f t="shared" ref="L233" si="393">J233+K233</f>
        <v>0</v>
      </c>
      <c r="M233" s="18" t="str">
        <f t="shared" ref="M233" si="394">IF(F233=3,C233,"0")</f>
        <v>0</v>
      </c>
      <c r="N233" s="18" t="str">
        <f t="shared" ref="N233" si="395">IF(F233=3,D233,"0")</f>
        <v>0</v>
      </c>
      <c r="O233" s="18" t="str">
        <f t="shared" ref="O233" si="396">IF(F233=3,E233,"0")</f>
        <v>0</v>
      </c>
      <c r="P233" s="122" t="s">
        <v>210</v>
      </c>
      <c r="Q233" s="126" t="s">
        <v>208</v>
      </c>
    </row>
    <row r="234" spans="1:17" s="47" customFormat="1" ht="21.75" customHeight="1" x14ac:dyDescent="0.2">
      <c r="A234" s="2"/>
      <c r="B234" s="41" t="s">
        <v>59</v>
      </c>
      <c r="C234" s="21">
        <f t="shared" ref="C234:L234" si="397">C233</f>
        <v>2</v>
      </c>
      <c r="D234" s="21">
        <f t="shared" si="397"/>
        <v>162</v>
      </c>
      <c r="E234" s="21">
        <f t="shared" si="397"/>
        <v>164</v>
      </c>
      <c r="F234" s="36">
        <f t="shared" si="397"/>
        <v>1</v>
      </c>
      <c r="G234" s="21">
        <f t="shared" si="397"/>
        <v>2</v>
      </c>
      <c r="H234" s="21">
        <f t="shared" si="397"/>
        <v>162</v>
      </c>
      <c r="I234" s="21">
        <f t="shared" si="397"/>
        <v>164</v>
      </c>
      <c r="J234" s="21" t="str">
        <f t="shared" si="397"/>
        <v>0</v>
      </c>
      <c r="K234" s="21" t="str">
        <f t="shared" si="397"/>
        <v>0</v>
      </c>
      <c r="L234" s="21">
        <f t="shared" si="397"/>
        <v>0</v>
      </c>
      <c r="M234" s="21" t="str">
        <f t="shared" ref="M234:O234" si="398">M233</f>
        <v>0</v>
      </c>
      <c r="N234" s="21" t="str">
        <f t="shared" si="398"/>
        <v>0</v>
      </c>
      <c r="O234" s="21" t="str">
        <f t="shared" si="398"/>
        <v>0</v>
      </c>
      <c r="P234" s="115"/>
      <c r="Q234" s="115"/>
    </row>
    <row r="235" spans="1:17" s="47" customFormat="1" ht="21.75" customHeight="1" x14ac:dyDescent="0.2">
      <c r="A235" s="2"/>
      <c r="B235" s="41" t="s">
        <v>61</v>
      </c>
      <c r="C235" s="21">
        <f t="shared" ref="C235:L235" si="399">C234+C228+C223+C231</f>
        <v>366</v>
      </c>
      <c r="D235" s="21">
        <f t="shared" si="399"/>
        <v>1222</v>
      </c>
      <c r="E235" s="21">
        <f t="shared" si="399"/>
        <v>1588</v>
      </c>
      <c r="F235" s="21">
        <f t="shared" si="399"/>
        <v>20</v>
      </c>
      <c r="G235" s="21">
        <f t="shared" si="399"/>
        <v>3</v>
      </c>
      <c r="H235" s="21">
        <f t="shared" si="399"/>
        <v>280</v>
      </c>
      <c r="I235" s="21">
        <f t="shared" si="399"/>
        <v>283</v>
      </c>
      <c r="J235" s="21">
        <f t="shared" si="399"/>
        <v>363</v>
      </c>
      <c r="K235" s="21">
        <f t="shared" si="399"/>
        <v>942</v>
      </c>
      <c r="L235" s="21">
        <f t="shared" si="399"/>
        <v>1305</v>
      </c>
      <c r="M235" s="21">
        <f t="shared" ref="M235:O235" si="400">M234+M228+M223+M231</f>
        <v>0</v>
      </c>
      <c r="N235" s="21">
        <f t="shared" si="400"/>
        <v>0</v>
      </c>
      <c r="O235" s="21">
        <f t="shared" si="400"/>
        <v>0</v>
      </c>
      <c r="P235" s="115"/>
      <c r="Q235" s="115"/>
    </row>
    <row r="236" spans="1:17" s="23" customFormat="1" ht="21.75" customHeight="1" x14ac:dyDescent="0.2">
      <c r="A236" s="28"/>
      <c r="B236" s="29" t="s">
        <v>43</v>
      </c>
      <c r="C236" s="30">
        <f>C235</f>
        <v>366</v>
      </c>
      <c r="D236" s="30">
        <f t="shared" ref="D236:L236" si="401">D235</f>
        <v>1222</v>
      </c>
      <c r="E236" s="30">
        <f t="shared" si="401"/>
        <v>1588</v>
      </c>
      <c r="F236" s="49">
        <f t="shared" si="401"/>
        <v>20</v>
      </c>
      <c r="G236" s="30">
        <f t="shared" si="401"/>
        <v>3</v>
      </c>
      <c r="H236" s="30">
        <f t="shared" si="401"/>
        <v>280</v>
      </c>
      <c r="I236" s="30">
        <f t="shared" si="401"/>
        <v>283</v>
      </c>
      <c r="J236" s="30">
        <f t="shared" si="401"/>
        <v>363</v>
      </c>
      <c r="K236" s="30">
        <f t="shared" si="401"/>
        <v>942</v>
      </c>
      <c r="L236" s="30">
        <f t="shared" si="401"/>
        <v>1305</v>
      </c>
      <c r="M236" s="30">
        <f t="shared" ref="M236:O236" si="402">M235</f>
        <v>0</v>
      </c>
      <c r="N236" s="30">
        <f t="shared" si="402"/>
        <v>0</v>
      </c>
      <c r="O236" s="30">
        <f t="shared" si="402"/>
        <v>0</v>
      </c>
      <c r="P236" s="127"/>
      <c r="Q236" s="127"/>
    </row>
    <row r="237" spans="1:17" ht="21.75" customHeight="1" x14ac:dyDescent="0.2">
      <c r="A237" s="19" t="s">
        <v>53</v>
      </c>
      <c r="B237" s="56"/>
      <c r="C237" s="4"/>
      <c r="D237" s="4"/>
      <c r="E237" s="33"/>
      <c r="F237" s="5"/>
      <c r="G237" s="32"/>
      <c r="H237" s="32"/>
      <c r="I237" s="33"/>
      <c r="J237" s="32"/>
      <c r="K237" s="32"/>
      <c r="L237" s="33"/>
      <c r="M237" s="32"/>
      <c r="N237" s="32"/>
      <c r="O237" s="33"/>
      <c r="P237" s="124"/>
      <c r="Q237" s="124"/>
    </row>
    <row r="238" spans="1:17" ht="21.75" customHeight="1" x14ac:dyDescent="0.2">
      <c r="A238" s="19"/>
      <c r="B238" s="46" t="s">
        <v>60</v>
      </c>
      <c r="C238" s="4"/>
      <c r="D238" s="4"/>
      <c r="E238" s="33"/>
      <c r="F238" s="5"/>
      <c r="G238" s="32"/>
      <c r="H238" s="32"/>
      <c r="I238" s="33"/>
      <c r="J238" s="32"/>
      <c r="K238" s="32"/>
      <c r="L238" s="33"/>
      <c r="M238" s="32"/>
      <c r="N238" s="32"/>
      <c r="O238" s="33"/>
      <c r="P238" s="124"/>
      <c r="Q238" s="124"/>
    </row>
    <row r="239" spans="1:17" s="47" customFormat="1" ht="21.75" customHeight="1" x14ac:dyDescent="0.2">
      <c r="A239" s="2"/>
      <c r="B239" s="3" t="s">
        <v>163</v>
      </c>
      <c r="C239" s="4"/>
      <c r="D239" s="4"/>
      <c r="E239" s="33"/>
      <c r="F239" s="63"/>
      <c r="G239" s="32"/>
      <c r="H239" s="32"/>
      <c r="I239" s="33"/>
      <c r="J239" s="32"/>
      <c r="K239" s="32"/>
      <c r="L239" s="33"/>
      <c r="M239" s="32"/>
      <c r="N239" s="32"/>
      <c r="O239" s="33"/>
      <c r="P239" s="115"/>
      <c r="Q239" s="115"/>
    </row>
    <row r="240" spans="1:17" ht="21.75" customHeight="1" x14ac:dyDescent="0.3">
      <c r="A240" s="15"/>
      <c r="B240" s="16" t="s">
        <v>26</v>
      </c>
      <c r="C240" s="17">
        <v>0</v>
      </c>
      <c r="D240" s="17">
        <v>1</v>
      </c>
      <c r="E240" s="18">
        <f t="shared" ref="E240:E250" si="403">C240+D240</f>
        <v>1</v>
      </c>
      <c r="F240" s="35">
        <v>2</v>
      </c>
      <c r="G240" s="18" t="str">
        <f t="shared" ref="G240:G250" si="404">IF(F240=1,C240,"0")</f>
        <v>0</v>
      </c>
      <c r="H240" s="18" t="str">
        <f t="shared" ref="H240:H250" si="405">IF(F240=1,D240,"0")</f>
        <v>0</v>
      </c>
      <c r="I240" s="18">
        <f t="shared" ref="I240:I250" si="406">G240+H240</f>
        <v>0</v>
      </c>
      <c r="J240" s="18">
        <f t="shared" ref="J240:J250" si="407">IF(F240=2,C240,"0")</f>
        <v>0</v>
      </c>
      <c r="K240" s="18">
        <f t="shared" ref="K240:K250" si="408">IF(F240=2,D240,"0")</f>
        <v>1</v>
      </c>
      <c r="L240" s="18">
        <f t="shared" ref="L240:L250" si="409">J240+K240</f>
        <v>1</v>
      </c>
      <c r="M240" s="18" t="str">
        <f t="shared" ref="M240:M250" si="410">IF(F240=3,C240,"0")</f>
        <v>0</v>
      </c>
      <c r="N240" s="18" t="str">
        <f t="shared" ref="N240:N250" si="411">IF(F240=3,D240,"0")</f>
        <v>0</v>
      </c>
      <c r="O240" s="18" t="str">
        <f t="shared" ref="O240:O250" si="412">IF(F240=3,E240,"0")</f>
        <v>0</v>
      </c>
      <c r="P240" s="122" t="s">
        <v>200</v>
      </c>
      <c r="Q240" s="126" t="s">
        <v>199</v>
      </c>
    </row>
    <row r="241" spans="1:17" ht="21.75" customHeight="1" x14ac:dyDescent="0.3">
      <c r="A241" s="2"/>
      <c r="B241" s="40" t="s">
        <v>25</v>
      </c>
      <c r="C241" s="17">
        <v>42</v>
      </c>
      <c r="D241" s="17">
        <v>55</v>
      </c>
      <c r="E241" s="18">
        <f t="shared" si="403"/>
        <v>97</v>
      </c>
      <c r="F241" s="113">
        <v>1</v>
      </c>
      <c r="G241" s="18">
        <f t="shared" si="404"/>
        <v>42</v>
      </c>
      <c r="H241" s="18">
        <f t="shared" si="405"/>
        <v>55</v>
      </c>
      <c r="I241" s="18">
        <f t="shared" si="406"/>
        <v>97</v>
      </c>
      <c r="J241" s="18" t="str">
        <f t="shared" si="407"/>
        <v>0</v>
      </c>
      <c r="K241" s="18" t="str">
        <f t="shared" si="408"/>
        <v>0</v>
      </c>
      <c r="L241" s="18">
        <f t="shared" si="409"/>
        <v>0</v>
      </c>
      <c r="M241" s="18" t="str">
        <f t="shared" si="410"/>
        <v>0</v>
      </c>
      <c r="N241" s="18" t="str">
        <f t="shared" si="411"/>
        <v>0</v>
      </c>
      <c r="O241" s="18" t="str">
        <f t="shared" si="412"/>
        <v>0</v>
      </c>
      <c r="P241" s="122" t="s">
        <v>200</v>
      </c>
      <c r="Q241" s="126" t="s">
        <v>199</v>
      </c>
    </row>
    <row r="242" spans="1:17" ht="21.75" customHeight="1" x14ac:dyDescent="0.3">
      <c r="A242" s="15"/>
      <c r="B242" s="16" t="s">
        <v>33</v>
      </c>
      <c r="C242" s="17">
        <v>26</v>
      </c>
      <c r="D242" s="17">
        <v>4</v>
      </c>
      <c r="E242" s="18">
        <f t="shared" si="403"/>
        <v>30</v>
      </c>
      <c r="F242" s="113">
        <v>1</v>
      </c>
      <c r="G242" s="18">
        <f t="shared" si="404"/>
        <v>26</v>
      </c>
      <c r="H242" s="18">
        <f t="shared" si="405"/>
        <v>4</v>
      </c>
      <c r="I242" s="18">
        <f t="shared" si="406"/>
        <v>30</v>
      </c>
      <c r="J242" s="18" t="str">
        <f t="shared" si="407"/>
        <v>0</v>
      </c>
      <c r="K242" s="18" t="str">
        <f t="shared" si="408"/>
        <v>0</v>
      </c>
      <c r="L242" s="18">
        <f t="shared" si="409"/>
        <v>0</v>
      </c>
      <c r="M242" s="18" t="str">
        <f t="shared" si="410"/>
        <v>0</v>
      </c>
      <c r="N242" s="18" t="str">
        <f t="shared" si="411"/>
        <v>0</v>
      </c>
      <c r="O242" s="18" t="str">
        <f t="shared" si="412"/>
        <v>0</v>
      </c>
      <c r="P242" s="122" t="s">
        <v>200</v>
      </c>
      <c r="Q242" s="126" t="s">
        <v>199</v>
      </c>
    </row>
    <row r="243" spans="1:17" ht="21.75" customHeight="1" x14ac:dyDescent="0.3">
      <c r="A243" s="15"/>
      <c r="B243" s="16" t="s">
        <v>178</v>
      </c>
      <c r="C243" s="17">
        <v>43</v>
      </c>
      <c r="D243" s="17">
        <v>37</v>
      </c>
      <c r="E243" s="18">
        <f t="shared" ref="E243" si="413">C243+D243</f>
        <v>80</v>
      </c>
      <c r="F243" s="33">
        <v>1</v>
      </c>
      <c r="G243" s="18">
        <f t="shared" ref="G243" si="414">IF(F243=1,C243,"0")</f>
        <v>43</v>
      </c>
      <c r="H243" s="18">
        <f t="shared" ref="H243" si="415">IF(F243=1,D243,"0")</f>
        <v>37</v>
      </c>
      <c r="I243" s="18">
        <f t="shared" ref="I243" si="416">G243+H243</f>
        <v>80</v>
      </c>
      <c r="J243" s="18" t="str">
        <f t="shared" ref="J243" si="417">IF(F243=2,C243,"0")</f>
        <v>0</v>
      </c>
      <c r="K243" s="18" t="str">
        <f t="shared" ref="K243" si="418">IF(F243=2,D243,"0")</f>
        <v>0</v>
      </c>
      <c r="L243" s="18">
        <f t="shared" ref="L243" si="419">J243+K243</f>
        <v>0</v>
      </c>
      <c r="M243" s="18" t="str">
        <f t="shared" si="410"/>
        <v>0</v>
      </c>
      <c r="N243" s="18" t="str">
        <f t="shared" si="411"/>
        <v>0</v>
      </c>
      <c r="O243" s="18" t="str">
        <f t="shared" si="412"/>
        <v>0</v>
      </c>
      <c r="P243" s="122" t="s">
        <v>200</v>
      </c>
      <c r="Q243" s="126" t="s">
        <v>199</v>
      </c>
    </row>
    <row r="244" spans="1:17" ht="21.75" customHeight="1" x14ac:dyDescent="0.3">
      <c r="A244" s="15"/>
      <c r="B244" s="16" t="s">
        <v>115</v>
      </c>
      <c r="C244" s="17">
        <v>54</v>
      </c>
      <c r="D244" s="17">
        <v>90</v>
      </c>
      <c r="E244" s="18">
        <f t="shared" si="403"/>
        <v>144</v>
      </c>
      <c r="F244" s="35">
        <v>2</v>
      </c>
      <c r="G244" s="18" t="str">
        <f t="shared" si="404"/>
        <v>0</v>
      </c>
      <c r="H244" s="18" t="str">
        <f t="shared" si="405"/>
        <v>0</v>
      </c>
      <c r="I244" s="18">
        <f t="shared" si="406"/>
        <v>0</v>
      </c>
      <c r="J244" s="18">
        <f t="shared" si="407"/>
        <v>54</v>
      </c>
      <c r="K244" s="18">
        <f t="shared" si="408"/>
        <v>90</v>
      </c>
      <c r="L244" s="18">
        <f t="shared" si="409"/>
        <v>144</v>
      </c>
      <c r="M244" s="18" t="str">
        <f t="shared" si="410"/>
        <v>0</v>
      </c>
      <c r="N244" s="18" t="str">
        <f t="shared" si="411"/>
        <v>0</v>
      </c>
      <c r="O244" s="18" t="str">
        <f t="shared" si="412"/>
        <v>0</v>
      </c>
      <c r="P244" s="122" t="s">
        <v>200</v>
      </c>
      <c r="Q244" s="126" t="s">
        <v>199</v>
      </c>
    </row>
    <row r="245" spans="1:17" ht="21.75" customHeight="1" x14ac:dyDescent="0.3">
      <c r="A245" s="8"/>
      <c r="B245" s="42" t="s">
        <v>28</v>
      </c>
      <c r="C245" s="17">
        <v>9</v>
      </c>
      <c r="D245" s="17">
        <v>4</v>
      </c>
      <c r="E245" s="18">
        <f t="shared" si="403"/>
        <v>13</v>
      </c>
      <c r="F245" s="33">
        <v>1</v>
      </c>
      <c r="G245" s="18">
        <f t="shared" si="404"/>
        <v>9</v>
      </c>
      <c r="H245" s="18">
        <f t="shared" si="405"/>
        <v>4</v>
      </c>
      <c r="I245" s="18">
        <f t="shared" si="406"/>
        <v>13</v>
      </c>
      <c r="J245" s="18" t="str">
        <f t="shared" si="407"/>
        <v>0</v>
      </c>
      <c r="K245" s="18" t="str">
        <f t="shared" si="408"/>
        <v>0</v>
      </c>
      <c r="L245" s="18">
        <f t="shared" si="409"/>
        <v>0</v>
      </c>
      <c r="M245" s="18" t="str">
        <f t="shared" si="410"/>
        <v>0</v>
      </c>
      <c r="N245" s="18" t="str">
        <f t="shared" si="411"/>
        <v>0</v>
      </c>
      <c r="O245" s="18" t="str">
        <f t="shared" si="412"/>
        <v>0</v>
      </c>
      <c r="P245" s="122" t="s">
        <v>200</v>
      </c>
      <c r="Q245" s="126" t="s">
        <v>199</v>
      </c>
    </row>
    <row r="246" spans="1:17" ht="21.75" customHeight="1" x14ac:dyDescent="0.3">
      <c r="A246" s="15"/>
      <c r="B246" s="16" t="s">
        <v>29</v>
      </c>
      <c r="C246" s="17">
        <v>29</v>
      </c>
      <c r="D246" s="17">
        <v>18</v>
      </c>
      <c r="E246" s="18">
        <f t="shared" si="403"/>
        <v>47</v>
      </c>
      <c r="F246" s="33">
        <v>1</v>
      </c>
      <c r="G246" s="18">
        <f t="shared" si="404"/>
        <v>29</v>
      </c>
      <c r="H246" s="18">
        <f t="shared" si="405"/>
        <v>18</v>
      </c>
      <c r="I246" s="18">
        <f t="shared" si="406"/>
        <v>47</v>
      </c>
      <c r="J246" s="18" t="str">
        <f t="shared" si="407"/>
        <v>0</v>
      </c>
      <c r="K246" s="18" t="str">
        <f t="shared" si="408"/>
        <v>0</v>
      </c>
      <c r="L246" s="18">
        <f t="shared" si="409"/>
        <v>0</v>
      </c>
      <c r="M246" s="18" t="str">
        <f t="shared" si="410"/>
        <v>0</v>
      </c>
      <c r="N246" s="18" t="str">
        <f t="shared" si="411"/>
        <v>0</v>
      </c>
      <c r="O246" s="18" t="str">
        <f t="shared" si="412"/>
        <v>0</v>
      </c>
      <c r="P246" s="122" t="s">
        <v>200</v>
      </c>
      <c r="Q246" s="126" t="s">
        <v>199</v>
      </c>
    </row>
    <row r="247" spans="1:17" ht="21.75" customHeight="1" x14ac:dyDescent="0.3">
      <c r="A247" s="15"/>
      <c r="B247" s="16" t="s">
        <v>27</v>
      </c>
      <c r="C247" s="17">
        <v>19</v>
      </c>
      <c r="D247" s="17">
        <v>12</v>
      </c>
      <c r="E247" s="18">
        <f t="shared" si="403"/>
        <v>31</v>
      </c>
      <c r="F247" s="33">
        <v>1</v>
      </c>
      <c r="G247" s="18">
        <f t="shared" si="404"/>
        <v>19</v>
      </c>
      <c r="H247" s="18">
        <f t="shared" si="405"/>
        <v>12</v>
      </c>
      <c r="I247" s="18">
        <f t="shared" si="406"/>
        <v>31</v>
      </c>
      <c r="J247" s="18" t="str">
        <f t="shared" si="407"/>
        <v>0</v>
      </c>
      <c r="K247" s="18" t="str">
        <f t="shared" si="408"/>
        <v>0</v>
      </c>
      <c r="L247" s="18">
        <f t="shared" si="409"/>
        <v>0</v>
      </c>
      <c r="M247" s="18" t="str">
        <f t="shared" si="410"/>
        <v>0</v>
      </c>
      <c r="N247" s="18" t="str">
        <f t="shared" si="411"/>
        <v>0</v>
      </c>
      <c r="O247" s="18" t="str">
        <f t="shared" si="412"/>
        <v>0</v>
      </c>
      <c r="P247" s="122" t="s">
        <v>200</v>
      </c>
      <c r="Q247" s="126" t="s">
        <v>199</v>
      </c>
    </row>
    <row r="248" spans="1:17" ht="21.75" customHeight="1" x14ac:dyDescent="0.3">
      <c r="A248" s="15"/>
      <c r="B248" s="16" t="s">
        <v>32</v>
      </c>
      <c r="C248" s="17">
        <v>47</v>
      </c>
      <c r="D248" s="17">
        <v>123</v>
      </c>
      <c r="E248" s="18">
        <f t="shared" si="403"/>
        <v>170</v>
      </c>
      <c r="F248" s="35">
        <v>2</v>
      </c>
      <c r="G248" s="18" t="str">
        <f t="shared" si="404"/>
        <v>0</v>
      </c>
      <c r="H248" s="18" t="str">
        <f t="shared" si="405"/>
        <v>0</v>
      </c>
      <c r="I248" s="18">
        <f t="shared" si="406"/>
        <v>0</v>
      </c>
      <c r="J248" s="18">
        <f t="shared" si="407"/>
        <v>47</v>
      </c>
      <c r="K248" s="18">
        <f t="shared" si="408"/>
        <v>123</v>
      </c>
      <c r="L248" s="18">
        <f t="shared" si="409"/>
        <v>170</v>
      </c>
      <c r="M248" s="18" t="str">
        <f t="shared" si="410"/>
        <v>0</v>
      </c>
      <c r="N248" s="18" t="str">
        <f t="shared" si="411"/>
        <v>0</v>
      </c>
      <c r="O248" s="18" t="str">
        <f t="shared" si="412"/>
        <v>0</v>
      </c>
      <c r="P248" s="122" t="s">
        <v>200</v>
      </c>
      <c r="Q248" s="126" t="s">
        <v>199</v>
      </c>
    </row>
    <row r="249" spans="1:17" ht="21.75" customHeight="1" x14ac:dyDescent="0.3">
      <c r="A249" s="15"/>
      <c r="B249" s="16" t="s">
        <v>31</v>
      </c>
      <c r="C249" s="17">
        <v>51</v>
      </c>
      <c r="D249" s="17">
        <v>61</v>
      </c>
      <c r="E249" s="18">
        <f t="shared" si="403"/>
        <v>112</v>
      </c>
      <c r="F249" s="35">
        <v>2</v>
      </c>
      <c r="G249" s="18" t="str">
        <f t="shared" si="404"/>
        <v>0</v>
      </c>
      <c r="H249" s="18" t="str">
        <f t="shared" si="405"/>
        <v>0</v>
      </c>
      <c r="I249" s="18">
        <f t="shared" si="406"/>
        <v>0</v>
      </c>
      <c r="J249" s="18">
        <f t="shared" si="407"/>
        <v>51</v>
      </c>
      <c r="K249" s="18">
        <f t="shared" si="408"/>
        <v>61</v>
      </c>
      <c r="L249" s="18">
        <f t="shared" si="409"/>
        <v>112</v>
      </c>
      <c r="M249" s="18" t="str">
        <f t="shared" si="410"/>
        <v>0</v>
      </c>
      <c r="N249" s="18" t="str">
        <f t="shared" si="411"/>
        <v>0</v>
      </c>
      <c r="O249" s="18" t="str">
        <f t="shared" si="412"/>
        <v>0</v>
      </c>
      <c r="P249" s="122" t="s">
        <v>200</v>
      </c>
      <c r="Q249" s="126" t="s">
        <v>199</v>
      </c>
    </row>
    <row r="250" spans="1:17" ht="21.75" customHeight="1" x14ac:dyDescent="0.3">
      <c r="A250" s="15"/>
      <c r="B250" s="16" t="s">
        <v>30</v>
      </c>
      <c r="C250" s="17">
        <v>37</v>
      </c>
      <c r="D250" s="17">
        <v>76</v>
      </c>
      <c r="E250" s="18">
        <f t="shared" si="403"/>
        <v>113</v>
      </c>
      <c r="F250" s="35">
        <v>2</v>
      </c>
      <c r="G250" s="18" t="str">
        <f t="shared" si="404"/>
        <v>0</v>
      </c>
      <c r="H250" s="18" t="str">
        <f t="shared" si="405"/>
        <v>0</v>
      </c>
      <c r="I250" s="18">
        <f t="shared" si="406"/>
        <v>0</v>
      </c>
      <c r="J250" s="18">
        <f t="shared" si="407"/>
        <v>37</v>
      </c>
      <c r="K250" s="18">
        <f t="shared" si="408"/>
        <v>76</v>
      </c>
      <c r="L250" s="18">
        <f t="shared" si="409"/>
        <v>113</v>
      </c>
      <c r="M250" s="18" t="str">
        <f t="shared" si="410"/>
        <v>0</v>
      </c>
      <c r="N250" s="18" t="str">
        <f t="shared" si="411"/>
        <v>0</v>
      </c>
      <c r="O250" s="18" t="str">
        <f t="shared" si="412"/>
        <v>0</v>
      </c>
      <c r="P250" s="122" t="s">
        <v>200</v>
      </c>
      <c r="Q250" s="126" t="s">
        <v>199</v>
      </c>
    </row>
    <row r="251" spans="1:17" s="23" customFormat="1" ht="21.75" customHeight="1" x14ac:dyDescent="0.2">
      <c r="A251" s="93"/>
      <c r="B251" s="102" t="s">
        <v>59</v>
      </c>
      <c r="C251" s="103">
        <f>SUM(C240:C250)</f>
        <v>357</v>
      </c>
      <c r="D251" s="103">
        <f>SUM(D240:D250)</f>
        <v>481</v>
      </c>
      <c r="E251" s="103">
        <f>SUM(E240:E250)</f>
        <v>838</v>
      </c>
      <c r="F251" s="104"/>
      <c r="G251" s="103">
        <f t="shared" ref="G251:L251" si="420">SUM(G240:G250)</f>
        <v>168</v>
      </c>
      <c r="H251" s="103">
        <f t="shared" si="420"/>
        <v>130</v>
      </c>
      <c r="I251" s="103">
        <f t="shared" si="420"/>
        <v>298</v>
      </c>
      <c r="J251" s="103">
        <f t="shared" si="420"/>
        <v>189</v>
      </c>
      <c r="K251" s="103">
        <f t="shared" si="420"/>
        <v>351</v>
      </c>
      <c r="L251" s="103">
        <f t="shared" si="420"/>
        <v>540</v>
      </c>
      <c r="M251" s="103">
        <f t="shared" ref="M251:O251" si="421">SUM(M240:M250)</f>
        <v>0</v>
      </c>
      <c r="N251" s="103">
        <f t="shared" si="421"/>
        <v>0</v>
      </c>
      <c r="O251" s="103">
        <f t="shared" si="421"/>
        <v>0</v>
      </c>
      <c r="P251" s="123"/>
      <c r="Q251" s="123"/>
    </row>
    <row r="252" spans="1:17" s="23" customFormat="1" ht="21.75" customHeight="1" x14ac:dyDescent="0.2">
      <c r="A252" s="19"/>
      <c r="B252" s="37" t="s">
        <v>164</v>
      </c>
      <c r="C252" s="21"/>
      <c r="D252" s="21"/>
      <c r="E252" s="21"/>
      <c r="F252" s="22"/>
      <c r="G252" s="21"/>
      <c r="H252" s="21"/>
      <c r="I252" s="21"/>
      <c r="J252" s="21"/>
      <c r="K252" s="21"/>
      <c r="L252" s="21"/>
      <c r="M252" s="21"/>
      <c r="N252" s="21"/>
      <c r="O252" s="21"/>
      <c r="P252" s="123"/>
      <c r="Q252" s="123"/>
    </row>
    <row r="253" spans="1:17" s="23" customFormat="1" ht="21.75" customHeight="1" x14ac:dyDescent="0.3">
      <c r="A253" s="105"/>
      <c r="B253" s="16" t="s">
        <v>82</v>
      </c>
      <c r="C253" s="17">
        <v>17</v>
      </c>
      <c r="D253" s="17">
        <v>19</v>
      </c>
      <c r="E253" s="17">
        <f>C253+D253</f>
        <v>36</v>
      </c>
      <c r="F253" s="18">
        <v>1</v>
      </c>
      <c r="G253" s="17">
        <f>IF(F253=1,C253,"0")</f>
        <v>17</v>
      </c>
      <c r="H253" s="12">
        <f>IF(F253=1,D253,"0")</f>
        <v>19</v>
      </c>
      <c r="I253" s="12">
        <f t="shared" ref="I253:I256" si="422">G253+H253</f>
        <v>36</v>
      </c>
      <c r="J253" s="12" t="str">
        <f>IF(F253=2,C253,"0")</f>
        <v>0</v>
      </c>
      <c r="K253" s="12" t="str">
        <f>IF(F253=2,D253,"0")</f>
        <v>0</v>
      </c>
      <c r="L253" s="12">
        <f t="shared" ref="L253:L256" si="423">J253+K253</f>
        <v>0</v>
      </c>
      <c r="M253" s="12" t="str">
        <f t="shared" ref="M253:M256" si="424">IF(F253=3,C253,"0")</f>
        <v>0</v>
      </c>
      <c r="N253" s="12" t="str">
        <f t="shared" ref="N253:N256" si="425">IF(F253=3,D253,"0")</f>
        <v>0</v>
      </c>
      <c r="O253" s="12" t="str">
        <f t="shared" ref="O253:O256" si="426">IF(F253=3,E253,"0")</f>
        <v>0</v>
      </c>
      <c r="P253" s="122" t="s">
        <v>200</v>
      </c>
      <c r="Q253" s="126" t="s">
        <v>208</v>
      </c>
    </row>
    <row r="254" spans="1:17" s="23" customFormat="1" ht="21.75" customHeight="1" x14ac:dyDescent="0.3">
      <c r="A254" s="19"/>
      <c r="B254" s="16" t="s">
        <v>83</v>
      </c>
      <c r="C254" s="17">
        <v>117</v>
      </c>
      <c r="D254" s="17">
        <v>25</v>
      </c>
      <c r="E254" s="17">
        <f>C254+D254</f>
        <v>142</v>
      </c>
      <c r="F254" s="18">
        <v>1</v>
      </c>
      <c r="G254" s="17">
        <f>IF(F254=1,C254,"0")</f>
        <v>117</v>
      </c>
      <c r="H254" s="17">
        <f>IF(F254=1,D254,"0")</f>
        <v>25</v>
      </c>
      <c r="I254" s="17">
        <f t="shared" si="422"/>
        <v>142</v>
      </c>
      <c r="J254" s="17" t="str">
        <f>IF(F254=2,C254,"0")</f>
        <v>0</v>
      </c>
      <c r="K254" s="17" t="str">
        <f>IF(F254=2,D254,"0")</f>
        <v>0</v>
      </c>
      <c r="L254" s="17">
        <f t="shared" si="423"/>
        <v>0</v>
      </c>
      <c r="M254" s="17" t="str">
        <f t="shared" si="424"/>
        <v>0</v>
      </c>
      <c r="N254" s="17" t="str">
        <f t="shared" si="425"/>
        <v>0</v>
      </c>
      <c r="O254" s="17" t="str">
        <f t="shared" si="426"/>
        <v>0</v>
      </c>
      <c r="P254" s="122" t="s">
        <v>200</v>
      </c>
      <c r="Q254" s="126" t="s">
        <v>208</v>
      </c>
    </row>
    <row r="255" spans="1:17" s="23" customFormat="1" ht="21.75" customHeight="1" x14ac:dyDescent="0.3">
      <c r="A255" s="19"/>
      <c r="B255" s="16" t="s">
        <v>101</v>
      </c>
      <c r="C255" s="17">
        <v>66</v>
      </c>
      <c r="D255" s="17">
        <v>190</v>
      </c>
      <c r="E255" s="17">
        <f>C255+D255</f>
        <v>256</v>
      </c>
      <c r="F255" s="18">
        <v>1</v>
      </c>
      <c r="G255" s="17">
        <f>IF(F255=1,C255,"0")</f>
        <v>66</v>
      </c>
      <c r="H255" s="17">
        <f>IF(F255=1,D255,"0")</f>
        <v>190</v>
      </c>
      <c r="I255" s="17">
        <f t="shared" ref="I255" si="427">G255+H255</f>
        <v>256</v>
      </c>
      <c r="J255" s="17" t="str">
        <f>IF(F255=2,C255,"0")</f>
        <v>0</v>
      </c>
      <c r="K255" s="17" t="str">
        <f>IF(F255=2,D255,"0")</f>
        <v>0</v>
      </c>
      <c r="L255" s="17">
        <f t="shared" ref="L255" si="428">J255+K255</f>
        <v>0</v>
      </c>
      <c r="M255" s="17" t="str">
        <f t="shared" si="424"/>
        <v>0</v>
      </c>
      <c r="N255" s="17" t="str">
        <f t="shared" si="425"/>
        <v>0</v>
      </c>
      <c r="O255" s="17" t="str">
        <f t="shared" si="426"/>
        <v>0</v>
      </c>
      <c r="P255" s="122" t="s">
        <v>200</v>
      </c>
      <c r="Q255" s="126" t="s">
        <v>208</v>
      </c>
    </row>
    <row r="256" spans="1:17" s="23" customFormat="1" ht="21.75" customHeight="1" x14ac:dyDescent="0.3">
      <c r="A256" s="19"/>
      <c r="B256" s="16" t="s">
        <v>179</v>
      </c>
      <c r="C256" s="17">
        <v>14</v>
      </c>
      <c r="D256" s="17">
        <v>31</v>
      </c>
      <c r="E256" s="17">
        <f>C256+D256</f>
        <v>45</v>
      </c>
      <c r="F256" s="18">
        <v>1</v>
      </c>
      <c r="G256" s="17">
        <f>IF(F256=1,C256,"0")</f>
        <v>14</v>
      </c>
      <c r="H256" s="17">
        <f>IF(F256=1,D256,"0")</f>
        <v>31</v>
      </c>
      <c r="I256" s="17">
        <f t="shared" si="422"/>
        <v>45</v>
      </c>
      <c r="J256" s="17" t="str">
        <f>IF(F256=2,C256,"0")</f>
        <v>0</v>
      </c>
      <c r="K256" s="17" t="str">
        <f>IF(F256=2,D256,"0")</f>
        <v>0</v>
      </c>
      <c r="L256" s="17">
        <f t="shared" si="423"/>
        <v>0</v>
      </c>
      <c r="M256" s="17" t="str">
        <f t="shared" si="424"/>
        <v>0</v>
      </c>
      <c r="N256" s="17" t="str">
        <f t="shared" si="425"/>
        <v>0</v>
      </c>
      <c r="O256" s="17" t="str">
        <f t="shared" si="426"/>
        <v>0</v>
      </c>
      <c r="P256" s="122" t="s">
        <v>200</v>
      </c>
      <c r="Q256" s="126" t="s">
        <v>208</v>
      </c>
    </row>
    <row r="257" spans="1:17" s="23" customFormat="1" ht="21.75" customHeight="1" x14ac:dyDescent="0.2">
      <c r="A257" s="19"/>
      <c r="B257" s="20" t="s">
        <v>59</v>
      </c>
      <c r="C257" s="21">
        <f>SUM(C253:C256)</f>
        <v>214</v>
      </c>
      <c r="D257" s="21">
        <f t="shared" ref="D257:L257" si="429">SUM(D253:D256)</f>
        <v>265</v>
      </c>
      <c r="E257" s="21">
        <f t="shared" si="429"/>
        <v>479</v>
      </c>
      <c r="F257" s="21">
        <f t="shared" si="429"/>
        <v>4</v>
      </c>
      <c r="G257" s="21">
        <f t="shared" si="429"/>
        <v>214</v>
      </c>
      <c r="H257" s="21">
        <f t="shared" si="429"/>
        <v>265</v>
      </c>
      <c r="I257" s="21">
        <f t="shared" si="429"/>
        <v>479</v>
      </c>
      <c r="J257" s="21">
        <f t="shared" si="429"/>
        <v>0</v>
      </c>
      <c r="K257" s="21">
        <f t="shared" si="429"/>
        <v>0</v>
      </c>
      <c r="L257" s="21">
        <f t="shared" si="429"/>
        <v>0</v>
      </c>
      <c r="M257" s="21">
        <f t="shared" ref="M257:O257" si="430">SUM(M253:M256)</f>
        <v>0</v>
      </c>
      <c r="N257" s="21">
        <f t="shared" si="430"/>
        <v>0</v>
      </c>
      <c r="O257" s="21">
        <f t="shared" si="430"/>
        <v>0</v>
      </c>
      <c r="P257" s="123"/>
      <c r="Q257" s="123"/>
    </row>
    <row r="258" spans="1:17" ht="21.75" customHeight="1" x14ac:dyDescent="0.3">
      <c r="A258" s="15"/>
      <c r="B258" s="37" t="s">
        <v>157</v>
      </c>
      <c r="C258" s="38"/>
      <c r="D258" s="4"/>
      <c r="E258" s="33"/>
      <c r="F258" s="43"/>
      <c r="G258" s="32"/>
      <c r="H258" s="18"/>
      <c r="I258" s="18"/>
      <c r="J258" s="18"/>
      <c r="K258" s="18"/>
      <c r="L258" s="18"/>
      <c r="M258" s="18"/>
      <c r="N258" s="18"/>
      <c r="O258" s="18"/>
      <c r="P258" s="124"/>
      <c r="Q258" s="124"/>
    </row>
    <row r="259" spans="1:17" ht="21.75" customHeight="1" x14ac:dyDescent="0.3">
      <c r="A259" s="15"/>
      <c r="B259" s="16" t="s">
        <v>82</v>
      </c>
      <c r="C259" s="17">
        <v>22</v>
      </c>
      <c r="D259" s="17">
        <v>18</v>
      </c>
      <c r="E259" s="18">
        <f>C259+D259</f>
        <v>40</v>
      </c>
      <c r="F259" s="33">
        <v>1</v>
      </c>
      <c r="G259" s="18">
        <f>IF(F259=1,C259,"0")</f>
        <v>22</v>
      </c>
      <c r="H259" s="18">
        <f>IF(F259=1,D259,"0")</f>
        <v>18</v>
      </c>
      <c r="I259" s="18">
        <f t="shared" ref="I259:I261" si="431">G259+H259</f>
        <v>40</v>
      </c>
      <c r="J259" s="18" t="str">
        <f>IF(F259=2,C259,"0")</f>
        <v>0</v>
      </c>
      <c r="K259" s="18" t="str">
        <f>IF(F259=2,D259,"0")</f>
        <v>0</v>
      </c>
      <c r="L259" s="18">
        <f t="shared" ref="L259:L261" si="432">J259+K259</f>
        <v>0</v>
      </c>
      <c r="M259" s="18" t="str">
        <f t="shared" ref="M259:M261" si="433">IF(F259=3,C259,"0")</f>
        <v>0</v>
      </c>
      <c r="N259" s="18" t="str">
        <f t="shared" ref="N259:N261" si="434">IF(F259=3,D259,"0")</f>
        <v>0</v>
      </c>
      <c r="O259" s="18" t="str">
        <f t="shared" ref="O259:O261" si="435">IF(F259=3,E259,"0")</f>
        <v>0</v>
      </c>
      <c r="P259" s="122" t="s">
        <v>200</v>
      </c>
      <c r="Q259" s="126" t="s">
        <v>208</v>
      </c>
    </row>
    <row r="260" spans="1:17" ht="21.75" customHeight="1" x14ac:dyDescent="0.3">
      <c r="A260" s="15"/>
      <c r="B260" s="16" t="s">
        <v>83</v>
      </c>
      <c r="C260" s="17">
        <v>30</v>
      </c>
      <c r="D260" s="17">
        <v>9</v>
      </c>
      <c r="E260" s="18">
        <f>C260+D260</f>
        <v>39</v>
      </c>
      <c r="F260" s="33">
        <v>1</v>
      </c>
      <c r="G260" s="18">
        <f>IF(F260=1,C260,"0")</f>
        <v>30</v>
      </c>
      <c r="H260" s="18">
        <f>IF(F260=1,D260,"0")</f>
        <v>9</v>
      </c>
      <c r="I260" s="18">
        <f t="shared" si="431"/>
        <v>39</v>
      </c>
      <c r="J260" s="18" t="str">
        <f>IF(F260=2,C260,"0")</f>
        <v>0</v>
      </c>
      <c r="K260" s="18" t="str">
        <f>IF(F260=2,D260,"0")</f>
        <v>0</v>
      </c>
      <c r="L260" s="18">
        <f t="shared" si="432"/>
        <v>0</v>
      </c>
      <c r="M260" s="18" t="str">
        <f t="shared" si="433"/>
        <v>0</v>
      </c>
      <c r="N260" s="18" t="str">
        <f t="shared" si="434"/>
        <v>0</v>
      </c>
      <c r="O260" s="18" t="str">
        <f t="shared" si="435"/>
        <v>0</v>
      </c>
      <c r="P260" s="122" t="s">
        <v>200</v>
      </c>
      <c r="Q260" s="126" t="s">
        <v>208</v>
      </c>
    </row>
    <row r="261" spans="1:17" ht="21.75" customHeight="1" x14ac:dyDescent="0.3">
      <c r="A261" s="15"/>
      <c r="B261" s="16" t="s">
        <v>101</v>
      </c>
      <c r="C261" s="17">
        <v>33</v>
      </c>
      <c r="D261" s="17">
        <v>107</v>
      </c>
      <c r="E261" s="18">
        <f>C261+D261</f>
        <v>140</v>
      </c>
      <c r="F261" s="33">
        <v>1</v>
      </c>
      <c r="G261" s="18">
        <f>IF(F261=1,C261,"0")</f>
        <v>33</v>
      </c>
      <c r="H261" s="18">
        <f>IF(F261=1,D261,"0")</f>
        <v>107</v>
      </c>
      <c r="I261" s="18">
        <f t="shared" si="431"/>
        <v>140</v>
      </c>
      <c r="J261" s="18" t="str">
        <f>IF(F261=2,C261,"0")</f>
        <v>0</v>
      </c>
      <c r="K261" s="18" t="str">
        <f>IF(F261=2,D261,"0")</f>
        <v>0</v>
      </c>
      <c r="L261" s="18">
        <f t="shared" si="432"/>
        <v>0</v>
      </c>
      <c r="M261" s="18" t="str">
        <f t="shared" si="433"/>
        <v>0</v>
      </c>
      <c r="N261" s="18" t="str">
        <f t="shared" si="434"/>
        <v>0</v>
      </c>
      <c r="O261" s="18" t="str">
        <f t="shared" si="435"/>
        <v>0</v>
      </c>
      <c r="P261" s="122" t="s">
        <v>200</v>
      </c>
      <c r="Q261" s="126" t="s">
        <v>208</v>
      </c>
    </row>
    <row r="262" spans="1:17" s="23" customFormat="1" ht="21.75" customHeight="1" x14ac:dyDescent="0.2">
      <c r="A262" s="19"/>
      <c r="B262" s="20" t="s">
        <v>59</v>
      </c>
      <c r="C262" s="21">
        <f>SUM(C259:C261)</f>
        <v>85</v>
      </c>
      <c r="D262" s="21">
        <f>SUM(D259:D261)</f>
        <v>134</v>
      </c>
      <c r="E262" s="21">
        <f>SUM(E259:E261)</f>
        <v>219</v>
      </c>
      <c r="F262" s="36"/>
      <c r="G262" s="21">
        <f t="shared" ref="G262:L262" si="436">SUM(G259:G261)</f>
        <v>85</v>
      </c>
      <c r="H262" s="21">
        <f t="shared" si="436"/>
        <v>134</v>
      </c>
      <c r="I262" s="21">
        <f t="shared" si="436"/>
        <v>219</v>
      </c>
      <c r="J262" s="21">
        <f t="shared" si="436"/>
        <v>0</v>
      </c>
      <c r="K262" s="21">
        <f t="shared" si="436"/>
        <v>0</v>
      </c>
      <c r="L262" s="21">
        <f t="shared" si="436"/>
        <v>0</v>
      </c>
      <c r="M262" s="21">
        <f t="shared" ref="M262:O262" si="437">SUM(M259:M261)</f>
        <v>0</v>
      </c>
      <c r="N262" s="21">
        <f t="shared" si="437"/>
        <v>0</v>
      </c>
      <c r="O262" s="21">
        <f t="shared" si="437"/>
        <v>0</v>
      </c>
      <c r="P262" s="123"/>
      <c r="Q262" s="123"/>
    </row>
    <row r="263" spans="1:17" s="23" customFormat="1" ht="21.75" customHeight="1" x14ac:dyDescent="0.2">
      <c r="A263" s="19"/>
      <c r="B263" s="20" t="s">
        <v>61</v>
      </c>
      <c r="C263" s="21">
        <f>C251+C262+C257</f>
        <v>656</v>
      </c>
      <c r="D263" s="21">
        <f>D251+D262+D257</f>
        <v>880</v>
      </c>
      <c r="E263" s="21">
        <f>E251+E262+E257</f>
        <v>1536</v>
      </c>
      <c r="F263" s="21"/>
      <c r="G263" s="21">
        <f t="shared" ref="G263:L263" si="438">G251+G262+G257</f>
        <v>467</v>
      </c>
      <c r="H263" s="21">
        <f t="shared" si="438"/>
        <v>529</v>
      </c>
      <c r="I263" s="21">
        <f t="shared" si="438"/>
        <v>996</v>
      </c>
      <c r="J263" s="21">
        <f t="shared" si="438"/>
        <v>189</v>
      </c>
      <c r="K263" s="21">
        <f t="shared" si="438"/>
        <v>351</v>
      </c>
      <c r="L263" s="21">
        <f t="shared" si="438"/>
        <v>540</v>
      </c>
      <c r="M263" s="21">
        <f t="shared" ref="M263:O263" si="439">M251+M262+M257</f>
        <v>0</v>
      </c>
      <c r="N263" s="21">
        <f t="shared" si="439"/>
        <v>0</v>
      </c>
      <c r="O263" s="21">
        <f t="shared" si="439"/>
        <v>0</v>
      </c>
      <c r="P263" s="123"/>
      <c r="Q263" s="123"/>
    </row>
    <row r="264" spans="1:17" s="23" customFormat="1" ht="21.75" customHeight="1" x14ac:dyDescent="0.2">
      <c r="A264" s="28"/>
      <c r="B264" s="29" t="s">
        <v>43</v>
      </c>
      <c r="C264" s="30">
        <f>C263</f>
        <v>656</v>
      </c>
      <c r="D264" s="30">
        <f t="shared" ref="D264:L264" si="440">D263</f>
        <v>880</v>
      </c>
      <c r="E264" s="30">
        <f t="shared" si="440"/>
        <v>1536</v>
      </c>
      <c r="F264" s="49"/>
      <c r="G264" s="30">
        <f t="shared" si="440"/>
        <v>467</v>
      </c>
      <c r="H264" s="30">
        <f t="shared" si="440"/>
        <v>529</v>
      </c>
      <c r="I264" s="30">
        <f t="shared" si="440"/>
        <v>996</v>
      </c>
      <c r="J264" s="30">
        <f t="shared" si="440"/>
        <v>189</v>
      </c>
      <c r="K264" s="30">
        <f t="shared" si="440"/>
        <v>351</v>
      </c>
      <c r="L264" s="30">
        <f t="shared" si="440"/>
        <v>540</v>
      </c>
      <c r="M264" s="30">
        <f t="shared" ref="M264:O264" si="441">M263</f>
        <v>0</v>
      </c>
      <c r="N264" s="30">
        <f t="shared" si="441"/>
        <v>0</v>
      </c>
      <c r="O264" s="30">
        <f t="shared" si="441"/>
        <v>0</v>
      </c>
      <c r="P264" s="127"/>
      <c r="Q264" s="127"/>
    </row>
    <row r="265" spans="1:17" ht="21.75" customHeight="1" x14ac:dyDescent="0.2">
      <c r="A265" s="2" t="s">
        <v>54</v>
      </c>
      <c r="B265" s="3"/>
      <c r="C265" s="4"/>
      <c r="D265" s="4"/>
      <c r="E265" s="33"/>
      <c r="F265" s="5"/>
      <c r="G265" s="32"/>
      <c r="H265" s="32"/>
      <c r="I265" s="33"/>
      <c r="J265" s="32"/>
      <c r="K265" s="32"/>
      <c r="L265" s="33"/>
      <c r="M265" s="32"/>
      <c r="N265" s="32"/>
      <c r="O265" s="33"/>
      <c r="P265" s="124"/>
      <c r="Q265" s="124"/>
    </row>
    <row r="266" spans="1:17" ht="21.75" customHeight="1" x14ac:dyDescent="0.2">
      <c r="A266" s="2"/>
      <c r="B266" s="7" t="s">
        <v>60</v>
      </c>
      <c r="C266" s="4"/>
      <c r="D266" s="4"/>
      <c r="E266" s="33"/>
      <c r="F266" s="5"/>
      <c r="G266" s="32"/>
      <c r="H266" s="32"/>
      <c r="I266" s="33"/>
      <c r="J266" s="32"/>
      <c r="K266" s="32"/>
      <c r="L266" s="33"/>
      <c r="M266" s="32"/>
      <c r="N266" s="32"/>
      <c r="O266" s="33"/>
      <c r="P266" s="124"/>
      <c r="Q266" s="124"/>
    </row>
    <row r="267" spans="1:17" ht="21.75" customHeight="1" x14ac:dyDescent="0.3">
      <c r="A267" s="8"/>
      <c r="B267" s="3" t="s">
        <v>67</v>
      </c>
      <c r="C267" s="4"/>
      <c r="D267" s="4"/>
      <c r="E267" s="33"/>
      <c r="F267" s="43"/>
      <c r="G267" s="32"/>
      <c r="H267" s="32"/>
      <c r="I267" s="33"/>
      <c r="J267" s="32"/>
      <c r="K267" s="32"/>
      <c r="L267" s="33"/>
      <c r="M267" s="32"/>
      <c r="N267" s="32"/>
      <c r="O267" s="33"/>
      <c r="P267" s="124"/>
      <c r="Q267" s="124"/>
    </row>
    <row r="268" spans="1:17" ht="21.75" customHeight="1" x14ac:dyDescent="0.3">
      <c r="A268" s="64"/>
      <c r="B268" s="65" t="s">
        <v>102</v>
      </c>
      <c r="C268" s="12">
        <v>99</v>
      </c>
      <c r="D268" s="12">
        <v>222</v>
      </c>
      <c r="E268" s="13">
        <f t="shared" ref="E268:E273" si="442">C268+D268</f>
        <v>321</v>
      </c>
      <c r="F268" s="34">
        <v>2</v>
      </c>
      <c r="G268" s="13" t="str">
        <f t="shared" ref="G268:G273" si="443">IF(F268=1,C268,"0")</f>
        <v>0</v>
      </c>
      <c r="H268" s="13" t="str">
        <f t="shared" ref="H268:H273" si="444">IF(F268=1,D268,"0")</f>
        <v>0</v>
      </c>
      <c r="I268" s="13">
        <f t="shared" ref="I268:I273" si="445">G268+H268</f>
        <v>0</v>
      </c>
      <c r="J268" s="13">
        <f t="shared" ref="J268:J273" si="446">IF(F268=2,C268,"0")</f>
        <v>99</v>
      </c>
      <c r="K268" s="13">
        <f t="shared" ref="K268:K273" si="447">IF(F268=2,D268,"0")</f>
        <v>222</v>
      </c>
      <c r="L268" s="13">
        <f t="shared" ref="L268:L273" si="448">J268+K268</f>
        <v>321</v>
      </c>
      <c r="M268" s="13" t="str">
        <f t="shared" ref="M268:M273" si="449">IF(F268=3,C268,"0")</f>
        <v>0</v>
      </c>
      <c r="N268" s="13" t="str">
        <f t="shared" ref="N268:N273" si="450">IF(F268=3,D268,"0")</f>
        <v>0</v>
      </c>
      <c r="O268" s="13" t="str">
        <f t="shared" ref="O268:O273" si="451">IF(F268=3,E268,"0")</f>
        <v>0</v>
      </c>
      <c r="P268" s="122" t="s">
        <v>200</v>
      </c>
      <c r="Q268" s="122" t="s">
        <v>216</v>
      </c>
    </row>
    <row r="269" spans="1:17" ht="21.75" customHeight="1" x14ac:dyDescent="0.3">
      <c r="A269" s="15"/>
      <c r="B269" s="16" t="s">
        <v>71</v>
      </c>
      <c r="C269" s="17">
        <v>218</v>
      </c>
      <c r="D269" s="17">
        <v>141</v>
      </c>
      <c r="E269" s="18">
        <f t="shared" si="442"/>
        <v>359</v>
      </c>
      <c r="F269" s="35">
        <v>2</v>
      </c>
      <c r="G269" s="18" t="str">
        <f t="shared" si="443"/>
        <v>0</v>
      </c>
      <c r="H269" s="18" t="str">
        <f t="shared" si="444"/>
        <v>0</v>
      </c>
      <c r="I269" s="18">
        <f t="shared" si="445"/>
        <v>0</v>
      </c>
      <c r="J269" s="18">
        <f t="shared" si="446"/>
        <v>218</v>
      </c>
      <c r="K269" s="18">
        <f t="shared" si="447"/>
        <v>141</v>
      </c>
      <c r="L269" s="18">
        <f t="shared" si="448"/>
        <v>359</v>
      </c>
      <c r="M269" s="18" t="str">
        <f t="shared" si="449"/>
        <v>0</v>
      </c>
      <c r="N269" s="18" t="str">
        <f t="shared" si="450"/>
        <v>0</v>
      </c>
      <c r="O269" s="18" t="str">
        <f t="shared" si="451"/>
        <v>0</v>
      </c>
      <c r="P269" s="122" t="s">
        <v>200</v>
      </c>
      <c r="Q269" s="122" t="s">
        <v>216</v>
      </c>
    </row>
    <row r="270" spans="1:17" ht="21.75" customHeight="1" x14ac:dyDescent="0.3">
      <c r="A270" s="15"/>
      <c r="B270" s="16" t="s">
        <v>34</v>
      </c>
      <c r="C270" s="17">
        <v>152</v>
      </c>
      <c r="D270" s="17">
        <v>165</v>
      </c>
      <c r="E270" s="18">
        <f t="shared" si="442"/>
        <v>317</v>
      </c>
      <c r="F270" s="35">
        <v>2</v>
      </c>
      <c r="G270" s="18" t="str">
        <f t="shared" si="443"/>
        <v>0</v>
      </c>
      <c r="H270" s="18" t="str">
        <f t="shared" si="444"/>
        <v>0</v>
      </c>
      <c r="I270" s="18">
        <f t="shared" si="445"/>
        <v>0</v>
      </c>
      <c r="J270" s="18">
        <f t="shared" si="446"/>
        <v>152</v>
      </c>
      <c r="K270" s="18">
        <f t="shared" si="447"/>
        <v>165</v>
      </c>
      <c r="L270" s="18">
        <f t="shared" si="448"/>
        <v>317</v>
      </c>
      <c r="M270" s="18" t="str">
        <f t="shared" si="449"/>
        <v>0</v>
      </c>
      <c r="N270" s="18" t="str">
        <f t="shared" si="450"/>
        <v>0</v>
      </c>
      <c r="O270" s="18" t="str">
        <f t="shared" si="451"/>
        <v>0</v>
      </c>
      <c r="P270" s="122" t="s">
        <v>200</v>
      </c>
      <c r="Q270" s="122" t="s">
        <v>216</v>
      </c>
    </row>
    <row r="271" spans="1:17" s="47" customFormat="1" ht="21.75" customHeight="1" x14ac:dyDescent="0.3">
      <c r="A271" s="15"/>
      <c r="B271" s="16" t="s">
        <v>117</v>
      </c>
      <c r="C271" s="17">
        <v>103</v>
      </c>
      <c r="D271" s="17">
        <v>94</v>
      </c>
      <c r="E271" s="18">
        <f t="shared" si="442"/>
        <v>197</v>
      </c>
      <c r="F271" s="35">
        <v>2</v>
      </c>
      <c r="G271" s="18" t="str">
        <f t="shared" si="443"/>
        <v>0</v>
      </c>
      <c r="H271" s="18" t="str">
        <f t="shared" si="444"/>
        <v>0</v>
      </c>
      <c r="I271" s="18">
        <f t="shared" si="445"/>
        <v>0</v>
      </c>
      <c r="J271" s="18">
        <f t="shared" si="446"/>
        <v>103</v>
      </c>
      <c r="K271" s="18">
        <f t="shared" si="447"/>
        <v>94</v>
      </c>
      <c r="L271" s="18">
        <f t="shared" si="448"/>
        <v>197</v>
      </c>
      <c r="M271" s="18" t="str">
        <f t="shared" si="449"/>
        <v>0</v>
      </c>
      <c r="N271" s="18" t="str">
        <f t="shared" si="450"/>
        <v>0</v>
      </c>
      <c r="O271" s="18" t="str">
        <f t="shared" si="451"/>
        <v>0</v>
      </c>
      <c r="P271" s="122" t="s">
        <v>200</v>
      </c>
      <c r="Q271" s="122" t="s">
        <v>216</v>
      </c>
    </row>
    <row r="272" spans="1:17" s="47" customFormat="1" ht="21.75" customHeight="1" x14ac:dyDescent="0.3">
      <c r="A272" s="15"/>
      <c r="B272" s="16" t="s">
        <v>35</v>
      </c>
      <c r="C272" s="17">
        <v>114</v>
      </c>
      <c r="D272" s="17">
        <v>80</v>
      </c>
      <c r="E272" s="18">
        <f t="shared" si="442"/>
        <v>194</v>
      </c>
      <c r="F272" s="35">
        <v>2</v>
      </c>
      <c r="G272" s="18" t="str">
        <f t="shared" si="443"/>
        <v>0</v>
      </c>
      <c r="H272" s="18" t="str">
        <f t="shared" si="444"/>
        <v>0</v>
      </c>
      <c r="I272" s="18">
        <f t="shared" si="445"/>
        <v>0</v>
      </c>
      <c r="J272" s="18">
        <f t="shared" si="446"/>
        <v>114</v>
      </c>
      <c r="K272" s="18">
        <f t="shared" si="447"/>
        <v>80</v>
      </c>
      <c r="L272" s="18">
        <f t="shared" si="448"/>
        <v>194</v>
      </c>
      <c r="M272" s="18" t="str">
        <f t="shared" si="449"/>
        <v>0</v>
      </c>
      <c r="N272" s="18" t="str">
        <f t="shared" si="450"/>
        <v>0</v>
      </c>
      <c r="O272" s="18" t="str">
        <f t="shared" si="451"/>
        <v>0</v>
      </c>
      <c r="P272" s="122" t="s">
        <v>209</v>
      </c>
      <c r="Q272" s="122" t="s">
        <v>216</v>
      </c>
    </row>
    <row r="273" spans="1:17" ht="21.75" customHeight="1" x14ac:dyDescent="0.3">
      <c r="A273" s="15"/>
      <c r="B273" s="16" t="s">
        <v>116</v>
      </c>
      <c r="C273" s="17">
        <v>123</v>
      </c>
      <c r="D273" s="17">
        <v>61</v>
      </c>
      <c r="E273" s="18">
        <f t="shared" si="442"/>
        <v>184</v>
      </c>
      <c r="F273" s="35">
        <v>2</v>
      </c>
      <c r="G273" s="18" t="str">
        <f t="shared" si="443"/>
        <v>0</v>
      </c>
      <c r="H273" s="18" t="str">
        <f t="shared" si="444"/>
        <v>0</v>
      </c>
      <c r="I273" s="18">
        <f t="shared" si="445"/>
        <v>0</v>
      </c>
      <c r="J273" s="18">
        <f t="shared" si="446"/>
        <v>123</v>
      </c>
      <c r="K273" s="18">
        <f t="shared" si="447"/>
        <v>61</v>
      </c>
      <c r="L273" s="18">
        <f t="shared" si="448"/>
        <v>184</v>
      </c>
      <c r="M273" s="18" t="str">
        <f t="shared" si="449"/>
        <v>0</v>
      </c>
      <c r="N273" s="18" t="str">
        <f t="shared" si="450"/>
        <v>0</v>
      </c>
      <c r="O273" s="18" t="str">
        <f t="shared" si="451"/>
        <v>0</v>
      </c>
      <c r="P273" s="122" t="s">
        <v>200</v>
      </c>
      <c r="Q273" s="122" t="s">
        <v>216</v>
      </c>
    </row>
    <row r="274" spans="1:17" s="23" customFormat="1" ht="21.75" customHeight="1" x14ac:dyDescent="0.2">
      <c r="A274" s="19"/>
      <c r="B274" s="20" t="s">
        <v>59</v>
      </c>
      <c r="C274" s="21">
        <f t="shared" ref="C274:L274" si="452">SUM(C268:C273)</f>
        <v>809</v>
      </c>
      <c r="D274" s="21">
        <f t="shared" si="452"/>
        <v>763</v>
      </c>
      <c r="E274" s="21">
        <f t="shared" si="452"/>
        <v>1572</v>
      </c>
      <c r="F274" s="36">
        <f t="shared" si="452"/>
        <v>12</v>
      </c>
      <c r="G274" s="21">
        <f t="shared" si="452"/>
        <v>0</v>
      </c>
      <c r="H274" s="21">
        <f t="shared" si="452"/>
        <v>0</v>
      </c>
      <c r="I274" s="21">
        <f t="shared" si="452"/>
        <v>0</v>
      </c>
      <c r="J274" s="21">
        <f t="shared" si="452"/>
        <v>809</v>
      </c>
      <c r="K274" s="21">
        <f t="shared" si="452"/>
        <v>763</v>
      </c>
      <c r="L274" s="21">
        <f t="shared" si="452"/>
        <v>1572</v>
      </c>
      <c r="M274" s="21">
        <f t="shared" ref="M274:O274" si="453">SUM(M268:M273)</f>
        <v>0</v>
      </c>
      <c r="N274" s="21">
        <f t="shared" si="453"/>
        <v>0</v>
      </c>
      <c r="O274" s="21">
        <f t="shared" si="453"/>
        <v>0</v>
      </c>
      <c r="P274" s="123"/>
      <c r="Q274" s="123"/>
    </row>
    <row r="275" spans="1:17" ht="21.75" customHeight="1" x14ac:dyDescent="0.2">
      <c r="A275" s="15"/>
      <c r="B275" s="37" t="s">
        <v>180</v>
      </c>
      <c r="C275" s="17"/>
      <c r="D275" s="17"/>
      <c r="E275" s="18"/>
      <c r="F275" s="55"/>
      <c r="G275" s="18"/>
      <c r="H275" s="18"/>
      <c r="I275" s="18"/>
      <c r="J275" s="18"/>
      <c r="K275" s="18"/>
      <c r="L275" s="18"/>
      <c r="M275" s="18"/>
      <c r="N275" s="18"/>
      <c r="O275" s="18"/>
      <c r="P275" s="124"/>
      <c r="Q275" s="124"/>
    </row>
    <row r="276" spans="1:17" s="47" customFormat="1" ht="21.75" customHeight="1" x14ac:dyDescent="0.3">
      <c r="A276" s="2"/>
      <c r="B276" s="16" t="s">
        <v>71</v>
      </c>
      <c r="C276" s="17">
        <v>3</v>
      </c>
      <c r="D276" s="17">
        <v>0</v>
      </c>
      <c r="E276" s="18">
        <f>C276+D276</f>
        <v>3</v>
      </c>
      <c r="F276" s="35">
        <v>2</v>
      </c>
      <c r="G276" s="18" t="str">
        <f>IF(F276=1,C276,"0")</f>
        <v>0</v>
      </c>
      <c r="H276" s="18" t="str">
        <f>IF(F276=1,D276,"0")</f>
        <v>0</v>
      </c>
      <c r="I276" s="18">
        <f t="shared" ref="I276:I279" si="454">G276+H276</f>
        <v>0</v>
      </c>
      <c r="J276" s="18">
        <f>IF(F276=2,C276,"0")</f>
        <v>3</v>
      </c>
      <c r="K276" s="18">
        <f>IF(F276=2,D276,"0")</f>
        <v>0</v>
      </c>
      <c r="L276" s="18">
        <f t="shared" ref="L276:L279" si="455">J276+K276</f>
        <v>3</v>
      </c>
      <c r="M276" s="18" t="str">
        <f t="shared" ref="M276:M279" si="456">IF(F276=3,C276,"0")</f>
        <v>0</v>
      </c>
      <c r="N276" s="18" t="str">
        <f t="shared" ref="N276:N279" si="457">IF(F276=3,D276,"0")</f>
        <v>0</v>
      </c>
      <c r="O276" s="114" t="str">
        <f t="shared" ref="O276:O279" si="458">IF(F276=3,E276,"0")</f>
        <v>0</v>
      </c>
      <c r="P276" s="122" t="s">
        <v>200</v>
      </c>
      <c r="Q276" s="122" t="s">
        <v>216</v>
      </c>
    </row>
    <row r="277" spans="1:17" ht="21.75" customHeight="1" x14ac:dyDescent="0.3">
      <c r="A277" s="2"/>
      <c r="B277" s="16" t="s">
        <v>34</v>
      </c>
      <c r="C277" s="17">
        <v>1</v>
      </c>
      <c r="D277" s="17">
        <v>0</v>
      </c>
      <c r="E277" s="18">
        <f>C277+D277</f>
        <v>1</v>
      </c>
      <c r="F277" s="35">
        <v>2</v>
      </c>
      <c r="G277" s="18" t="str">
        <f>IF(F277=1,C277,"0")</f>
        <v>0</v>
      </c>
      <c r="H277" s="18" t="str">
        <f>IF(F277=1,D277,"0")</f>
        <v>0</v>
      </c>
      <c r="I277" s="18">
        <f t="shared" si="454"/>
        <v>0</v>
      </c>
      <c r="J277" s="18">
        <f>IF(F277=2,C277,"0")</f>
        <v>1</v>
      </c>
      <c r="K277" s="18">
        <f>IF(F277=2,D277,"0")</f>
        <v>0</v>
      </c>
      <c r="L277" s="18">
        <f t="shared" si="455"/>
        <v>1</v>
      </c>
      <c r="M277" s="18" t="str">
        <f t="shared" si="456"/>
        <v>0</v>
      </c>
      <c r="N277" s="18" t="str">
        <f t="shared" si="457"/>
        <v>0</v>
      </c>
      <c r="O277" s="114" t="str">
        <f t="shared" si="458"/>
        <v>0</v>
      </c>
      <c r="P277" s="122" t="s">
        <v>200</v>
      </c>
      <c r="Q277" s="122" t="s">
        <v>216</v>
      </c>
    </row>
    <row r="278" spans="1:17" ht="21.75" customHeight="1" x14ac:dyDescent="0.3">
      <c r="A278" s="2"/>
      <c r="B278" s="16" t="s">
        <v>117</v>
      </c>
      <c r="C278" s="17">
        <v>61</v>
      </c>
      <c r="D278" s="17">
        <v>63</v>
      </c>
      <c r="E278" s="18">
        <f>C278+D278</f>
        <v>124</v>
      </c>
      <c r="F278" s="35">
        <v>2</v>
      </c>
      <c r="G278" s="18" t="str">
        <f>IF(F278=1,C278,"0")</f>
        <v>0</v>
      </c>
      <c r="H278" s="18" t="str">
        <f>IF(F278=1,D278,"0")</f>
        <v>0</v>
      </c>
      <c r="I278" s="18">
        <f t="shared" si="454"/>
        <v>0</v>
      </c>
      <c r="J278" s="18">
        <f>IF(F278=2,C278,"0")</f>
        <v>61</v>
      </c>
      <c r="K278" s="18">
        <f>IF(F278=2,D278,"0")</f>
        <v>63</v>
      </c>
      <c r="L278" s="18">
        <f t="shared" si="455"/>
        <v>124</v>
      </c>
      <c r="M278" s="18" t="str">
        <f t="shared" si="456"/>
        <v>0</v>
      </c>
      <c r="N278" s="18" t="str">
        <f t="shared" si="457"/>
        <v>0</v>
      </c>
      <c r="O278" s="114" t="str">
        <f t="shared" si="458"/>
        <v>0</v>
      </c>
      <c r="P278" s="122" t="s">
        <v>200</v>
      </c>
      <c r="Q278" s="122" t="s">
        <v>216</v>
      </c>
    </row>
    <row r="279" spans="1:17" ht="21.75" customHeight="1" x14ac:dyDescent="0.3">
      <c r="A279" s="8"/>
      <c r="B279" s="16" t="s">
        <v>35</v>
      </c>
      <c r="C279" s="17">
        <v>95</v>
      </c>
      <c r="D279" s="17">
        <v>34</v>
      </c>
      <c r="E279" s="18">
        <f>C279+D279</f>
        <v>129</v>
      </c>
      <c r="F279" s="35">
        <v>2</v>
      </c>
      <c r="G279" s="18" t="str">
        <f>IF(F279=1,C279,"0")</f>
        <v>0</v>
      </c>
      <c r="H279" s="18" t="str">
        <f>IF(F279=1,D279,"0")</f>
        <v>0</v>
      </c>
      <c r="I279" s="18">
        <f t="shared" si="454"/>
        <v>0</v>
      </c>
      <c r="J279" s="18">
        <f>IF(F279=2,C279,"0")</f>
        <v>95</v>
      </c>
      <c r="K279" s="18">
        <f>IF(F279=2,D279,"0")</f>
        <v>34</v>
      </c>
      <c r="L279" s="18">
        <f t="shared" si="455"/>
        <v>129</v>
      </c>
      <c r="M279" s="18" t="str">
        <f t="shared" si="456"/>
        <v>0</v>
      </c>
      <c r="N279" s="18" t="str">
        <f t="shared" si="457"/>
        <v>0</v>
      </c>
      <c r="O279" s="114" t="str">
        <f t="shared" si="458"/>
        <v>0</v>
      </c>
      <c r="P279" s="122" t="s">
        <v>209</v>
      </c>
      <c r="Q279" s="122" t="s">
        <v>216</v>
      </c>
    </row>
    <row r="280" spans="1:17" s="23" customFormat="1" ht="21.75" customHeight="1" x14ac:dyDescent="0.2">
      <c r="A280" s="66"/>
      <c r="B280" s="20" t="s">
        <v>59</v>
      </c>
      <c r="C280" s="21">
        <f t="shared" ref="C280:L280" si="459">SUM(C276:C279)</f>
        <v>160</v>
      </c>
      <c r="D280" s="21">
        <f t="shared" si="459"/>
        <v>97</v>
      </c>
      <c r="E280" s="21">
        <f t="shared" si="459"/>
        <v>257</v>
      </c>
      <c r="F280" s="36">
        <f t="shared" si="459"/>
        <v>8</v>
      </c>
      <c r="G280" s="21">
        <f t="shared" si="459"/>
        <v>0</v>
      </c>
      <c r="H280" s="21">
        <f t="shared" si="459"/>
        <v>0</v>
      </c>
      <c r="I280" s="21">
        <f t="shared" si="459"/>
        <v>0</v>
      </c>
      <c r="J280" s="21">
        <f t="shared" si="459"/>
        <v>160</v>
      </c>
      <c r="K280" s="21">
        <f t="shared" si="459"/>
        <v>97</v>
      </c>
      <c r="L280" s="21">
        <f t="shared" si="459"/>
        <v>257</v>
      </c>
      <c r="M280" s="21">
        <f t="shared" ref="M280:O280" si="460">SUM(M276:M279)</f>
        <v>0</v>
      </c>
      <c r="N280" s="21">
        <f t="shared" si="460"/>
        <v>0</v>
      </c>
      <c r="O280" s="92">
        <f t="shared" si="460"/>
        <v>0</v>
      </c>
      <c r="P280" s="123"/>
      <c r="Q280" s="123"/>
    </row>
    <row r="281" spans="1:17" s="23" customFormat="1" ht="21.75" customHeight="1" x14ac:dyDescent="0.2">
      <c r="A281" s="66"/>
      <c r="B281" s="20" t="s">
        <v>61</v>
      </c>
      <c r="C281" s="21">
        <f>C274+C280</f>
        <v>969</v>
      </c>
      <c r="D281" s="21">
        <f t="shared" ref="D281:L281" si="461">D274+D280</f>
        <v>860</v>
      </c>
      <c r="E281" s="21">
        <f t="shared" si="461"/>
        <v>1829</v>
      </c>
      <c r="F281" s="21">
        <f t="shared" si="461"/>
        <v>20</v>
      </c>
      <c r="G281" s="21">
        <f t="shared" si="461"/>
        <v>0</v>
      </c>
      <c r="H281" s="21">
        <f t="shared" si="461"/>
        <v>0</v>
      </c>
      <c r="I281" s="21">
        <f t="shared" si="461"/>
        <v>0</v>
      </c>
      <c r="J281" s="21">
        <f t="shared" si="461"/>
        <v>969</v>
      </c>
      <c r="K281" s="21">
        <f t="shared" si="461"/>
        <v>860</v>
      </c>
      <c r="L281" s="21">
        <f t="shared" si="461"/>
        <v>1829</v>
      </c>
      <c r="M281" s="21">
        <f t="shared" ref="M281:O281" si="462">M274+M280</f>
        <v>0</v>
      </c>
      <c r="N281" s="21">
        <f t="shared" si="462"/>
        <v>0</v>
      </c>
      <c r="O281" s="92">
        <f t="shared" si="462"/>
        <v>0</v>
      </c>
      <c r="P281" s="123"/>
      <c r="Q281" s="123"/>
    </row>
    <row r="282" spans="1:17" ht="21.75" customHeight="1" x14ac:dyDescent="0.2">
      <c r="A282" s="15"/>
      <c r="B282" s="46" t="s">
        <v>77</v>
      </c>
      <c r="C282" s="17"/>
      <c r="D282" s="17"/>
      <c r="E282" s="18"/>
      <c r="F282" s="99"/>
      <c r="G282" s="18"/>
      <c r="H282" s="18"/>
      <c r="I282" s="18"/>
      <c r="J282" s="18"/>
      <c r="K282" s="18"/>
      <c r="L282" s="18"/>
      <c r="M282" s="18"/>
      <c r="N282" s="18"/>
      <c r="O282" s="114"/>
      <c r="P282" s="124"/>
      <c r="Q282" s="124"/>
    </row>
    <row r="283" spans="1:17" ht="21.75" customHeight="1" x14ac:dyDescent="0.3">
      <c r="A283" s="8"/>
      <c r="B283" s="3" t="s">
        <v>67</v>
      </c>
      <c r="C283" s="17"/>
      <c r="D283" s="17"/>
      <c r="E283" s="18"/>
      <c r="F283" s="39"/>
      <c r="G283" s="18"/>
      <c r="H283" s="18"/>
      <c r="I283" s="18"/>
      <c r="J283" s="18"/>
      <c r="K283" s="18"/>
      <c r="L283" s="18"/>
      <c r="M283" s="18"/>
      <c r="N283" s="18"/>
      <c r="O283" s="114"/>
      <c r="P283" s="124"/>
      <c r="Q283" s="124"/>
    </row>
    <row r="284" spans="1:17" ht="21.75" customHeight="1" x14ac:dyDescent="0.3">
      <c r="A284" s="15"/>
      <c r="B284" s="42" t="s">
        <v>102</v>
      </c>
      <c r="C284" s="17">
        <v>4</v>
      </c>
      <c r="D284" s="17">
        <v>2</v>
      </c>
      <c r="E284" s="18">
        <f>C284+D284</f>
        <v>6</v>
      </c>
      <c r="F284" s="35">
        <v>2</v>
      </c>
      <c r="G284" s="18" t="str">
        <f>IF(F284=1,C284,"0")</f>
        <v>0</v>
      </c>
      <c r="H284" s="18" t="str">
        <f>IF(F284=1,D284,"0")</f>
        <v>0</v>
      </c>
      <c r="I284" s="18">
        <f>G284+H284</f>
        <v>0</v>
      </c>
      <c r="J284" s="18">
        <f>IF(F284=2,C284,"0")</f>
        <v>4</v>
      </c>
      <c r="K284" s="18">
        <f>IF(F284=2,D284,"0")</f>
        <v>2</v>
      </c>
      <c r="L284" s="18">
        <f>J284+K284</f>
        <v>6</v>
      </c>
      <c r="M284" s="18" t="str">
        <f t="shared" ref="M284:M287" si="463">IF(F284=3,C284,"0")</f>
        <v>0</v>
      </c>
      <c r="N284" s="18" t="str">
        <f t="shared" ref="N284:N287" si="464">IF(F284=3,D284,"0")</f>
        <v>0</v>
      </c>
      <c r="O284" s="114" t="str">
        <f t="shared" ref="O284:O287" si="465">IF(F284=3,E284,"0")</f>
        <v>0</v>
      </c>
      <c r="P284" s="122" t="s">
        <v>200</v>
      </c>
      <c r="Q284" s="122" t="s">
        <v>216</v>
      </c>
    </row>
    <row r="285" spans="1:17" ht="21.75" customHeight="1" x14ac:dyDescent="0.3">
      <c r="A285" s="15"/>
      <c r="B285" s="16" t="s">
        <v>71</v>
      </c>
      <c r="C285" s="17">
        <v>76</v>
      </c>
      <c r="D285" s="17">
        <v>49</v>
      </c>
      <c r="E285" s="18">
        <f>C285+D285</f>
        <v>125</v>
      </c>
      <c r="F285" s="35">
        <v>2</v>
      </c>
      <c r="G285" s="18" t="str">
        <f>IF(F285=1,C285,"0")</f>
        <v>0</v>
      </c>
      <c r="H285" s="18" t="str">
        <f>IF(F285=1,D285,"0")</f>
        <v>0</v>
      </c>
      <c r="I285" s="18">
        <f>G285+H285</f>
        <v>0</v>
      </c>
      <c r="J285" s="18">
        <f>IF(F285=2,C285,"0")</f>
        <v>76</v>
      </c>
      <c r="K285" s="18">
        <f>IF(F285=2,D285,"0")</f>
        <v>49</v>
      </c>
      <c r="L285" s="18">
        <f>J285+K285</f>
        <v>125</v>
      </c>
      <c r="M285" s="18" t="str">
        <f t="shared" si="463"/>
        <v>0</v>
      </c>
      <c r="N285" s="18" t="str">
        <f t="shared" si="464"/>
        <v>0</v>
      </c>
      <c r="O285" s="114" t="str">
        <f t="shared" si="465"/>
        <v>0</v>
      </c>
      <c r="P285" s="122" t="s">
        <v>200</v>
      </c>
      <c r="Q285" s="122" t="s">
        <v>216</v>
      </c>
    </row>
    <row r="286" spans="1:17" ht="21.75" customHeight="1" x14ac:dyDescent="0.3">
      <c r="A286" s="15"/>
      <c r="B286" s="16" t="s">
        <v>34</v>
      </c>
      <c r="C286" s="17">
        <v>6</v>
      </c>
      <c r="D286" s="17">
        <v>0</v>
      </c>
      <c r="E286" s="18">
        <f>C286+D286</f>
        <v>6</v>
      </c>
      <c r="F286" s="35">
        <v>2</v>
      </c>
      <c r="G286" s="18" t="str">
        <f>IF(F286=1,C286,"0")</f>
        <v>0</v>
      </c>
      <c r="H286" s="18" t="str">
        <f>IF(F286=1,D286,"0")</f>
        <v>0</v>
      </c>
      <c r="I286" s="18">
        <f>G286+H286</f>
        <v>0</v>
      </c>
      <c r="J286" s="18">
        <f>IF(F286=2,C286,"0")</f>
        <v>6</v>
      </c>
      <c r="K286" s="18">
        <f>IF(F286=2,D286,"0")</f>
        <v>0</v>
      </c>
      <c r="L286" s="18">
        <f>J286+K286</f>
        <v>6</v>
      </c>
      <c r="M286" s="18" t="str">
        <f t="shared" si="463"/>
        <v>0</v>
      </c>
      <c r="N286" s="18" t="str">
        <f t="shared" si="464"/>
        <v>0</v>
      </c>
      <c r="O286" s="114" t="str">
        <f t="shared" si="465"/>
        <v>0</v>
      </c>
      <c r="P286" s="122" t="s">
        <v>200</v>
      </c>
      <c r="Q286" s="122" t="s">
        <v>216</v>
      </c>
    </row>
    <row r="287" spans="1:17" ht="21.75" customHeight="1" x14ac:dyDescent="0.3">
      <c r="A287" s="15"/>
      <c r="B287" s="16" t="s">
        <v>35</v>
      </c>
      <c r="C287" s="17">
        <v>68</v>
      </c>
      <c r="D287" s="17">
        <v>27</v>
      </c>
      <c r="E287" s="18">
        <f>C287+D287</f>
        <v>95</v>
      </c>
      <c r="F287" s="35">
        <v>2</v>
      </c>
      <c r="G287" s="18" t="str">
        <f>IF(F287=1,C287,"0")</f>
        <v>0</v>
      </c>
      <c r="H287" s="18" t="str">
        <f>IF(F287=1,D287,"0")</f>
        <v>0</v>
      </c>
      <c r="I287" s="18">
        <f>G287+H287</f>
        <v>0</v>
      </c>
      <c r="J287" s="18">
        <f>IF(F287=2,C287,"0")</f>
        <v>68</v>
      </c>
      <c r="K287" s="18">
        <f>IF(F287=2,D287,"0")</f>
        <v>27</v>
      </c>
      <c r="L287" s="18">
        <f>J287+K287</f>
        <v>95</v>
      </c>
      <c r="M287" s="18" t="str">
        <f t="shared" si="463"/>
        <v>0</v>
      </c>
      <c r="N287" s="18" t="str">
        <f t="shared" si="464"/>
        <v>0</v>
      </c>
      <c r="O287" s="114" t="str">
        <f t="shared" si="465"/>
        <v>0</v>
      </c>
      <c r="P287" s="122" t="s">
        <v>209</v>
      </c>
      <c r="Q287" s="122" t="s">
        <v>216</v>
      </c>
    </row>
    <row r="288" spans="1:17" s="23" customFormat="1" ht="21.75" customHeight="1" x14ac:dyDescent="0.2">
      <c r="A288" s="19"/>
      <c r="B288" s="20" t="s">
        <v>59</v>
      </c>
      <c r="C288" s="21">
        <f t="shared" ref="C288:L288" si="466">SUM(C284:C287)</f>
        <v>154</v>
      </c>
      <c r="D288" s="21">
        <f t="shared" si="466"/>
        <v>78</v>
      </c>
      <c r="E288" s="21">
        <f t="shared" si="466"/>
        <v>232</v>
      </c>
      <c r="F288" s="36">
        <f t="shared" si="466"/>
        <v>8</v>
      </c>
      <c r="G288" s="21">
        <f t="shared" si="466"/>
        <v>0</v>
      </c>
      <c r="H288" s="21">
        <f t="shared" si="466"/>
        <v>0</v>
      </c>
      <c r="I288" s="21">
        <f t="shared" si="466"/>
        <v>0</v>
      </c>
      <c r="J288" s="21">
        <f t="shared" si="466"/>
        <v>154</v>
      </c>
      <c r="K288" s="21">
        <f t="shared" si="466"/>
        <v>78</v>
      </c>
      <c r="L288" s="21">
        <f t="shared" si="466"/>
        <v>232</v>
      </c>
      <c r="M288" s="21">
        <f t="shared" ref="M288:O288" si="467">SUM(M284:M287)</f>
        <v>0</v>
      </c>
      <c r="N288" s="21">
        <f t="shared" si="467"/>
        <v>0</v>
      </c>
      <c r="O288" s="92">
        <f t="shared" si="467"/>
        <v>0</v>
      </c>
      <c r="P288" s="123"/>
      <c r="Q288" s="123"/>
    </row>
    <row r="289" spans="1:17" s="23" customFormat="1" ht="21.75" customHeight="1" x14ac:dyDescent="0.2">
      <c r="A289" s="19"/>
      <c r="B289" s="20" t="s">
        <v>78</v>
      </c>
      <c r="C289" s="21">
        <f>C288</f>
        <v>154</v>
      </c>
      <c r="D289" s="21">
        <f t="shared" ref="D289:L289" si="468">D288</f>
        <v>78</v>
      </c>
      <c r="E289" s="21">
        <f t="shared" si="468"/>
        <v>232</v>
      </c>
      <c r="F289" s="36">
        <f t="shared" si="468"/>
        <v>8</v>
      </c>
      <c r="G289" s="21">
        <f t="shared" si="468"/>
        <v>0</v>
      </c>
      <c r="H289" s="21">
        <f t="shared" si="468"/>
        <v>0</v>
      </c>
      <c r="I289" s="21">
        <f t="shared" si="468"/>
        <v>0</v>
      </c>
      <c r="J289" s="21">
        <f t="shared" si="468"/>
        <v>154</v>
      </c>
      <c r="K289" s="21">
        <f t="shared" si="468"/>
        <v>78</v>
      </c>
      <c r="L289" s="21">
        <f t="shared" si="468"/>
        <v>232</v>
      </c>
      <c r="M289" s="21">
        <f t="shared" ref="M289:O289" si="469">M288</f>
        <v>0</v>
      </c>
      <c r="N289" s="21">
        <f t="shared" si="469"/>
        <v>0</v>
      </c>
      <c r="O289" s="92">
        <f t="shared" si="469"/>
        <v>0</v>
      </c>
      <c r="P289" s="123"/>
      <c r="Q289" s="123"/>
    </row>
    <row r="290" spans="1:17" s="23" customFormat="1" ht="21.75" customHeight="1" x14ac:dyDescent="0.2">
      <c r="A290" s="28"/>
      <c r="B290" s="81" t="s">
        <v>43</v>
      </c>
      <c r="C290" s="82">
        <f t="shared" ref="C290:L290" si="470">C281+C289</f>
        <v>1123</v>
      </c>
      <c r="D290" s="82">
        <f t="shared" si="470"/>
        <v>938</v>
      </c>
      <c r="E290" s="82">
        <f t="shared" si="470"/>
        <v>2061</v>
      </c>
      <c r="F290" s="83">
        <f t="shared" si="470"/>
        <v>28</v>
      </c>
      <c r="G290" s="82">
        <f t="shared" si="470"/>
        <v>0</v>
      </c>
      <c r="H290" s="82">
        <f t="shared" si="470"/>
        <v>0</v>
      </c>
      <c r="I290" s="82">
        <f t="shared" si="470"/>
        <v>0</v>
      </c>
      <c r="J290" s="82">
        <f t="shared" si="470"/>
        <v>1123</v>
      </c>
      <c r="K290" s="82">
        <f t="shared" si="470"/>
        <v>938</v>
      </c>
      <c r="L290" s="82">
        <f t="shared" si="470"/>
        <v>2061</v>
      </c>
      <c r="M290" s="82">
        <f t="shared" ref="M290:O290" si="471">M281+M289</f>
        <v>0</v>
      </c>
      <c r="N290" s="82">
        <f t="shared" si="471"/>
        <v>0</v>
      </c>
      <c r="O290" s="82">
        <f t="shared" si="471"/>
        <v>0</v>
      </c>
      <c r="P290" s="127"/>
      <c r="Q290" s="127"/>
    </row>
    <row r="291" spans="1:17" ht="21.75" customHeight="1" x14ac:dyDescent="0.2">
      <c r="A291" s="67" t="s">
        <v>55</v>
      </c>
      <c r="B291" s="68"/>
      <c r="C291" s="57"/>
      <c r="D291" s="57"/>
      <c r="E291" s="60"/>
      <c r="F291" s="69"/>
      <c r="G291" s="62"/>
      <c r="H291" s="62"/>
      <c r="I291" s="60"/>
      <c r="J291" s="62"/>
      <c r="K291" s="62"/>
      <c r="L291" s="121"/>
      <c r="M291" s="62"/>
      <c r="N291" s="62"/>
      <c r="O291" s="62"/>
      <c r="P291" s="124"/>
      <c r="Q291" s="124"/>
    </row>
    <row r="292" spans="1:17" ht="21.75" customHeight="1" x14ac:dyDescent="0.2">
      <c r="A292" s="19"/>
      <c r="B292" s="50" t="s">
        <v>60</v>
      </c>
      <c r="C292" s="4"/>
      <c r="D292" s="4"/>
      <c r="E292" s="33"/>
      <c r="F292" s="5"/>
      <c r="G292" s="32"/>
      <c r="H292" s="32"/>
      <c r="I292" s="33"/>
      <c r="J292" s="32"/>
      <c r="K292" s="32"/>
      <c r="L292" s="33"/>
      <c r="M292" s="32"/>
      <c r="N292" s="32"/>
      <c r="O292" s="32"/>
      <c r="P292" s="124"/>
      <c r="Q292" s="124"/>
    </row>
    <row r="293" spans="1:17" ht="21.75" customHeight="1" x14ac:dyDescent="0.3">
      <c r="A293" s="15"/>
      <c r="B293" s="3" t="s">
        <v>84</v>
      </c>
      <c r="C293" s="4"/>
      <c r="D293" s="4"/>
      <c r="E293" s="33"/>
      <c r="F293" s="43"/>
      <c r="G293" s="32"/>
      <c r="H293" s="32"/>
      <c r="I293" s="33"/>
      <c r="J293" s="32"/>
      <c r="K293" s="32"/>
      <c r="L293" s="33"/>
      <c r="M293" s="32"/>
      <c r="N293" s="32"/>
      <c r="O293" s="32"/>
      <c r="P293" s="124"/>
      <c r="Q293" s="124"/>
    </row>
    <row r="294" spans="1:17" ht="21.75" customHeight="1" x14ac:dyDescent="0.3">
      <c r="A294" s="10"/>
      <c r="B294" s="65" t="s">
        <v>181</v>
      </c>
      <c r="C294" s="12">
        <v>23</v>
      </c>
      <c r="D294" s="12">
        <v>9</v>
      </c>
      <c r="E294" s="13">
        <f t="shared" ref="E294:E308" si="472">C294+D294</f>
        <v>32</v>
      </c>
      <c r="F294" s="34">
        <v>2</v>
      </c>
      <c r="G294" s="13" t="str">
        <f t="shared" ref="G294:G308" si="473">IF(F294=1,C294,"0")</f>
        <v>0</v>
      </c>
      <c r="H294" s="13" t="str">
        <f t="shared" ref="H294:H308" si="474">IF(F294=1,D294,"0")</f>
        <v>0</v>
      </c>
      <c r="I294" s="13">
        <f>G294+H294</f>
        <v>0</v>
      </c>
      <c r="J294" s="13">
        <f t="shared" ref="J294:J308" si="475">IF(F294=2,C294,"0")</f>
        <v>23</v>
      </c>
      <c r="K294" s="13">
        <f t="shared" ref="K294:K308" si="476">IF(F294=2,D294,"0")</f>
        <v>9</v>
      </c>
      <c r="L294" s="13">
        <f t="shared" ref="L294:L300" si="477">J294+K294</f>
        <v>32</v>
      </c>
      <c r="M294" s="13" t="str">
        <f t="shared" ref="M294:M308" si="478">IF(F294=3,C294,"0")</f>
        <v>0</v>
      </c>
      <c r="N294" s="13" t="str">
        <f t="shared" ref="N294:N308" si="479">IF(F294=3,D294,"0")</f>
        <v>0</v>
      </c>
      <c r="O294" s="13" t="str">
        <f t="shared" ref="O294:O308" si="480">IF(F294=3,E294,"0")</f>
        <v>0</v>
      </c>
      <c r="P294" s="122" t="s">
        <v>209</v>
      </c>
      <c r="Q294" s="122" t="s">
        <v>216</v>
      </c>
    </row>
    <row r="295" spans="1:17" ht="21.75" customHeight="1" x14ac:dyDescent="0.3">
      <c r="A295" s="10"/>
      <c r="B295" s="65" t="s">
        <v>37</v>
      </c>
      <c r="C295" s="12">
        <v>8</v>
      </c>
      <c r="D295" s="12">
        <v>29</v>
      </c>
      <c r="E295" s="13">
        <f t="shared" ref="E295:E296" si="481">C295+D295</f>
        <v>37</v>
      </c>
      <c r="F295" s="34">
        <v>2</v>
      </c>
      <c r="G295" s="13" t="str">
        <f t="shared" ref="G295:G296" si="482">IF(F295=1,C295,"0")</f>
        <v>0</v>
      </c>
      <c r="H295" s="13" t="str">
        <f t="shared" ref="H295:H296" si="483">IF(F295=1,D295,"0")</f>
        <v>0</v>
      </c>
      <c r="I295" s="13">
        <f>G295+H295</f>
        <v>0</v>
      </c>
      <c r="J295" s="13">
        <f t="shared" ref="J295:J296" si="484">IF(F295=2,C295,"0")</f>
        <v>8</v>
      </c>
      <c r="K295" s="13">
        <f t="shared" ref="K295:K296" si="485">IF(F295=2,D295,"0")</f>
        <v>29</v>
      </c>
      <c r="L295" s="13">
        <f t="shared" si="477"/>
        <v>37</v>
      </c>
      <c r="M295" s="13" t="str">
        <f t="shared" si="478"/>
        <v>0</v>
      </c>
      <c r="N295" s="13" t="str">
        <f t="shared" si="479"/>
        <v>0</v>
      </c>
      <c r="O295" s="13" t="str">
        <f t="shared" si="480"/>
        <v>0</v>
      </c>
      <c r="P295" s="122" t="s">
        <v>218</v>
      </c>
      <c r="Q295" s="122" t="s">
        <v>216</v>
      </c>
    </row>
    <row r="296" spans="1:17" ht="21.75" customHeight="1" x14ac:dyDescent="0.3">
      <c r="A296" s="10"/>
      <c r="B296" s="65" t="s">
        <v>191</v>
      </c>
      <c r="C296" s="12">
        <v>16</v>
      </c>
      <c r="D296" s="12">
        <v>18</v>
      </c>
      <c r="E296" s="13">
        <f t="shared" si="481"/>
        <v>34</v>
      </c>
      <c r="F296" s="34">
        <v>2</v>
      </c>
      <c r="G296" s="13" t="str">
        <f t="shared" si="482"/>
        <v>0</v>
      </c>
      <c r="H296" s="13" t="str">
        <f t="shared" si="483"/>
        <v>0</v>
      </c>
      <c r="I296" s="13">
        <f>G296+H296</f>
        <v>0</v>
      </c>
      <c r="J296" s="13">
        <f t="shared" si="484"/>
        <v>16</v>
      </c>
      <c r="K296" s="13">
        <f t="shared" si="485"/>
        <v>18</v>
      </c>
      <c r="L296" s="13">
        <f t="shared" si="477"/>
        <v>34</v>
      </c>
      <c r="M296" s="13" t="str">
        <f t="shared" si="478"/>
        <v>0</v>
      </c>
      <c r="N296" s="13" t="str">
        <f t="shared" si="479"/>
        <v>0</v>
      </c>
      <c r="O296" s="13" t="str">
        <f t="shared" si="480"/>
        <v>0</v>
      </c>
      <c r="P296" s="122" t="s">
        <v>218</v>
      </c>
      <c r="Q296" s="122" t="s">
        <v>216</v>
      </c>
    </row>
    <row r="297" spans="1:17" ht="21.75" customHeight="1" x14ac:dyDescent="0.3">
      <c r="A297" s="10"/>
      <c r="B297" s="65" t="s">
        <v>36</v>
      </c>
      <c r="C297" s="12">
        <v>9</v>
      </c>
      <c r="D297" s="12">
        <v>71</v>
      </c>
      <c r="E297" s="13">
        <f t="shared" ref="E297:E298" si="486">C297+D297</f>
        <v>80</v>
      </c>
      <c r="F297" s="34">
        <v>2</v>
      </c>
      <c r="G297" s="13" t="str">
        <f t="shared" ref="G297:G298" si="487">IF(F297=1,C297,"0")</f>
        <v>0</v>
      </c>
      <c r="H297" s="13" t="str">
        <f t="shared" ref="H297:H298" si="488">IF(F297=1,D297,"0")</f>
        <v>0</v>
      </c>
      <c r="I297" s="13">
        <f>G297+H297</f>
        <v>0</v>
      </c>
      <c r="J297" s="13">
        <f t="shared" ref="J297:J298" si="489">IF(F297=2,C297,"0")</f>
        <v>9</v>
      </c>
      <c r="K297" s="13">
        <f t="shared" ref="K297:K298" si="490">IF(F297=2,D297,"0")</f>
        <v>71</v>
      </c>
      <c r="L297" s="13">
        <f t="shared" si="477"/>
        <v>80</v>
      </c>
      <c r="M297" s="13" t="str">
        <f t="shared" si="478"/>
        <v>0</v>
      </c>
      <c r="N297" s="13" t="str">
        <f t="shared" si="479"/>
        <v>0</v>
      </c>
      <c r="O297" s="13" t="str">
        <f t="shared" si="480"/>
        <v>0</v>
      </c>
      <c r="P297" s="122" t="s">
        <v>218</v>
      </c>
      <c r="Q297" s="122" t="s">
        <v>214</v>
      </c>
    </row>
    <row r="298" spans="1:17" ht="21.75" customHeight="1" x14ac:dyDescent="0.3">
      <c r="A298" s="10"/>
      <c r="B298" s="65" t="s">
        <v>192</v>
      </c>
      <c r="C298" s="12">
        <v>6</v>
      </c>
      <c r="D298" s="12">
        <v>22</v>
      </c>
      <c r="E298" s="13">
        <f t="shared" si="486"/>
        <v>28</v>
      </c>
      <c r="F298" s="34">
        <v>2</v>
      </c>
      <c r="G298" s="13" t="str">
        <f t="shared" si="487"/>
        <v>0</v>
      </c>
      <c r="H298" s="13" t="str">
        <f t="shared" si="488"/>
        <v>0</v>
      </c>
      <c r="I298" s="13">
        <f>G298+H298</f>
        <v>0</v>
      </c>
      <c r="J298" s="13">
        <f t="shared" si="489"/>
        <v>6</v>
      </c>
      <c r="K298" s="13">
        <f t="shared" si="490"/>
        <v>22</v>
      </c>
      <c r="L298" s="13">
        <f t="shared" si="477"/>
        <v>28</v>
      </c>
      <c r="M298" s="13" t="str">
        <f t="shared" si="478"/>
        <v>0</v>
      </c>
      <c r="N298" s="13" t="str">
        <f t="shared" si="479"/>
        <v>0</v>
      </c>
      <c r="O298" s="13" t="str">
        <f t="shared" si="480"/>
        <v>0</v>
      </c>
      <c r="P298" s="122" t="s">
        <v>218</v>
      </c>
      <c r="Q298" s="122" t="s">
        <v>214</v>
      </c>
    </row>
    <row r="299" spans="1:17" ht="21.75" customHeight="1" x14ac:dyDescent="0.3">
      <c r="A299" s="15"/>
      <c r="B299" s="48" t="s">
        <v>129</v>
      </c>
      <c r="C299" s="17">
        <v>21</v>
      </c>
      <c r="D299" s="17">
        <v>107</v>
      </c>
      <c r="E299" s="18">
        <f t="shared" si="472"/>
        <v>128</v>
      </c>
      <c r="F299" s="35">
        <v>2</v>
      </c>
      <c r="G299" s="18" t="str">
        <f t="shared" si="473"/>
        <v>0</v>
      </c>
      <c r="H299" s="18" t="str">
        <f t="shared" si="474"/>
        <v>0</v>
      </c>
      <c r="I299" s="18">
        <f t="shared" ref="I299:I308" si="491">G299+H299</f>
        <v>0</v>
      </c>
      <c r="J299" s="18">
        <f t="shared" si="475"/>
        <v>21</v>
      </c>
      <c r="K299" s="18">
        <f t="shared" si="476"/>
        <v>107</v>
      </c>
      <c r="L299" s="18">
        <f t="shared" si="477"/>
        <v>128</v>
      </c>
      <c r="M299" s="18" t="str">
        <f t="shared" si="478"/>
        <v>0</v>
      </c>
      <c r="N299" s="18" t="str">
        <f t="shared" si="479"/>
        <v>0</v>
      </c>
      <c r="O299" s="18" t="str">
        <f t="shared" si="480"/>
        <v>0</v>
      </c>
      <c r="P299" s="122" t="s">
        <v>218</v>
      </c>
      <c r="Q299" s="122" t="s">
        <v>214</v>
      </c>
    </row>
    <row r="300" spans="1:17" s="47" customFormat="1" ht="21.75" customHeight="1" x14ac:dyDescent="0.3">
      <c r="A300" s="15"/>
      <c r="B300" s="42" t="s">
        <v>72</v>
      </c>
      <c r="C300" s="17">
        <v>179</v>
      </c>
      <c r="D300" s="17">
        <v>87</v>
      </c>
      <c r="E300" s="18">
        <f t="shared" si="472"/>
        <v>266</v>
      </c>
      <c r="F300" s="35">
        <v>2</v>
      </c>
      <c r="G300" s="18" t="str">
        <f t="shared" si="473"/>
        <v>0</v>
      </c>
      <c r="H300" s="18" t="str">
        <f t="shared" si="474"/>
        <v>0</v>
      </c>
      <c r="I300" s="18">
        <f t="shared" si="491"/>
        <v>0</v>
      </c>
      <c r="J300" s="18">
        <f t="shared" si="475"/>
        <v>179</v>
      </c>
      <c r="K300" s="18">
        <f t="shared" si="476"/>
        <v>87</v>
      </c>
      <c r="L300" s="18">
        <f t="shared" si="477"/>
        <v>266</v>
      </c>
      <c r="M300" s="18" t="str">
        <f t="shared" si="478"/>
        <v>0</v>
      </c>
      <c r="N300" s="18" t="str">
        <f t="shared" si="479"/>
        <v>0</v>
      </c>
      <c r="O300" s="18" t="str">
        <f t="shared" si="480"/>
        <v>0</v>
      </c>
      <c r="P300" s="122" t="s">
        <v>209</v>
      </c>
      <c r="Q300" s="122" t="s">
        <v>216</v>
      </c>
    </row>
    <row r="301" spans="1:17" s="47" customFormat="1" ht="21.75" customHeight="1" x14ac:dyDescent="0.3">
      <c r="A301" s="15"/>
      <c r="B301" s="42" t="s">
        <v>193</v>
      </c>
      <c r="C301" s="17">
        <v>97</v>
      </c>
      <c r="D301" s="17">
        <v>23</v>
      </c>
      <c r="E301" s="18">
        <f t="shared" ref="E301" si="492">C301+D301</f>
        <v>120</v>
      </c>
      <c r="F301" s="35">
        <v>2</v>
      </c>
      <c r="G301" s="18" t="str">
        <f t="shared" ref="G301" si="493">IF(F301=1,C301,"0")</f>
        <v>0</v>
      </c>
      <c r="H301" s="18" t="str">
        <f t="shared" ref="H301" si="494">IF(F301=1,D301,"0")</f>
        <v>0</v>
      </c>
      <c r="I301" s="18">
        <f t="shared" ref="I301" si="495">G301+H301</f>
        <v>0</v>
      </c>
      <c r="J301" s="18">
        <f t="shared" ref="J301" si="496">IF(F301=2,C301,"0")</f>
        <v>97</v>
      </c>
      <c r="K301" s="18">
        <f t="shared" ref="K301" si="497">IF(F301=2,D301,"0")</f>
        <v>23</v>
      </c>
      <c r="L301" s="18">
        <f t="shared" ref="L301" si="498">J301+K301</f>
        <v>120</v>
      </c>
      <c r="M301" s="18" t="str">
        <f t="shared" si="478"/>
        <v>0</v>
      </c>
      <c r="N301" s="18" t="str">
        <f t="shared" si="479"/>
        <v>0</v>
      </c>
      <c r="O301" s="18" t="str">
        <f t="shared" si="480"/>
        <v>0</v>
      </c>
      <c r="P301" s="122" t="s">
        <v>209</v>
      </c>
      <c r="Q301" s="122" t="s">
        <v>216</v>
      </c>
    </row>
    <row r="302" spans="1:17" ht="21.75" customHeight="1" x14ac:dyDescent="0.3">
      <c r="A302" s="15"/>
      <c r="B302" s="42" t="s">
        <v>39</v>
      </c>
      <c r="C302" s="17">
        <v>18</v>
      </c>
      <c r="D302" s="17">
        <v>22</v>
      </c>
      <c r="E302" s="18">
        <f t="shared" si="472"/>
        <v>40</v>
      </c>
      <c r="F302" s="35">
        <v>2</v>
      </c>
      <c r="G302" s="18" t="str">
        <f t="shared" si="473"/>
        <v>0</v>
      </c>
      <c r="H302" s="18" t="str">
        <f t="shared" si="474"/>
        <v>0</v>
      </c>
      <c r="I302" s="18">
        <f t="shared" si="491"/>
        <v>0</v>
      </c>
      <c r="J302" s="18">
        <f t="shared" si="475"/>
        <v>18</v>
      </c>
      <c r="K302" s="18">
        <f t="shared" si="476"/>
        <v>22</v>
      </c>
      <c r="L302" s="18">
        <f t="shared" ref="L302:L308" si="499">J302+K302</f>
        <v>40</v>
      </c>
      <c r="M302" s="18" t="str">
        <f t="shared" si="478"/>
        <v>0</v>
      </c>
      <c r="N302" s="18" t="str">
        <f t="shared" si="479"/>
        <v>0</v>
      </c>
      <c r="O302" s="18" t="str">
        <f t="shared" si="480"/>
        <v>0</v>
      </c>
      <c r="P302" s="122" t="s">
        <v>218</v>
      </c>
      <c r="Q302" s="122" t="s">
        <v>214</v>
      </c>
    </row>
    <row r="303" spans="1:17" ht="21.75" customHeight="1" x14ac:dyDescent="0.3">
      <c r="A303" s="15"/>
      <c r="B303" s="42" t="s">
        <v>194</v>
      </c>
      <c r="C303" s="17">
        <v>4</v>
      </c>
      <c r="D303" s="17">
        <v>4</v>
      </c>
      <c r="E303" s="18">
        <f t="shared" si="472"/>
        <v>8</v>
      </c>
      <c r="F303" s="35">
        <v>2</v>
      </c>
      <c r="G303" s="18" t="str">
        <f t="shared" si="473"/>
        <v>0</v>
      </c>
      <c r="H303" s="18" t="str">
        <f t="shared" si="474"/>
        <v>0</v>
      </c>
      <c r="I303" s="18">
        <f t="shared" si="491"/>
        <v>0</v>
      </c>
      <c r="J303" s="18">
        <f t="shared" si="475"/>
        <v>4</v>
      </c>
      <c r="K303" s="18">
        <f t="shared" si="476"/>
        <v>4</v>
      </c>
      <c r="L303" s="18">
        <f t="shared" si="499"/>
        <v>8</v>
      </c>
      <c r="M303" s="18" t="str">
        <f t="shared" si="478"/>
        <v>0</v>
      </c>
      <c r="N303" s="18" t="str">
        <f t="shared" si="479"/>
        <v>0</v>
      </c>
      <c r="O303" s="18" t="str">
        <f t="shared" si="480"/>
        <v>0</v>
      </c>
      <c r="P303" s="122" t="s">
        <v>218</v>
      </c>
      <c r="Q303" s="122" t="s">
        <v>214</v>
      </c>
    </row>
    <row r="304" spans="1:17" ht="21.75" customHeight="1" x14ac:dyDescent="0.3">
      <c r="A304" s="15"/>
      <c r="B304" s="42" t="s">
        <v>195</v>
      </c>
      <c r="C304" s="17">
        <v>14</v>
      </c>
      <c r="D304" s="17">
        <v>8</v>
      </c>
      <c r="E304" s="18">
        <f t="shared" si="472"/>
        <v>22</v>
      </c>
      <c r="F304" s="35">
        <v>2</v>
      </c>
      <c r="G304" s="18" t="str">
        <f t="shared" si="473"/>
        <v>0</v>
      </c>
      <c r="H304" s="18" t="str">
        <f t="shared" si="474"/>
        <v>0</v>
      </c>
      <c r="I304" s="18">
        <f t="shared" si="491"/>
        <v>0</v>
      </c>
      <c r="J304" s="18">
        <f t="shared" si="475"/>
        <v>14</v>
      </c>
      <c r="K304" s="18">
        <f t="shared" si="476"/>
        <v>8</v>
      </c>
      <c r="L304" s="18">
        <f t="shared" si="499"/>
        <v>22</v>
      </c>
      <c r="M304" s="18" t="str">
        <f t="shared" si="478"/>
        <v>0</v>
      </c>
      <c r="N304" s="18" t="str">
        <f t="shared" si="479"/>
        <v>0</v>
      </c>
      <c r="O304" s="18" t="str">
        <f t="shared" si="480"/>
        <v>0</v>
      </c>
      <c r="P304" s="122" t="s">
        <v>218</v>
      </c>
      <c r="Q304" s="122" t="s">
        <v>214</v>
      </c>
    </row>
    <row r="305" spans="1:17" ht="21.75" customHeight="1" x14ac:dyDescent="0.3">
      <c r="A305" s="15"/>
      <c r="B305" s="48" t="s">
        <v>56</v>
      </c>
      <c r="C305" s="17">
        <v>300</v>
      </c>
      <c r="D305" s="17">
        <v>88</v>
      </c>
      <c r="E305" s="18">
        <f t="shared" si="472"/>
        <v>388</v>
      </c>
      <c r="F305" s="35">
        <v>2</v>
      </c>
      <c r="G305" s="18" t="str">
        <f t="shared" si="473"/>
        <v>0</v>
      </c>
      <c r="H305" s="18" t="str">
        <f t="shared" si="474"/>
        <v>0</v>
      </c>
      <c r="I305" s="18">
        <f t="shared" si="491"/>
        <v>0</v>
      </c>
      <c r="J305" s="18">
        <f t="shared" si="475"/>
        <v>300</v>
      </c>
      <c r="K305" s="18">
        <f t="shared" si="476"/>
        <v>88</v>
      </c>
      <c r="L305" s="18">
        <f t="shared" si="499"/>
        <v>388</v>
      </c>
      <c r="M305" s="18" t="str">
        <f t="shared" si="478"/>
        <v>0</v>
      </c>
      <c r="N305" s="18" t="str">
        <f t="shared" si="479"/>
        <v>0</v>
      </c>
      <c r="O305" s="18" t="str">
        <f t="shared" si="480"/>
        <v>0</v>
      </c>
      <c r="P305" s="122" t="s">
        <v>209</v>
      </c>
      <c r="Q305" s="122" t="s">
        <v>216</v>
      </c>
    </row>
    <row r="306" spans="1:17" ht="21.75" customHeight="1" x14ac:dyDescent="0.3">
      <c r="A306" s="15"/>
      <c r="B306" s="48" t="s">
        <v>182</v>
      </c>
      <c r="C306" s="17">
        <v>13</v>
      </c>
      <c r="D306" s="17">
        <v>56</v>
      </c>
      <c r="E306" s="18">
        <f t="shared" ref="E306" si="500">C306+D306</f>
        <v>69</v>
      </c>
      <c r="F306" s="35">
        <v>2</v>
      </c>
      <c r="G306" s="18" t="str">
        <f t="shared" ref="G306" si="501">IF(F306=1,C306,"0")</f>
        <v>0</v>
      </c>
      <c r="H306" s="18" t="str">
        <f t="shared" ref="H306" si="502">IF(F306=1,D306,"0")</f>
        <v>0</v>
      </c>
      <c r="I306" s="18">
        <f t="shared" ref="I306" si="503">G306+H306</f>
        <v>0</v>
      </c>
      <c r="J306" s="18">
        <f t="shared" ref="J306" si="504">IF(F306=2,C306,"0")</f>
        <v>13</v>
      </c>
      <c r="K306" s="18">
        <f t="shared" ref="K306" si="505">IF(F306=2,D306,"0")</f>
        <v>56</v>
      </c>
      <c r="L306" s="18">
        <f t="shared" ref="L306" si="506">J306+K306</f>
        <v>69</v>
      </c>
      <c r="M306" s="18" t="str">
        <f t="shared" si="478"/>
        <v>0</v>
      </c>
      <c r="N306" s="18" t="str">
        <f t="shared" si="479"/>
        <v>0</v>
      </c>
      <c r="O306" s="18" t="str">
        <f t="shared" si="480"/>
        <v>0</v>
      </c>
      <c r="P306" s="122" t="s">
        <v>218</v>
      </c>
      <c r="Q306" s="126" t="s">
        <v>213</v>
      </c>
    </row>
    <row r="307" spans="1:17" ht="21.75" customHeight="1" x14ac:dyDescent="0.3">
      <c r="A307" s="15"/>
      <c r="B307" s="42" t="s">
        <v>38</v>
      </c>
      <c r="C307" s="17">
        <v>0</v>
      </c>
      <c r="D307" s="17">
        <v>1</v>
      </c>
      <c r="E307" s="18">
        <f t="shared" si="472"/>
        <v>1</v>
      </c>
      <c r="F307" s="35">
        <v>2</v>
      </c>
      <c r="G307" s="18" t="str">
        <f t="shared" si="473"/>
        <v>0</v>
      </c>
      <c r="H307" s="18" t="str">
        <f t="shared" si="474"/>
        <v>0</v>
      </c>
      <c r="I307" s="18">
        <f t="shared" si="491"/>
        <v>0</v>
      </c>
      <c r="J307" s="18">
        <f t="shared" si="475"/>
        <v>0</v>
      </c>
      <c r="K307" s="18">
        <f t="shared" si="476"/>
        <v>1</v>
      </c>
      <c r="L307" s="18">
        <f t="shared" si="499"/>
        <v>1</v>
      </c>
      <c r="M307" s="18" t="str">
        <f t="shared" si="478"/>
        <v>0</v>
      </c>
      <c r="N307" s="18" t="str">
        <f t="shared" si="479"/>
        <v>0</v>
      </c>
      <c r="O307" s="18" t="str">
        <f t="shared" si="480"/>
        <v>0</v>
      </c>
      <c r="P307" s="122" t="s">
        <v>218</v>
      </c>
      <c r="Q307" s="122" t="s">
        <v>216</v>
      </c>
    </row>
    <row r="308" spans="1:17" ht="21.75" customHeight="1" x14ac:dyDescent="0.3">
      <c r="A308" s="15"/>
      <c r="B308" s="42" t="s">
        <v>130</v>
      </c>
      <c r="C308" s="17">
        <v>42</v>
      </c>
      <c r="D308" s="17">
        <v>56</v>
      </c>
      <c r="E308" s="18">
        <f t="shared" si="472"/>
        <v>98</v>
      </c>
      <c r="F308" s="35">
        <v>2</v>
      </c>
      <c r="G308" s="18" t="str">
        <f t="shared" si="473"/>
        <v>0</v>
      </c>
      <c r="H308" s="18" t="str">
        <f t="shared" si="474"/>
        <v>0</v>
      </c>
      <c r="I308" s="18">
        <f t="shared" si="491"/>
        <v>0</v>
      </c>
      <c r="J308" s="18">
        <f t="shared" si="475"/>
        <v>42</v>
      </c>
      <c r="K308" s="18">
        <f t="shared" si="476"/>
        <v>56</v>
      </c>
      <c r="L308" s="18">
        <f t="shared" si="499"/>
        <v>98</v>
      </c>
      <c r="M308" s="18" t="str">
        <f t="shared" si="478"/>
        <v>0</v>
      </c>
      <c r="N308" s="18" t="str">
        <f t="shared" si="479"/>
        <v>0</v>
      </c>
      <c r="O308" s="18" t="str">
        <f t="shared" si="480"/>
        <v>0</v>
      </c>
      <c r="P308" s="122" t="s">
        <v>218</v>
      </c>
      <c r="Q308" s="122" t="s">
        <v>216</v>
      </c>
    </row>
    <row r="309" spans="1:17" s="23" customFormat="1" ht="21.75" customHeight="1" x14ac:dyDescent="0.2">
      <c r="A309" s="19"/>
      <c r="B309" s="41" t="s">
        <v>59</v>
      </c>
      <c r="C309" s="21">
        <f>SUM(C294:C308)</f>
        <v>750</v>
      </c>
      <c r="D309" s="21">
        <f>SUM(D294:D308)</f>
        <v>601</v>
      </c>
      <c r="E309" s="21">
        <f>SUM(E294:E308)</f>
        <v>1351</v>
      </c>
      <c r="F309" s="36"/>
      <c r="G309" s="21">
        <f t="shared" ref="G309:L309" si="507">SUM(G294:G308)</f>
        <v>0</v>
      </c>
      <c r="H309" s="21">
        <f t="shared" si="507"/>
        <v>0</v>
      </c>
      <c r="I309" s="21">
        <f t="shared" si="507"/>
        <v>0</v>
      </c>
      <c r="J309" s="21">
        <f t="shared" si="507"/>
        <v>750</v>
      </c>
      <c r="K309" s="21">
        <f t="shared" si="507"/>
        <v>601</v>
      </c>
      <c r="L309" s="21">
        <f t="shared" si="507"/>
        <v>1351</v>
      </c>
      <c r="M309" s="21">
        <f t="shared" ref="M309:O309" si="508">SUM(M294:M308)</f>
        <v>0</v>
      </c>
      <c r="N309" s="21">
        <f t="shared" si="508"/>
        <v>0</v>
      </c>
      <c r="O309" s="21">
        <f t="shared" si="508"/>
        <v>0</v>
      </c>
      <c r="P309" s="123"/>
      <c r="Q309" s="123"/>
    </row>
    <row r="310" spans="1:17" s="23" customFormat="1" ht="21.75" customHeight="1" x14ac:dyDescent="0.2">
      <c r="A310" s="19"/>
      <c r="B310" s="41" t="s">
        <v>61</v>
      </c>
      <c r="C310" s="21">
        <f>C309</f>
        <v>750</v>
      </c>
      <c r="D310" s="21">
        <f t="shared" ref="D310:L310" si="509">D309</f>
        <v>601</v>
      </c>
      <c r="E310" s="21">
        <f t="shared" si="509"/>
        <v>1351</v>
      </c>
      <c r="F310" s="36"/>
      <c r="G310" s="21">
        <f t="shared" si="509"/>
        <v>0</v>
      </c>
      <c r="H310" s="21">
        <f t="shared" si="509"/>
        <v>0</v>
      </c>
      <c r="I310" s="21">
        <f t="shared" si="509"/>
        <v>0</v>
      </c>
      <c r="J310" s="21">
        <f t="shared" si="509"/>
        <v>750</v>
      </c>
      <c r="K310" s="21">
        <f t="shared" si="509"/>
        <v>601</v>
      </c>
      <c r="L310" s="21">
        <f t="shared" si="509"/>
        <v>1351</v>
      </c>
      <c r="M310" s="21">
        <f t="shared" ref="M310:O310" si="510">M309</f>
        <v>0</v>
      </c>
      <c r="N310" s="21">
        <f t="shared" si="510"/>
        <v>0</v>
      </c>
      <c r="O310" s="21">
        <f t="shared" si="510"/>
        <v>0</v>
      </c>
      <c r="P310" s="123"/>
      <c r="Q310" s="123"/>
    </row>
    <row r="311" spans="1:17" s="47" customFormat="1" ht="21.75" customHeight="1" x14ac:dyDescent="0.2">
      <c r="A311" s="2"/>
      <c r="B311" s="70" t="s">
        <v>77</v>
      </c>
      <c r="C311" s="17"/>
      <c r="D311" s="17"/>
      <c r="E311" s="18"/>
      <c r="F311" s="99"/>
      <c r="G311" s="18"/>
      <c r="H311" s="18"/>
      <c r="I311" s="18"/>
      <c r="J311" s="18"/>
      <c r="K311" s="18"/>
      <c r="L311" s="18"/>
      <c r="M311" s="18"/>
      <c r="N311" s="18"/>
      <c r="O311" s="18"/>
      <c r="P311" s="115"/>
      <c r="Q311" s="115"/>
    </row>
    <row r="312" spans="1:17" s="47" customFormat="1" ht="21.75" customHeight="1" x14ac:dyDescent="0.2">
      <c r="A312" s="2"/>
      <c r="B312" s="3" t="s">
        <v>84</v>
      </c>
      <c r="C312" s="17"/>
      <c r="D312" s="17"/>
      <c r="E312" s="18"/>
      <c r="F312" s="55"/>
      <c r="G312" s="18"/>
      <c r="H312" s="18"/>
      <c r="I312" s="18"/>
      <c r="J312" s="18"/>
      <c r="K312" s="18"/>
      <c r="L312" s="18"/>
      <c r="M312" s="18"/>
      <c r="N312" s="18"/>
      <c r="O312" s="18"/>
      <c r="P312" s="115"/>
      <c r="Q312" s="115"/>
    </row>
    <row r="313" spans="1:17" s="72" customFormat="1" ht="21.75" customHeight="1" x14ac:dyDescent="0.3">
      <c r="A313" s="71"/>
      <c r="B313" s="42" t="s">
        <v>72</v>
      </c>
      <c r="C313" s="17">
        <v>1</v>
      </c>
      <c r="D313" s="17">
        <v>0</v>
      </c>
      <c r="E313" s="18">
        <f>C313+D313</f>
        <v>1</v>
      </c>
      <c r="F313" s="35">
        <v>2</v>
      </c>
      <c r="G313" s="18" t="str">
        <f>IF(F313=1,C313,"0")</f>
        <v>0</v>
      </c>
      <c r="H313" s="18" t="str">
        <f>IF(F313=1,D313,"0")</f>
        <v>0</v>
      </c>
      <c r="I313" s="18">
        <f>G313+H313</f>
        <v>0</v>
      </c>
      <c r="J313" s="18">
        <f>IF(F313=2,C313,"0")</f>
        <v>1</v>
      </c>
      <c r="K313" s="18">
        <f>IF(F313=2,D313,"0")</f>
        <v>0</v>
      </c>
      <c r="L313" s="18">
        <f>J313+K313</f>
        <v>1</v>
      </c>
      <c r="M313" s="18" t="str">
        <f t="shared" ref="M313" si="511">IF(F313=3,C313,"0")</f>
        <v>0</v>
      </c>
      <c r="N313" s="18" t="str">
        <f t="shared" ref="N313" si="512">IF(F313=3,D313,"0")</f>
        <v>0</v>
      </c>
      <c r="O313" s="18" t="str">
        <f t="shared" ref="O313" si="513">IF(F313=3,E313,"0")</f>
        <v>0</v>
      </c>
      <c r="P313" s="122" t="s">
        <v>209</v>
      </c>
      <c r="Q313" s="122" t="s">
        <v>216</v>
      </c>
    </row>
    <row r="314" spans="1:17" s="74" customFormat="1" ht="21.75" customHeight="1" x14ac:dyDescent="0.2">
      <c r="A314" s="73"/>
      <c r="B314" s="20" t="s">
        <v>59</v>
      </c>
      <c r="C314" s="21">
        <f>SUM(C313)</f>
        <v>1</v>
      </c>
      <c r="D314" s="21">
        <f t="shared" ref="D314:L314" si="514">SUM(D313)</f>
        <v>0</v>
      </c>
      <c r="E314" s="21">
        <f t="shared" si="514"/>
        <v>1</v>
      </c>
      <c r="F314" s="21"/>
      <c r="G314" s="21">
        <f t="shared" si="514"/>
        <v>0</v>
      </c>
      <c r="H314" s="21">
        <f t="shared" si="514"/>
        <v>0</v>
      </c>
      <c r="I314" s="21">
        <f t="shared" si="514"/>
        <v>0</v>
      </c>
      <c r="J314" s="21">
        <f t="shared" si="514"/>
        <v>1</v>
      </c>
      <c r="K314" s="21">
        <f t="shared" si="514"/>
        <v>0</v>
      </c>
      <c r="L314" s="21">
        <f t="shared" si="514"/>
        <v>1</v>
      </c>
      <c r="M314" s="21">
        <f t="shared" ref="M314:O314" si="515">SUM(M313)</f>
        <v>0</v>
      </c>
      <c r="N314" s="21">
        <f t="shared" si="515"/>
        <v>0</v>
      </c>
      <c r="O314" s="21">
        <f t="shared" si="515"/>
        <v>0</v>
      </c>
      <c r="P314" s="115"/>
      <c r="Q314" s="115"/>
    </row>
    <row r="315" spans="1:17" s="74" customFormat="1" ht="21.75" customHeight="1" x14ac:dyDescent="0.2">
      <c r="A315" s="73"/>
      <c r="B315" s="20" t="s">
        <v>78</v>
      </c>
      <c r="C315" s="21">
        <f>C314</f>
        <v>1</v>
      </c>
      <c r="D315" s="21">
        <f t="shared" ref="D315:E315" si="516">D314</f>
        <v>0</v>
      </c>
      <c r="E315" s="21">
        <f t="shared" si="516"/>
        <v>1</v>
      </c>
      <c r="F315" s="36"/>
      <c r="G315" s="21">
        <f>G314</f>
        <v>0</v>
      </c>
      <c r="H315" s="21">
        <f t="shared" ref="H315:L315" si="517">H314</f>
        <v>0</v>
      </c>
      <c r="I315" s="21">
        <f t="shared" si="517"/>
        <v>0</v>
      </c>
      <c r="J315" s="21">
        <f t="shared" si="517"/>
        <v>1</v>
      </c>
      <c r="K315" s="21">
        <f t="shared" si="517"/>
        <v>0</v>
      </c>
      <c r="L315" s="21">
        <f t="shared" si="517"/>
        <v>1</v>
      </c>
      <c r="M315" s="21">
        <f t="shared" ref="M315:O315" si="518">M314</f>
        <v>0</v>
      </c>
      <c r="N315" s="21">
        <f t="shared" si="518"/>
        <v>0</v>
      </c>
      <c r="O315" s="21">
        <f t="shared" si="518"/>
        <v>0</v>
      </c>
      <c r="P315" s="115"/>
      <c r="Q315" s="115"/>
    </row>
    <row r="316" spans="1:17" s="74" customFormat="1" ht="21.75" customHeight="1" x14ac:dyDescent="0.2">
      <c r="A316" s="75"/>
      <c r="B316" s="29" t="s">
        <v>43</v>
      </c>
      <c r="C316" s="30">
        <f>C310+C315</f>
        <v>751</v>
      </c>
      <c r="D316" s="30">
        <f>D310+D315</f>
        <v>601</v>
      </c>
      <c r="E316" s="30">
        <f>E310+E315</f>
        <v>1352</v>
      </c>
      <c r="F316" s="49"/>
      <c r="G316" s="30">
        <f t="shared" ref="G316:L316" si="519">G310+G315</f>
        <v>0</v>
      </c>
      <c r="H316" s="30">
        <f t="shared" si="519"/>
        <v>0</v>
      </c>
      <c r="I316" s="30">
        <f t="shared" si="519"/>
        <v>0</v>
      </c>
      <c r="J316" s="30">
        <f t="shared" si="519"/>
        <v>751</v>
      </c>
      <c r="K316" s="30">
        <f t="shared" si="519"/>
        <v>601</v>
      </c>
      <c r="L316" s="30">
        <f t="shared" si="519"/>
        <v>1352</v>
      </c>
      <c r="M316" s="30">
        <f t="shared" ref="M316:O316" si="520">M310+M315</f>
        <v>0</v>
      </c>
      <c r="N316" s="30">
        <f t="shared" si="520"/>
        <v>0</v>
      </c>
      <c r="O316" s="30">
        <f t="shared" si="520"/>
        <v>0</v>
      </c>
      <c r="P316" s="128"/>
      <c r="Q316" s="128"/>
    </row>
    <row r="317" spans="1:17" ht="21.75" customHeight="1" x14ac:dyDescent="0.2">
      <c r="A317" s="19" t="s">
        <v>57</v>
      </c>
      <c r="B317" s="16"/>
      <c r="C317" s="4"/>
      <c r="D317" s="4"/>
      <c r="E317" s="33"/>
      <c r="F317" s="5"/>
      <c r="G317" s="32"/>
      <c r="H317" s="32"/>
      <c r="I317" s="33"/>
      <c r="J317" s="32"/>
      <c r="K317" s="32"/>
      <c r="L317" s="33"/>
      <c r="M317" s="32"/>
      <c r="N317" s="32"/>
      <c r="O317" s="33"/>
      <c r="P317" s="124"/>
      <c r="Q317" s="124"/>
    </row>
    <row r="318" spans="1:17" ht="21.75" customHeight="1" x14ac:dyDescent="0.2">
      <c r="A318" s="19"/>
      <c r="B318" s="50" t="s">
        <v>60</v>
      </c>
      <c r="C318" s="4"/>
      <c r="D318" s="4"/>
      <c r="E318" s="33"/>
      <c r="F318" s="5"/>
      <c r="G318" s="32"/>
      <c r="H318" s="32"/>
      <c r="I318" s="33"/>
      <c r="J318" s="32"/>
      <c r="K318" s="32"/>
      <c r="L318" s="33"/>
      <c r="M318" s="32"/>
      <c r="N318" s="32"/>
      <c r="O318" s="33"/>
      <c r="P318" s="124"/>
      <c r="Q318" s="124"/>
    </row>
    <row r="319" spans="1:17" ht="21.75" customHeight="1" x14ac:dyDescent="0.2">
      <c r="A319" s="19"/>
      <c r="B319" s="37" t="s">
        <v>103</v>
      </c>
      <c r="C319" s="4"/>
      <c r="D319" s="4"/>
      <c r="E319" s="33"/>
      <c r="F319" s="63"/>
      <c r="G319" s="32"/>
      <c r="H319" s="32"/>
      <c r="I319" s="33"/>
      <c r="J319" s="32"/>
      <c r="K319" s="32"/>
      <c r="L319" s="33"/>
      <c r="M319" s="32"/>
      <c r="N319" s="32"/>
      <c r="O319" s="33"/>
      <c r="P319" s="124"/>
      <c r="Q319" s="124"/>
    </row>
    <row r="320" spans="1:17" s="47" customFormat="1" ht="21.75" customHeight="1" x14ac:dyDescent="0.3">
      <c r="A320" s="2"/>
      <c r="B320" s="42" t="s">
        <v>85</v>
      </c>
      <c r="C320" s="17">
        <v>233</v>
      </c>
      <c r="D320" s="17">
        <v>265</v>
      </c>
      <c r="E320" s="18">
        <f>C320+D320</f>
        <v>498</v>
      </c>
      <c r="F320" s="35">
        <v>2</v>
      </c>
      <c r="G320" s="18" t="str">
        <f>IF(F320=1,C320,"0")</f>
        <v>0</v>
      </c>
      <c r="H320" s="18" t="str">
        <f>IF(F320=1,D320,"0")</f>
        <v>0</v>
      </c>
      <c r="I320" s="18">
        <f>G320+H320</f>
        <v>0</v>
      </c>
      <c r="J320" s="18">
        <f>IF(F320=2,C320,"0")</f>
        <v>233</v>
      </c>
      <c r="K320" s="18">
        <f>IF(F320=2,D320,"0")</f>
        <v>265</v>
      </c>
      <c r="L320" s="18">
        <f>J320+K320</f>
        <v>498</v>
      </c>
      <c r="M320" s="18" t="str">
        <f t="shared" ref="M320:M321" si="521">IF(F320=3,C320,"0")</f>
        <v>0</v>
      </c>
      <c r="N320" s="18" t="str">
        <f t="shared" ref="N320:N321" si="522">IF(F320=3,D320,"0")</f>
        <v>0</v>
      </c>
      <c r="O320" s="18" t="str">
        <f t="shared" ref="O320:O321" si="523">IF(F320=3,E320,"0")</f>
        <v>0</v>
      </c>
      <c r="P320" s="122" t="s">
        <v>204</v>
      </c>
      <c r="Q320" s="126" t="s">
        <v>199</v>
      </c>
    </row>
    <row r="321" spans="1:17" ht="21.75" customHeight="1" x14ac:dyDescent="0.3">
      <c r="A321" s="15"/>
      <c r="B321" s="42" t="s">
        <v>40</v>
      </c>
      <c r="C321" s="17">
        <v>122</v>
      </c>
      <c r="D321" s="17">
        <v>230</v>
      </c>
      <c r="E321" s="18">
        <f>C321+D321</f>
        <v>352</v>
      </c>
      <c r="F321" s="35">
        <v>2</v>
      </c>
      <c r="G321" s="18" t="str">
        <f>IF(F321=1,C321,"0")</f>
        <v>0</v>
      </c>
      <c r="H321" s="18" t="str">
        <f>IF(F321=1,D321,"0")</f>
        <v>0</v>
      </c>
      <c r="I321" s="18">
        <f>G321+H321</f>
        <v>0</v>
      </c>
      <c r="J321" s="18">
        <f>IF(F321=2,C321,"0")</f>
        <v>122</v>
      </c>
      <c r="K321" s="18">
        <f>IF(F321=2,D321,"0")</f>
        <v>230</v>
      </c>
      <c r="L321" s="18">
        <f>J321+K321</f>
        <v>352</v>
      </c>
      <c r="M321" s="18" t="str">
        <f t="shared" si="521"/>
        <v>0</v>
      </c>
      <c r="N321" s="18" t="str">
        <f t="shared" si="522"/>
        <v>0</v>
      </c>
      <c r="O321" s="18" t="str">
        <f t="shared" si="523"/>
        <v>0</v>
      </c>
      <c r="P321" s="122" t="s">
        <v>204</v>
      </c>
      <c r="Q321" s="126" t="s">
        <v>199</v>
      </c>
    </row>
    <row r="322" spans="1:17" s="23" customFormat="1" ht="21.75" customHeight="1" x14ac:dyDescent="0.2">
      <c r="A322" s="19"/>
      <c r="B322" s="41" t="s">
        <v>59</v>
      </c>
      <c r="C322" s="21">
        <f t="shared" ref="C322:L322" si="524">SUM(C320:C321)</f>
        <v>355</v>
      </c>
      <c r="D322" s="21">
        <f t="shared" si="524"/>
        <v>495</v>
      </c>
      <c r="E322" s="21">
        <f t="shared" si="524"/>
        <v>850</v>
      </c>
      <c r="F322" s="36"/>
      <c r="G322" s="21">
        <f t="shared" si="524"/>
        <v>0</v>
      </c>
      <c r="H322" s="21">
        <f t="shared" si="524"/>
        <v>0</v>
      </c>
      <c r="I322" s="21">
        <f t="shared" si="524"/>
        <v>0</v>
      </c>
      <c r="J322" s="21">
        <f t="shared" si="524"/>
        <v>355</v>
      </c>
      <c r="K322" s="21">
        <f t="shared" si="524"/>
        <v>495</v>
      </c>
      <c r="L322" s="21">
        <f t="shared" si="524"/>
        <v>850</v>
      </c>
      <c r="M322" s="21">
        <f t="shared" ref="M322:O322" si="525">SUM(M320:M321)</f>
        <v>0</v>
      </c>
      <c r="N322" s="21">
        <f t="shared" si="525"/>
        <v>0</v>
      </c>
      <c r="O322" s="21">
        <f t="shared" si="525"/>
        <v>0</v>
      </c>
      <c r="P322" s="123"/>
      <c r="Q322" s="123"/>
    </row>
    <row r="323" spans="1:17" s="23" customFormat="1" ht="21.75" customHeight="1" x14ac:dyDescent="0.2">
      <c r="A323" s="19"/>
      <c r="B323" s="41" t="s">
        <v>61</v>
      </c>
      <c r="C323" s="21">
        <f>C322</f>
        <v>355</v>
      </c>
      <c r="D323" s="21">
        <f t="shared" ref="D323:L324" si="526">D322</f>
        <v>495</v>
      </c>
      <c r="E323" s="21">
        <f t="shared" si="526"/>
        <v>850</v>
      </c>
      <c r="F323" s="36"/>
      <c r="G323" s="21">
        <f t="shared" si="526"/>
        <v>0</v>
      </c>
      <c r="H323" s="21">
        <f t="shared" si="526"/>
        <v>0</v>
      </c>
      <c r="I323" s="21">
        <f t="shared" si="526"/>
        <v>0</v>
      </c>
      <c r="J323" s="21">
        <f t="shared" si="526"/>
        <v>355</v>
      </c>
      <c r="K323" s="21">
        <f t="shared" si="526"/>
        <v>495</v>
      </c>
      <c r="L323" s="21">
        <f t="shared" si="526"/>
        <v>850</v>
      </c>
      <c r="M323" s="21">
        <f t="shared" ref="M323:O323" si="527">M322</f>
        <v>0</v>
      </c>
      <c r="N323" s="21">
        <f t="shared" si="527"/>
        <v>0</v>
      </c>
      <c r="O323" s="21">
        <f t="shared" si="527"/>
        <v>0</v>
      </c>
      <c r="P323" s="123"/>
      <c r="Q323" s="123"/>
    </row>
    <row r="324" spans="1:17" s="23" customFormat="1" ht="21.75" customHeight="1" x14ac:dyDescent="0.2">
      <c r="A324" s="28"/>
      <c r="B324" s="52" t="s">
        <v>43</v>
      </c>
      <c r="C324" s="30">
        <f>C323</f>
        <v>355</v>
      </c>
      <c r="D324" s="30">
        <f t="shared" si="526"/>
        <v>495</v>
      </c>
      <c r="E324" s="30">
        <f t="shared" si="526"/>
        <v>850</v>
      </c>
      <c r="F324" s="49"/>
      <c r="G324" s="30">
        <f t="shared" si="526"/>
        <v>0</v>
      </c>
      <c r="H324" s="30">
        <f t="shared" si="526"/>
        <v>0</v>
      </c>
      <c r="I324" s="30">
        <f t="shared" si="526"/>
        <v>0</v>
      </c>
      <c r="J324" s="30">
        <f t="shared" si="526"/>
        <v>355</v>
      </c>
      <c r="K324" s="30">
        <f t="shared" si="526"/>
        <v>495</v>
      </c>
      <c r="L324" s="30">
        <f t="shared" si="526"/>
        <v>850</v>
      </c>
      <c r="M324" s="30">
        <f t="shared" ref="M324:O324" si="528">M323</f>
        <v>0</v>
      </c>
      <c r="N324" s="30">
        <f t="shared" si="528"/>
        <v>0</v>
      </c>
      <c r="O324" s="30">
        <f t="shared" si="528"/>
        <v>0</v>
      </c>
      <c r="P324" s="127"/>
      <c r="Q324" s="127"/>
    </row>
    <row r="325" spans="1:17" s="23" customFormat="1" ht="21.75" customHeight="1" x14ac:dyDescent="0.2">
      <c r="A325" s="2" t="s">
        <v>185</v>
      </c>
      <c r="B325" s="41"/>
      <c r="C325" s="4"/>
      <c r="D325" s="4"/>
      <c r="E325" s="33"/>
      <c r="F325" s="5"/>
      <c r="G325" s="32"/>
      <c r="H325" s="32"/>
      <c r="I325" s="33"/>
      <c r="J325" s="32"/>
      <c r="K325" s="32"/>
      <c r="L325" s="33"/>
      <c r="M325" s="32"/>
      <c r="N325" s="32"/>
      <c r="O325" s="33"/>
      <c r="P325" s="123"/>
      <c r="Q325" s="123"/>
    </row>
    <row r="326" spans="1:17" s="23" customFormat="1" ht="21.75" customHeight="1" x14ac:dyDescent="0.2">
      <c r="A326" s="2"/>
      <c r="B326" s="70" t="s">
        <v>60</v>
      </c>
      <c r="C326" s="4"/>
      <c r="D326" s="4"/>
      <c r="E326" s="33"/>
      <c r="F326" s="5"/>
      <c r="G326" s="32"/>
      <c r="H326" s="32"/>
      <c r="I326" s="33"/>
      <c r="J326" s="32"/>
      <c r="K326" s="32"/>
      <c r="L326" s="33"/>
      <c r="M326" s="32"/>
      <c r="N326" s="32"/>
      <c r="O326" s="33"/>
      <c r="P326" s="123"/>
      <c r="Q326" s="123"/>
    </row>
    <row r="327" spans="1:17" s="23" customFormat="1" ht="21.75" customHeight="1" x14ac:dyDescent="0.2">
      <c r="A327" s="66"/>
      <c r="B327" s="76" t="s">
        <v>68</v>
      </c>
      <c r="C327" s="77"/>
      <c r="D327" s="77"/>
      <c r="E327" s="33"/>
      <c r="F327" s="5"/>
      <c r="G327" s="78"/>
      <c r="H327" s="78"/>
      <c r="I327" s="79"/>
      <c r="J327" s="78"/>
      <c r="K327" s="78"/>
      <c r="L327" s="79"/>
      <c r="M327" s="78"/>
      <c r="N327" s="78"/>
      <c r="O327" s="79"/>
      <c r="P327" s="123"/>
      <c r="Q327" s="123"/>
    </row>
    <row r="328" spans="1:17" s="23" customFormat="1" ht="21.75" customHeight="1" x14ac:dyDescent="0.3">
      <c r="A328" s="8"/>
      <c r="B328" s="42" t="s">
        <v>147</v>
      </c>
      <c r="C328" s="17">
        <v>18</v>
      </c>
      <c r="D328" s="17">
        <v>189</v>
      </c>
      <c r="E328" s="18">
        <f>C328+D328</f>
        <v>207</v>
      </c>
      <c r="F328" s="35">
        <v>3</v>
      </c>
      <c r="G328" s="18" t="str">
        <f>IF(F328=1,C328,"0")</f>
        <v>0</v>
      </c>
      <c r="H328" s="18" t="str">
        <f>IF(F328=1,D328,"0")</f>
        <v>0</v>
      </c>
      <c r="I328" s="18">
        <f t="shared" ref="I328" si="529">G328+H328</f>
        <v>0</v>
      </c>
      <c r="J328" s="18" t="str">
        <f>IF(F328=2,C328,"0")</f>
        <v>0</v>
      </c>
      <c r="K328" s="18" t="str">
        <f>IF(F328=2,D328,"0")</f>
        <v>0</v>
      </c>
      <c r="L328" s="18">
        <f t="shared" ref="L328" si="530">J328+K328</f>
        <v>0</v>
      </c>
      <c r="M328" s="18">
        <f t="shared" ref="M328" si="531">IF(F328=3,C328,"0")</f>
        <v>18</v>
      </c>
      <c r="N328" s="18">
        <f t="shared" ref="N328" si="532">IF(F328=3,D328,"0")</f>
        <v>189</v>
      </c>
      <c r="O328" s="18">
        <f t="shared" ref="O328" si="533">IF(F328=3,E328,"0")</f>
        <v>207</v>
      </c>
      <c r="P328" s="122" t="s">
        <v>202</v>
      </c>
      <c r="Q328" s="126" t="s">
        <v>203</v>
      </c>
    </row>
    <row r="329" spans="1:17" s="23" customFormat="1" ht="21.75" customHeight="1" x14ac:dyDescent="0.2">
      <c r="A329" s="66"/>
      <c r="B329" s="41" t="s">
        <v>59</v>
      </c>
      <c r="C329" s="21">
        <f>SUM(C328:C328)</f>
        <v>18</v>
      </c>
      <c r="D329" s="21">
        <f>SUM(D328:D328)</f>
        <v>189</v>
      </c>
      <c r="E329" s="21">
        <f>SUM(E328:E328)</f>
        <v>207</v>
      </c>
      <c r="F329" s="36">
        <f>SUM(F328:F328)</f>
        <v>3</v>
      </c>
      <c r="G329" s="21" t="str">
        <f>G328</f>
        <v>0</v>
      </c>
      <c r="H329" s="21" t="str">
        <f t="shared" ref="H329:I329" si="534">H328</f>
        <v>0</v>
      </c>
      <c r="I329" s="21">
        <f t="shared" si="534"/>
        <v>0</v>
      </c>
      <c r="J329" s="21">
        <f t="shared" ref="J329:O329" si="535">SUM(J328:J328)</f>
        <v>0</v>
      </c>
      <c r="K329" s="21">
        <f t="shared" si="535"/>
        <v>0</v>
      </c>
      <c r="L329" s="21">
        <f t="shared" si="535"/>
        <v>0</v>
      </c>
      <c r="M329" s="21">
        <f t="shared" si="535"/>
        <v>18</v>
      </c>
      <c r="N329" s="21">
        <f t="shared" si="535"/>
        <v>189</v>
      </c>
      <c r="O329" s="21">
        <f t="shared" si="535"/>
        <v>207</v>
      </c>
      <c r="P329" s="123"/>
      <c r="Q329" s="123"/>
    </row>
    <row r="330" spans="1:17" s="23" customFormat="1" ht="21.75" customHeight="1" x14ac:dyDescent="0.2">
      <c r="A330" s="15"/>
      <c r="B330" s="37" t="s">
        <v>69</v>
      </c>
      <c r="C330" s="17"/>
      <c r="D330" s="17"/>
      <c r="E330" s="18"/>
      <c r="F330" s="55"/>
      <c r="G330" s="18"/>
      <c r="H330" s="18"/>
      <c r="I330" s="18"/>
      <c r="J330" s="18"/>
      <c r="K330" s="18"/>
      <c r="L330" s="18"/>
      <c r="M330" s="18"/>
      <c r="N330" s="18"/>
      <c r="O330" s="18"/>
      <c r="P330" s="123"/>
      <c r="Q330" s="123"/>
    </row>
    <row r="331" spans="1:17" s="23" customFormat="1" ht="21.75" customHeight="1" x14ac:dyDescent="0.3">
      <c r="A331" s="15"/>
      <c r="B331" s="16" t="s">
        <v>155</v>
      </c>
      <c r="C331" s="17">
        <v>3</v>
      </c>
      <c r="D331" s="17">
        <v>49</v>
      </c>
      <c r="E331" s="18">
        <f>C331+D331</f>
        <v>52</v>
      </c>
      <c r="F331" s="59">
        <v>2</v>
      </c>
      <c r="G331" s="18" t="str">
        <f>IF(F331=1,C331,"0")</f>
        <v>0</v>
      </c>
      <c r="H331" s="18" t="str">
        <f>IF(F331=1,D331,"0")</f>
        <v>0</v>
      </c>
      <c r="I331" s="18">
        <f t="shared" ref="I331" si="536">G331+H331</f>
        <v>0</v>
      </c>
      <c r="J331" s="18">
        <f>IF(F331=2,C331,"0")</f>
        <v>3</v>
      </c>
      <c r="K331" s="18">
        <f>IF(F331=2,D331,"0")</f>
        <v>49</v>
      </c>
      <c r="L331" s="18">
        <f t="shared" ref="L331" si="537">J331+K331</f>
        <v>52</v>
      </c>
      <c r="M331" s="18" t="str">
        <f t="shared" ref="M331:M332" si="538">IF(F331=3,C331,"0")</f>
        <v>0</v>
      </c>
      <c r="N331" s="18" t="str">
        <f t="shared" ref="N331:N332" si="539">IF(F331=3,D331,"0")</f>
        <v>0</v>
      </c>
      <c r="O331" s="18" t="str">
        <f t="shared" ref="O331:O332" si="540">IF(F331=3,E331,"0")</f>
        <v>0</v>
      </c>
      <c r="P331" s="122" t="s">
        <v>202</v>
      </c>
      <c r="Q331" s="126" t="s">
        <v>203</v>
      </c>
    </row>
    <row r="332" spans="1:17" s="23" customFormat="1" ht="21.75" customHeight="1" x14ac:dyDescent="0.3">
      <c r="A332" s="15"/>
      <c r="B332" s="16" t="s">
        <v>131</v>
      </c>
      <c r="C332" s="17">
        <v>11</v>
      </c>
      <c r="D332" s="17">
        <v>109</v>
      </c>
      <c r="E332" s="18">
        <f>C332+D332</f>
        <v>120</v>
      </c>
      <c r="F332" s="35">
        <v>2</v>
      </c>
      <c r="G332" s="18" t="str">
        <f>IF(F332=1,C332,"0")</f>
        <v>0</v>
      </c>
      <c r="H332" s="18" t="str">
        <f>IF(F332=1,D332,"0")</f>
        <v>0</v>
      </c>
      <c r="I332" s="18">
        <f t="shared" ref="I332" si="541">G332+H332</f>
        <v>0</v>
      </c>
      <c r="J332" s="18">
        <f>IF(F332=2,C332,"0")</f>
        <v>11</v>
      </c>
      <c r="K332" s="18">
        <f>IF(F332=2,D332,"0")</f>
        <v>109</v>
      </c>
      <c r="L332" s="18">
        <f t="shared" ref="L332" si="542">J332+K332</f>
        <v>120</v>
      </c>
      <c r="M332" s="18" t="str">
        <f t="shared" si="538"/>
        <v>0</v>
      </c>
      <c r="N332" s="18" t="str">
        <f t="shared" si="539"/>
        <v>0</v>
      </c>
      <c r="O332" s="18" t="str">
        <f t="shared" si="540"/>
        <v>0</v>
      </c>
      <c r="P332" s="122" t="s">
        <v>202</v>
      </c>
      <c r="Q332" s="126" t="s">
        <v>203</v>
      </c>
    </row>
    <row r="333" spans="1:17" s="23" customFormat="1" ht="21.75" customHeight="1" x14ac:dyDescent="0.2">
      <c r="A333" s="19"/>
      <c r="B333" s="20" t="s">
        <v>59</v>
      </c>
      <c r="C333" s="21">
        <f>SUM(C331:C332)</f>
        <v>14</v>
      </c>
      <c r="D333" s="21">
        <f>SUM(D331:D332)</f>
        <v>158</v>
      </c>
      <c r="E333" s="21">
        <f>SUM(E331:E332)</f>
        <v>172</v>
      </c>
      <c r="F333" s="21"/>
      <c r="G333" s="21">
        <f t="shared" ref="G333:L333" si="543">SUM(G331:G332)</f>
        <v>0</v>
      </c>
      <c r="H333" s="21">
        <f t="shared" si="543"/>
        <v>0</v>
      </c>
      <c r="I333" s="21">
        <f t="shared" si="543"/>
        <v>0</v>
      </c>
      <c r="J333" s="21">
        <f t="shared" si="543"/>
        <v>14</v>
      </c>
      <c r="K333" s="21">
        <f t="shared" si="543"/>
        <v>158</v>
      </c>
      <c r="L333" s="21">
        <f t="shared" si="543"/>
        <v>172</v>
      </c>
      <c r="M333" s="21">
        <f t="shared" ref="M333:O333" si="544">SUM(M331:M332)</f>
        <v>0</v>
      </c>
      <c r="N333" s="21">
        <f t="shared" si="544"/>
        <v>0</v>
      </c>
      <c r="O333" s="21">
        <f t="shared" si="544"/>
        <v>0</v>
      </c>
      <c r="P333" s="123"/>
      <c r="Q333" s="123"/>
    </row>
    <row r="334" spans="1:17" s="23" customFormat="1" ht="21.75" customHeight="1" x14ac:dyDescent="0.2">
      <c r="A334" s="19"/>
      <c r="B334" s="20" t="s">
        <v>61</v>
      </c>
      <c r="C334" s="21">
        <f>C333+C329</f>
        <v>32</v>
      </c>
      <c r="D334" s="21">
        <f>D333+D329</f>
        <v>347</v>
      </c>
      <c r="E334" s="21">
        <f>E333+E329</f>
        <v>379</v>
      </c>
      <c r="F334" s="36"/>
      <c r="G334" s="21">
        <f t="shared" ref="G334:L334" si="545">G333+G329</f>
        <v>0</v>
      </c>
      <c r="H334" s="21">
        <f t="shared" si="545"/>
        <v>0</v>
      </c>
      <c r="I334" s="21">
        <f t="shared" si="545"/>
        <v>0</v>
      </c>
      <c r="J334" s="21">
        <f t="shared" si="545"/>
        <v>14</v>
      </c>
      <c r="K334" s="21">
        <f t="shared" si="545"/>
        <v>158</v>
      </c>
      <c r="L334" s="21">
        <f t="shared" si="545"/>
        <v>172</v>
      </c>
      <c r="M334" s="21">
        <f t="shared" ref="M334:O334" si="546">M333+M329</f>
        <v>18</v>
      </c>
      <c r="N334" s="21">
        <f t="shared" si="546"/>
        <v>189</v>
      </c>
      <c r="O334" s="21">
        <f t="shared" si="546"/>
        <v>207</v>
      </c>
      <c r="P334" s="123"/>
      <c r="Q334" s="123"/>
    </row>
    <row r="335" spans="1:17" s="23" customFormat="1" ht="21.75" customHeight="1" x14ac:dyDescent="0.2">
      <c r="A335" s="80"/>
      <c r="B335" s="81" t="s">
        <v>43</v>
      </c>
      <c r="C335" s="82">
        <f>C334</f>
        <v>32</v>
      </c>
      <c r="D335" s="82">
        <f t="shared" ref="D335:L335" si="547">D334</f>
        <v>347</v>
      </c>
      <c r="E335" s="82">
        <f t="shared" si="547"/>
        <v>379</v>
      </c>
      <c r="F335" s="83"/>
      <c r="G335" s="82">
        <f t="shared" si="547"/>
        <v>0</v>
      </c>
      <c r="H335" s="82">
        <f t="shared" si="547"/>
        <v>0</v>
      </c>
      <c r="I335" s="82">
        <f t="shared" si="547"/>
        <v>0</v>
      </c>
      <c r="J335" s="82">
        <f t="shared" si="547"/>
        <v>14</v>
      </c>
      <c r="K335" s="82">
        <f t="shared" si="547"/>
        <v>158</v>
      </c>
      <c r="L335" s="82">
        <f t="shared" si="547"/>
        <v>172</v>
      </c>
      <c r="M335" s="82">
        <f t="shared" ref="M335:O335" si="548">M334</f>
        <v>18</v>
      </c>
      <c r="N335" s="82">
        <f t="shared" si="548"/>
        <v>189</v>
      </c>
      <c r="O335" s="82">
        <f t="shared" si="548"/>
        <v>207</v>
      </c>
      <c r="P335" s="127"/>
      <c r="Q335" s="127"/>
    </row>
    <row r="336" spans="1:17" s="23" customFormat="1" ht="21.75" customHeight="1" x14ac:dyDescent="0.2">
      <c r="A336" s="93" t="s">
        <v>144</v>
      </c>
      <c r="B336" s="94"/>
      <c r="C336" s="95"/>
      <c r="D336" s="95"/>
      <c r="E336" s="97"/>
      <c r="F336" s="96"/>
      <c r="G336" s="95"/>
      <c r="H336" s="95"/>
      <c r="I336" s="97"/>
      <c r="J336" s="95"/>
      <c r="K336" s="95"/>
      <c r="L336" s="97"/>
      <c r="M336" s="95"/>
      <c r="N336" s="95"/>
      <c r="O336" s="97"/>
      <c r="P336" s="123"/>
      <c r="Q336" s="123"/>
    </row>
    <row r="337" spans="1:17" s="23" customFormat="1" ht="21.75" customHeight="1" x14ac:dyDescent="0.2">
      <c r="A337" s="93"/>
      <c r="B337" s="50" t="s">
        <v>60</v>
      </c>
      <c r="C337" s="95"/>
      <c r="D337" s="95"/>
      <c r="E337" s="97"/>
      <c r="F337" s="96"/>
      <c r="G337" s="95"/>
      <c r="H337" s="95"/>
      <c r="I337" s="97"/>
      <c r="J337" s="95"/>
      <c r="K337" s="95"/>
      <c r="L337" s="97"/>
      <c r="M337" s="95"/>
      <c r="N337" s="95"/>
      <c r="O337" s="97"/>
      <c r="P337" s="123"/>
      <c r="Q337" s="123"/>
    </row>
    <row r="338" spans="1:17" s="23" customFormat="1" ht="21.75" customHeight="1" x14ac:dyDescent="0.2">
      <c r="A338" s="93"/>
      <c r="B338" s="37" t="s">
        <v>145</v>
      </c>
      <c r="C338" s="95"/>
      <c r="D338" s="95"/>
      <c r="E338" s="108"/>
      <c r="F338" s="96"/>
      <c r="G338" s="95"/>
      <c r="H338" s="95"/>
      <c r="I338" s="108"/>
      <c r="J338" s="95"/>
      <c r="K338" s="95"/>
      <c r="L338" s="97"/>
      <c r="M338" s="95"/>
      <c r="N338" s="95"/>
      <c r="O338" s="97"/>
      <c r="P338" s="123"/>
      <c r="Q338" s="123"/>
    </row>
    <row r="339" spans="1:17" s="23" customFormat="1" ht="21.75" customHeight="1" x14ac:dyDescent="0.3">
      <c r="A339" s="93"/>
      <c r="B339" s="98" t="s">
        <v>146</v>
      </c>
      <c r="C339" s="17">
        <v>12</v>
      </c>
      <c r="D339" s="17">
        <v>290</v>
      </c>
      <c r="E339" s="18">
        <f>C339+D339</f>
        <v>302</v>
      </c>
      <c r="F339" s="99">
        <v>3</v>
      </c>
      <c r="G339" s="18" t="str">
        <f>IF(F339=1,C339,"0")</f>
        <v>0</v>
      </c>
      <c r="H339" s="18" t="str">
        <f>IF(F339=1,D339,"0")</f>
        <v>0</v>
      </c>
      <c r="I339" s="18">
        <f>G339+H339</f>
        <v>0</v>
      </c>
      <c r="J339" s="18" t="str">
        <f>IF(F339=2,C339,"0")</f>
        <v>0</v>
      </c>
      <c r="K339" s="18" t="str">
        <f>IF(F339=2,D339,"0")</f>
        <v>0</v>
      </c>
      <c r="L339" s="18">
        <f>J339+K339</f>
        <v>0</v>
      </c>
      <c r="M339" s="18">
        <f t="shared" ref="M339" si="549">IF(F339=3,C339,"0")</f>
        <v>12</v>
      </c>
      <c r="N339" s="18">
        <f t="shared" ref="N339" si="550">IF(F339=3,D339,"0")</f>
        <v>290</v>
      </c>
      <c r="O339" s="18">
        <f t="shared" ref="O339" si="551">IF(F339=3,E339,"0")</f>
        <v>302</v>
      </c>
      <c r="P339" s="122" t="s">
        <v>202</v>
      </c>
      <c r="Q339" s="126" t="s">
        <v>203</v>
      </c>
    </row>
    <row r="340" spans="1:17" s="23" customFormat="1" ht="21.75" customHeight="1" x14ac:dyDescent="0.2">
      <c r="A340" s="93"/>
      <c r="B340" s="41" t="s">
        <v>59</v>
      </c>
      <c r="C340" s="21">
        <f>C339</f>
        <v>12</v>
      </c>
      <c r="D340" s="21">
        <f t="shared" ref="D340:L342" si="552">D339</f>
        <v>290</v>
      </c>
      <c r="E340" s="21">
        <f t="shared" si="552"/>
        <v>302</v>
      </c>
      <c r="F340" s="21"/>
      <c r="G340" s="21" t="str">
        <f t="shared" si="552"/>
        <v>0</v>
      </c>
      <c r="H340" s="21" t="str">
        <f t="shared" si="552"/>
        <v>0</v>
      </c>
      <c r="I340" s="21">
        <f t="shared" si="552"/>
        <v>0</v>
      </c>
      <c r="J340" s="21" t="str">
        <f t="shared" si="552"/>
        <v>0</v>
      </c>
      <c r="K340" s="21" t="str">
        <f t="shared" si="552"/>
        <v>0</v>
      </c>
      <c r="L340" s="21">
        <f t="shared" si="552"/>
        <v>0</v>
      </c>
      <c r="M340" s="21">
        <f t="shared" ref="M340:O340" si="553">M339</f>
        <v>12</v>
      </c>
      <c r="N340" s="21">
        <f t="shared" si="553"/>
        <v>290</v>
      </c>
      <c r="O340" s="21">
        <f t="shared" si="553"/>
        <v>302</v>
      </c>
      <c r="P340" s="123"/>
      <c r="Q340" s="123"/>
    </row>
    <row r="341" spans="1:17" s="23" customFormat="1" ht="21.75" customHeight="1" x14ac:dyDescent="0.2">
      <c r="A341" s="93"/>
      <c r="B341" s="41" t="s">
        <v>61</v>
      </c>
      <c r="C341" s="21">
        <f>C340</f>
        <v>12</v>
      </c>
      <c r="D341" s="21">
        <f t="shared" si="552"/>
        <v>290</v>
      </c>
      <c r="E341" s="21">
        <f t="shared" si="552"/>
        <v>302</v>
      </c>
      <c r="F341" s="21"/>
      <c r="G341" s="21" t="str">
        <f t="shared" si="552"/>
        <v>0</v>
      </c>
      <c r="H341" s="21" t="str">
        <f t="shared" si="552"/>
        <v>0</v>
      </c>
      <c r="I341" s="21">
        <f t="shared" si="552"/>
        <v>0</v>
      </c>
      <c r="J341" s="21" t="str">
        <f t="shared" si="552"/>
        <v>0</v>
      </c>
      <c r="K341" s="21" t="str">
        <f t="shared" si="552"/>
        <v>0</v>
      </c>
      <c r="L341" s="21">
        <f t="shared" si="552"/>
        <v>0</v>
      </c>
      <c r="M341" s="21">
        <f t="shared" ref="M341:O341" si="554">M340</f>
        <v>12</v>
      </c>
      <c r="N341" s="21">
        <f t="shared" si="554"/>
        <v>290</v>
      </c>
      <c r="O341" s="21">
        <f t="shared" si="554"/>
        <v>302</v>
      </c>
      <c r="P341" s="123"/>
      <c r="Q341" s="123"/>
    </row>
    <row r="342" spans="1:17" s="23" customFormat="1" ht="21.75" customHeight="1" x14ac:dyDescent="0.2">
      <c r="A342" s="28"/>
      <c r="B342" s="52" t="s">
        <v>43</v>
      </c>
      <c r="C342" s="82">
        <f>C341</f>
        <v>12</v>
      </c>
      <c r="D342" s="82">
        <f t="shared" si="552"/>
        <v>290</v>
      </c>
      <c r="E342" s="82">
        <f t="shared" si="552"/>
        <v>302</v>
      </c>
      <c r="F342" s="82"/>
      <c r="G342" s="82" t="str">
        <f t="shared" si="552"/>
        <v>0</v>
      </c>
      <c r="H342" s="82" t="str">
        <f t="shared" si="552"/>
        <v>0</v>
      </c>
      <c r="I342" s="82">
        <f t="shared" si="552"/>
        <v>0</v>
      </c>
      <c r="J342" s="82" t="str">
        <f t="shared" si="552"/>
        <v>0</v>
      </c>
      <c r="K342" s="82" t="str">
        <f t="shared" si="552"/>
        <v>0</v>
      </c>
      <c r="L342" s="82">
        <f t="shared" si="552"/>
        <v>0</v>
      </c>
      <c r="M342" s="82">
        <f t="shared" ref="M342:O342" si="555">M341</f>
        <v>12</v>
      </c>
      <c r="N342" s="82">
        <f t="shared" si="555"/>
        <v>290</v>
      </c>
      <c r="O342" s="82">
        <f t="shared" si="555"/>
        <v>302</v>
      </c>
      <c r="P342" s="127"/>
      <c r="Q342" s="127"/>
    </row>
    <row r="343" spans="1:17" s="88" customFormat="1" ht="21.75" customHeight="1" x14ac:dyDescent="0.2">
      <c r="A343" s="84"/>
      <c r="B343" s="85" t="s">
        <v>0</v>
      </c>
      <c r="C343" s="86">
        <f>C27+C80+C92+C162+C213+C236+C264+C290+C316+C324+C335+C342</f>
        <v>11748</v>
      </c>
      <c r="D343" s="86">
        <f>D27+D80+D92+D162+D213+D236+D264+D290+D316+D324+D335+D342</f>
        <v>13732</v>
      </c>
      <c r="E343" s="86">
        <f>E27+E80+E92+E162+E213+E236+E264+E290+E316+E324+E335+E342</f>
        <v>25480</v>
      </c>
      <c r="F343" s="87"/>
      <c r="G343" s="86">
        <f t="shared" ref="G343:L343" si="556">G27+G80+G92+G162+G213+G236+G264+G290+G316+G324+G335+G342</f>
        <v>1682</v>
      </c>
      <c r="H343" s="86">
        <f t="shared" si="556"/>
        <v>4328</v>
      </c>
      <c r="I343" s="86">
        <f t="shared" si="556"/>
        <v>6010</v>
      </c>
      <c r="J343" s="86">
        <f t="shared" si="556"/>
        <v>10036</v>
      </c>
      <c r="K343" s="86">
        <f t="shared" si="556"/>
        <v>8925</v>
      </c>
      <c r="L343" s="86">
        <f t="shared" si="556"/>
        <v>18961</v>
      </c>
      <c r="M343" s="86">
        <f t="shared" ref="M343:O343" si="557">M27+M80+M92+M162+M213+M236+M264+M290+M316+M324+M335+M342</f>
        <v>30</v>
      </c>
      <c r="N343" s="86">
        <f t="shared" si="557"/>
        <v>479</v>
      </c>
      <c r="O343" s="86">
        <f t="shared" si="557"/>
        <v>509</v>
      </c>
      <c r="P343" s="86"/>
      <c r="Q343" s="86"/>
    </row>
    <row r="344" spans="1:17" ht="21.75" customHeight="1" x14ac:dyDescent="0.2">
      <c r="B344" s="89" t="s">
        <v>221</v>
      </c>
    </row>
  </sheetData>
  <mergeCells count="13">
    <mergeCell ref="A1:Q1"/>
    <mergeCell ref="A2:Q2"/>
    <mergeCell ref="M5:O5"/>
    <mergeCell ref="G4:O4"/>
    <mergeCell ref="P4:Q4"/>
    <mergeCell ref="A3:B6"/>
    <mergeCell ref="C4:E5"/>
    <mergeCell ref="F4:F5"/>
    <mergeCell ref="G5:I5"/>
    <mergeCell ref="J5:L5"/>
    <mergeCell ref="C3:Q3"/>
    <mergeCell ref="P5:P6"/>
    <mergeCell ref="Q5:Q6"/>
  </mergeCells>
  <pageMargins left="0.39370078740157483" right="0.19685039370078741" top="0.39370078740157483" bottom="0.39370078740157483" header="0.31496062992125984" footer="0.31496062992125984"/>
  <pageSetup paperSize="9" scale="75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90" zoomScaleNormal="90" workbookViewId="0">
      <selection activeCell="D21" sqref="D21"/>
    </sheetView>
  </sheetViews>
  <sheetFormatPr defaultRowHeight="26.25" customHeight="1" x14ac:dyDescent="0.35"/>
  <cols>
    <col min="1" max="1" width="26.5" style="100" customWidth="1"/>
    <col min="2" max="16384" width="9" style="100"/>
  </cols>
  <sheetData>
    <row r="1" spans="1:2" ht="26.25" customHeight="1" x14ac:dyDescent="0.35">
      <c r="A1" s="100" t="s">
        <v>90</v>
      </c>
      <c r="B1" s="101">
        <f>นักศึกษาทั้งหมด!E27</f>
        <v>2223</v>
      </c>
    </row>
    <row r="2" spans="1:2" ht="26.25" customHeight="1" x14ac:dyDescent="0.35">
      <c r="A2" s="100" t="s">
        <v>148</v>
      </c>
      <c r="B2" s="101">
        <f>นักศึกษาทั้งหมด!E80</f>
        <v>2332</v>
      </c>
    </row>
    <row r="3" spans="1:2" ht="26.25" customHeight="1" x14ac:dyDescent="0.35">
      <c r="A3" s="100" t="s">
        <v>42</v>
      </c>
      <c r="B3" s="101">
        <f>นักศึกษาทั้งหมด!E92</f>
        <v>1062</v>
      </c>
    </row>
    <row r="4" spans="1:2" ht="26.25" customHeight="1" x14ac:dyDescent="0.35">
      <c r="A4" s="100" t="s">
        <v>44</v>
      </c>
      <c r="B4" s="101">
        <f>นักศึกษาทั้งหมด!E162</f>
        <v>5579</v>
      </c>
    </row>
    <row r="5" spans="1:2" ht="26.25" customHeight="1" x14ac:dyDescent="0.35">
      <c r="A5" s="100" t="s">
        <v>46</v>
      </c>
      <c r="B5" s="101">
        <f>นักศึกษาทั้งหมด!E213</f>
        <v>6216</v>
      </c>
    </row>
    <row r="6" spans="1:2" ht="26.25" customHeight="1" x14ac:dyDescent="0.35">
      <c r="A6" s="100" t="s">
        <v>51</v>
      </c>
      <c r="B6" s="101">
        <f>นักศึกษาทั้งหมด!E236</f>
        <v>1588</v>
      </c>
    </row>
    <row r="7" spans="1:2" ht="26.25" customHeight="1" x14ac:dyDescent="0.35">
      <c r="A7" s="100" t="s">
        <v>53</v>
      </c>
      <c r="B7" s="101">
        <f>นักศึกษาทั้งหมด!E264</f>
        <v>1536</v>
      </c>
    </row>
    <row r="8" spans="1:2" ht="26.25" customHeight="1" x14ac:dyDescent="0.35">
      <c r="A8" s="100" t="s">
        <v>54</v>
      </c>
      <c r="B8" s="101">
        <f>นักศึกษาทั้งหมด!E290</f>
        <v>2061</v>
      </c>
    </row>
    <row r="9" spans="1:2" ht="26.25" customHeight="1" x14ac:dyDescent="0.35">
      <c r="A9" s="100" t="s">
        <v>55</v>
      </c>
      <c r="B9" s="101">
        <f>นักศึกษาทั้งหมด!E316</f>
        <v>1352</v>
      </c>
    </row>
    <row r="10" spans="1:2" ht="26.25" customHeight="1" x14ac:dyDescent="0.35">
      <c r="A10" s="100" t="s">
        <v>57</v>
      </c>
      <c r="B10" s="101">
        <f>นักศึกษาทั้งหมด!E324</f>
        <v>850</v>
      </c>
    </row>
    <row r="11" spans="1:2" ht="26.25" customHeight="1" x14ac:dyDescent="0.35">
      <c r="A11" s="100" t="s">
        <v>185</v>
      </c>
      <c r="B11" s="101">
        <f>นักศึกษาทั้งหมด!E335</f>
        <v>379</v>
      </c>
    </row>
    <row r="12" spans="1:2" ht="26.25" customHeight="1" x14ac:dyDescent="0.35">
      <c r="A12" s="100" t="s">
        <v>144</v>
      </c>
      <c r="B12" s="101">
        <f>นักศึกษาทั้งหมด!E342</f>
        <v>302</v>
      </c>
    </row>
    <row r="13" spans="1:2" ht="26.25" customHeight="1" x14ac:dyDescent="0.35">
      <c r="B13" s="101">
        <f>SUM(B1:B12)</f>
        <v>25480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นักศึกษาทั้งหมด</vt:lpstr>
      <vt:lpstr>กราฟ</vt:lpstr>
      <vt:lpstr>นักศึกษาทั้งหมด!Print_Titles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2021-10-29T07:26:07Z</cp:lastPrinted>
  <dcterms:created xsi:type="dcterms:W3CDTF">2010-08-08T07:13:07Z</dcterms:created>
  <dcterms:modified xsi:type="dcterms:W3CDTF">2021-11-01T13:59:33Z</dcterms:modified>
</cp:coreProperties>
</file>