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1775" yWindow="-210" windowWidth="10590" windowHeight="10485"/>
  </bookViews>
  <sheets>
    <sheet name="นศ.ทั้งหมดแยกชั้นปี 2563" sheetId="6" r:id="rId1"/>
    <sheet name="Sheet1" sheetId="7" r:id="rId2"/>
  </sheets>
  <externalReferences>
    <externalReference r:id="rId3"/>
  </externalReferences>
  <definedNames>
    <definedName name="_xlnm.Print_Titles" localSheetId="0">'นศ.ทั้งหมดแยกชั้นปี 2563'!$3:$6</definedName>
  </definedNames>
  <calcPr calcId="145621"/>
</workbook>
</file>

<file path=xl/calcChain.xml><?xml version="1.0" encoding="utf-8"?>
<calcChain xmlns="http://schemas.openxmlformats.org/spreadsheetml/2006/main">
  <c r="D90" i="6" l="1"/>
  <c r="E90" i="6"/>
  <c r="F90" i="6"/>
  <c r="G90" i="6"/>
  <c r="H90" i="6"/>
  <c r="I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C90" i="6"/>
  <c r="C294" i="6"/>
  <c r="C295" i="6" s="1"/>
  <c r="X190" i="6" l="1"/>
  <c r="Y190" i="6"/>
  <c r="W190" i="6"/>
  <c r="T190" i="6"/>
  <c r="Q190" i="6"/>
  <c r="N190" i="6"/>
  <c r="Z190" i="6" s="1"/>
  <c r="K190" i="6"/>
  <c r="H190" i="6"/>
  <c r="E190" i="6"/>
  <c r="D300" i="6" l="1"/>
  <c r="D274" i="6"/>
  <c r="C274" i="6"/>
  <c r="C177" i="6"/>
  <c r="C141" i="6"/>
  <c r="D86" i="6"/>
  <c r="D13" i="6"/>
  <c r="X321" i="6" l="1"/>
  <c r="C68" i="6"/>
  <c r="D74" i="6"/>
  <c r="F74" i="6"/>
  <c r="G74" i="6"/>
  <c r="I74" i="6"/>
  <c r="J74" i="6"/>
  <c r="L74" i="6"/>
  <c r="M74" i="6"/>
  <c r="O74" i="6"/>
  <c r="P74" i="6"/>
  <c r="R74" i="6"/>
  <c r="S74" i="6"/>
  <c r="U74" i="6"/>
  <c r="V74" i="6"/>
  <c r="C74" i="6"/>
  <c r="J113" i="6"/>
  <c r="D315" i="6"/>
  <c r="F315" i="6"/>
  <c r="G315" i="6"/>
  <c r="I315" i="6"/>
  <c r="J315" i="6"/>
  <c r="L315" i="6"/>
  <c r="M315" i="6"/>
  <c r="O315" i="6"/>
  <c r="P315" i="6"/>
  <c r="R315" i="6"/>
  <c r="S315" i="6"/>
  <c r="U315" i="6"/>
  <c r="V315" i="6"/>
  <c r="C315" i="6"/>
  <c r="Y159" i="6"/>
  <c r="X159" i="6"/>
  <c r="W159" i="6"/>
  <c r="T159" i="6"/>
  <c r="Q159" i="6"/>
  <c r="N159" i="6"/>
  <c r="K159" i="6"/>
  <c r="H159" i="6"/>
  <c r="E159" i="6"/>
  <c r="Z159" i="6" l="1"/>
  <c r="C202" i="6" l="1"/>
  <c r="C194" i="6"/>
  <c r="C186" i="6"/>
  <c r="C91" i="6"/>
  <c r="C58" i="6"/>
  <c r="V334" i="6"/>
  <c r="U334" i="6"/>
  <c r="S334" i="6"/>
  <c r="R334" i="6"/>
  <c r="P334" i="6"/>
  <c r="O334" i="6"/>
  <c r="M334" i="6"/>
  <c r="L334" i="6"/>
  <c r="J334" i="6"/>
  <c r="I334" i="6"/>
  <c r="G334" i="6"/>
  <c r="F334" i="6"/>
  <c r="D334" i="6"/>
  <c r="C334" i="6"/>
  <c r="Y333" i="6"/>
  <c r="X333" i="6"/>
  <c r="W333" i="6"/>
  <c r="T333" i="6"/>
  <c r="Q333" i="6"/>
  <c r="N333" i="6"/>
  <c r="K333" i="6"/>
  <c r="H333" i="6"/>
  <c r="E333" i="6"/>
  <c r="Y332" i="6"/>
  <c r="X332" i="6"/>
  <c r="W332" i="6"/>
  <c r="T332" i="6"/>
  <c r="Q332" i="6"/>
  <c r="N332" i="6"/>
  <c r="K332" i="6"/>
  <c r="H332" i="6"/>
  <c r="E332" i="6"/>
  <c r="V330" i="6"/>
  <c r="U330" i="6"/>
  <c r="S330" i="6"/>
  <c r="R330" i="6"/>
  <c r="P330" i="6"/>
  <c r="O330" i="6"/>
  <c r="M330" i="6"/>
  <c r="L330" i="6"/>
  <c r="J330" i="6"/>
  <c r="I330" i="6"/>
  <c r="G330" i="6"/>
  <c r="F330" i="6"/>
  <c r="D330" i="6"/>
  <c r="C330" i="6"/>
  <c r="Y329" i="6"/>
  <c r="Y330" i="6" s="1"/>
  <c r="X329" i="6"/>
  <c r="X330" i="6" s="1"/>
  <c r="W329" i="6"/>
  <c r="W330" i="6" s="1"/>
  <c r="T329" i="6"/>
  <c r="T330" i="6" s="1"/>
  <c r="Q329" i="6"/>
  <c r="Q330" i="6" s="1"/>
  <c r="N329" i="6"/>
  <c r="N330" i="6" s="1"/>
  <c r="K329" i="6"/>
  <c r="K330" i="6" s="1"/>
  <c r="H329" i="6"/>
  <c r="E329" i="6"/>
  <c r="E330" i="6" s="1"/>
  <c r="Y307" i="6"/>
  <c r="X307" i="6"/>
  <c r="W307" i="6"/>
  <c r="T307" i="6"/>
  <c r="Q307" i="6"/>
  <c r="N307" i="6"/>
  <c r="K307" i="6"/>
  <c r="H307" i="6"/>
  <c r="E307" i="6"/>
  <c r="Y301" i="6"/>
  <c r="X301" i="6"/>
  <c r="W301" i="6"/>
  <c r="T301" i="6"/>
  <c r="Q301" i="6"/>
  <c r="N301" i="6"/>
  <c r="K301" i="6"/>
  <c r="H301" i="6"/>
  <c r="E301" i="6"/>
  <c r="O335" i="6" l="1"/>
  <c r="O336" i="6" s="1"/>
  <c r="G335" i="6"/>
  <c r="G336" i="6" s="1"/>
  <c r="W334" i="6"/>
  <c r="W335" i="6" s="1"/>
  <c r="W336" i="6" s="1"/>
  <c r="J335" i="6"/>
  <c r="J336" i="6" s="1"/>
  <c r="V335" i="6"/>
  <c r="V336" i="6" s="1"/>
  <c r="K334" i="6"/>
  <c r="K335" i="6" s="1"/>
  <c r="K336" i="6" s="1"/>
  <c r="D13" i="7" s="1"/>
  <c r="T334" i="6"/>
  <c r="T335" i="6" s="1"/>
  <c r="T336" i="6" s="1"/>
  <c r="Z333" i="6"/>
  <c r="N334" i="6"/>
  <c r="N335" i="6" s="1"/>
  <c r="N336" i="6" s="1"/>
  <c r="E13" i="7" s="1"/>
  <c r="X334" i="6"/>
  <c r="X335" i="6" s="1"/>
  <c r="X336" i="6" s="1"/>
  <c r="I335" i="6"/>
  <c r="I336" i="6" s="1"/>
  <c r="F335" i="6"/>
  <c r="F336" i="6" s="1"/>
  <c r="R335" i="6"/>
  <c r="R336" i="6" s="1"/>
  <c r="Q334" i="6"/>
  <c r="Q335" i="6" s="1"/>
  <c r="Q336" i="6" s="1"/>
  <c r="F13" i="7" s="1"/>
  <c r="Y334" i="6"/>
  <c r="Y335" i="6" s="1"/>
  <c r="Y336" i="6" s="1"/>
  <c r="Z329" i="6"/>
  <c r="Z330" i="6" s="1"/>
  <c r="C335" i="6"/>
  <c r="C336" i="6" s="1"/>
  <c r="S335" i="6"/>
  <c r="S336" i="6" s="1"/>
  <c r="L335" i="6"/>
  <c r="L336" i="6" s="1"/>
  <c r="M335" i="6"/>
  <c r="M336" i="6" s="1"/>
  <c r="U335" i="6"/>
  <c r="U336" i="6" s="1"/>
  <c r="Z332" i="6"/>
  <c r="D335" i="6"/>
  <c r="D336" i="6" s="1"/>
  <c r="P335" i="6"/>
  <c r="P336" i="6" s="1"/>
  <c r="E334" i="6"/>
  <c r="E335" i="6" s="1"/>
  <c r="E336" i="6" s="1"/>
  <c r="B13" i="7" s="1"/>
  <c r="H330" i="6"/>
  <c r="H334" i="6"/>
  <c r="Z307" i="6"/>
  <c r="Z301" i="6"/>
  <c r="Z334" i="6" l="1"/>
  <c r="Z335" i="6" s="1"/>
  <c r="Z336" i="6" s="1"/>
  <c r="H335" i="6"/>
  <c r="H336" i="6" s="1"/>
  <c r="C13" i="7" s="1"/>
  <c r="Y261" i="6" l="1"/>
  <c r="X261" i="6"/>
  <c r="W261" i="6"/>
  <c r="T261" i="6"/>
  <c r="Q261" i="6"/>
  <c r="N261" i="6"/>
  <c r="K261" i="6"/>
  <c r="H261" i="6"/>
  <c r="E261" i="6"/>
  <c r="Y249" i="6"/>
  <c r="X249" i="6"/>
  <c r="W249" i="6"/>
  <c r="T249" i="6"/>
  <c r="Q249" i="6"/>
  <c r="N249" i="6"/>
  <c r="K249" i="6"/>
  <c r="H249" i="6"/>
  <c r="E249" i="6"/>
  <c r="Y231" i="6"/>
  <c r="X231" i="6"/>
  <c r="W231" i="6"/>
  <c r="T231" i="6"/>
  <c r="Q231" i="6"/>
  <c r="N231" i="6"/>
  <c r="K231" i="6"/>
  <c r="H231" i="6"/>
  <c r="E231" i="6"/>
  <c r="Y223" i="6"/>
  <c r="X223" i="6"/>
  <c r="W223" i="6"/>
  <c r="T223" i="6"/>
  <c r="Q223" i="6"/>
  <c r="N223" i="6"/>
  <c r="K223" i="6"/>
  <c r="H223" i="6"/>
  <c r="E223" i="6"/>
  <c r="Z231" i="6" l="1"/>
  <c r="Z261" i="6"/>
  <c r="Z249" i="6"/>
  <c r="Z223" i="6"/>
  <c r="V237" i="6" l="1"/>
  <c r="U237" i="6"/>
  <c r="S237" i="6"/>
  <c r="R237" i="6"/>
  <c r="P237" i="6"/>
  <c r="O237" i="6"/>
  <c r="M237" i="6"/>
  <c r="L237" i="6"/>
  <c r="J237" i="6"/>
  <c r="I237" i="6"/>
  <c r="G237" i="6"/>
  <c r="F237" i="6"/>
  <c r="D237" i="6"/>
  <c r="C237" i="6"/>
  <c r="Y236" i="6"/>
  <c r="Y237" i="6" s="1"/>
  <c r="X236" i="6"/>
  <c r="X237" i="6" s="1"/>
  <c r="W236" i="6"/>
  <c r="W237" i="6" s="1"/>
  <c r="T236" i="6"/>
  <c r="T237" i="6" s="1"/>
  <c r="Q236" i="6"/>
  <c r="Q237" i="6" s="1"/>
  <c r="N236" i="6"/>
  <c r="N237" i="6" s="1"/>
  <c r="K236" i="6"/>
  <c r="K237" i="6" s="1"/>
  <c r="H236" i="6"/>
  <c r="H237" i="6" s="1"/>
  <c r="E236" i="6"/>
  <c r="Y175" i="6"/>
  <c r="X175" i="6"/>
  <c r="W175" i="6"/>
  <c r="T175" i="6"/>
  <c r="Q175" i="6"/>
  <c r="N175" i="6"/>
  <c r="K175" i="6"/>
  <c r="H175" i="6"/>
  <c r="E175" i="6"/>
  <c r="Y161" i="6"/>
  <c r="X161" i="6"/>
  <c r="W161" i="6"/>
  <c r="T161" i="6"/>
  <c r="Q161" i="6"/>
  <c r="N161" i="6"/>
  <c r="K161" i="6"/>
  <c r="H161" i="6"/>
  <c r="E161" i="6"/>
  <c r="Z236" i="6" l="1"/>
  <c r="Z237" i="6" s="1"/>
  <c r="E237" i="6"/>
  <c r="Z175" i="6"/>
  <c r="Z161" i="6"/>
  <c r="Y142" i="6"/>
  <c r="X142" i="6"/>
  <c r="W142" i="6"/>
  <c r="T142" i="6"/>
  <c r="Q142" i="6"/>
  <c r="N142" i="6"/>
  <c r="K142" i="6"/>
  <c r="H142" i="6"/>
  <c r="E142" i="6"/>
  <c r="Y141" i="6"/>
  <c r="X141" i="6"/>
  <c r="W141" i="6"/>
  <c r="T141" i="6"/>
  <c r="Q141" i="6"/>
  <c r="N141" i="6"/>
  <c r="K141" i="6"/>
  <c r="H141" i="6"/>
  <c r="E141" i="6"/>
  <c r="Y147" i="6"/>
  <c r="X147" i="6"/>
  <c r="W147" i="6"/>
  <c r="T147" i="6"/>
  <c r="Q147" i="6"/>
  <c r="N147" i="6"/>
  <c r="K147" i="6"/>
  <c r="H147" i="6"/>
  <c r="E147" i="6"/>
  <c r="Y146" i="6"/>
  <c r="X146" i="6"/>
  <c r="W146" i="6"/>
  <c r="T146" i="6"/>
  <c r="Q146" i="6"/>
  <c r="N146" i="6"/>
  <c r="K146" i="6"/>
  <c r="H146" i="6"/>
  <c r="E146" i="6"/>
  <c r="Y119" i="6"/>
  <c r="X119" i="6"/>
  <c r="W119" i="6"/>
  <c r="T119" i="6"/>
  <c r="Q119" i="6"/>
  <c r="N119" i="6"/>
  <c r="K119" i="6"/>
  <c r="H119" i="6"/>
  <c r="E119" i="6"/>
  <c r="K115" i="6"/>
  <c r="Y108" i="6"/>
  <c r="X108" i="6"/>
  <c r="W108" i="6"/>
  <c r="T108" i="6"/>
  <c r="Q108" i="6"/>
  <c r="N108" i="6"/>
  <c r="K108" i="6"/>
  <c r="H108" i="6"/>
  <c r="E108" i="6"/>
  <c r="Y99" i="6"/>
  <c r="X99" i="6"/>
  <c r="W99" i="6"/>
  <c r="T99" i="6"/>
  <c r="Q99" i="6"/>
  <c r="N99" i="6"/>
  <c r="K99" i="6"/>
  <c r="H99" i="6"/>
  <c r="E99" i="6"/>
  <c r="Z147" i="6" l="1"/>
  <c r="Z146" i="6"/>
  <c r="Z142" i="6"/>
  <c r="Z141" i="6"/>
  <c r="Z119" i="6"/>
  <c r="Z108" i="6"/>
  <c r="Z99" i="6"/>
  <c r="Y125" i="6" l="1"/>
  <c r="X125" i="6"/>
  <c r="W125" i="6"/>
  <c r="T125" i="6"/>
  <c r="Q125" i="6"/>
  <c r="N125" i="6"/>
  <c r="K125" i="6"/>
  <c r="H125" i="6"/>
  <c r="E125" i="6"/>
  <c r="Y124" i="6"/>
  <c r="X124" i="6"/>
  <c r="W124" i="6"/>
  <c r="T124" i="6"/>
  <c r="Q124" i="6"/>
  <c r="N124" i="6"/>
  <c r="K124" i="6"/>
  <c r="H124" i="6"/>
  <c r="E124" i="6"/>
  <c r="V58" i="6"/>
  <c r="U58" i="6"/>
  <c r="S58" i="6"/>
  <c r="R58" i="6"/>
  <c r="P58" i="6"/>
  <c r="O58" i="6"/>
  <c r="M58" i="6"/>
  <c r="L58" i="6"/>
  <c r="J58" i="6"/>
  <c r="I58" i="6"/>
  <c r="G58" i="6"/>
  <c r="F58" i="6"/>
  <c r="D58" i="6"/>
  <c r="Y57" i="6"/>
  <c r="Y58" i="6" s="1"/>
  <c r="X57" i="6"/>
  <c r="X58" i="6" s="1"/>
  <c r="W57" i="6"/>
  <c r="W58" i="6" s="1"/>
  <c r="T57" i="6"/>
  <c r="T58" i="6" s="1"/>
  <c r="Q57" i="6"/>
  <c r="Q58" i="6" s="1"/>
  <c r="N57" i="6"/>
  <c r="N58" i="6" s="1"/>
  <c r="K57" i="6"/>
  <c r="K58" i="6" s="1"/>
  <c r="H57" i="6"/>
  <c r="H58" i="6" s="1"/>
  <c r="E57" i="6"/>
  <c r="V35" i="6"/>
  <c r="U35" i="6"/>
  <c r="S35" i="6"/>
  <c r="R35" i="6"/>
  <c r="P35" i="6"/>
  <c r="O35" i="6"/>
  <c r="M35" i="6"/>
  <c r="L35" i="6"/>
  <c r="J35" i="6"/>
  <c r="I35" i="6"/>
  <c r="G35" i="6"/>
  <c r="F35" i="6"/>
  <c r="D35" i="6"/>
  <c r="C35" i="6"/>
  <c r="Y34" i="6"/>
  <c r="X34" i="6"/>
  <c r="W34" i="6"/>
  <c r="T34" i="6"/>
  <c r="Q34" i="6"/>
  <c r="N34" i="6"/>
  <c r="K34" i="6"/>
  <c r="H34" i="6"/>
  <c r="E34" i="6"/>
  <c r="Y33" i="6"/>
  <c r="X33" i="6"/>
  <c r="W33" i="6"/>
  <c r="T33" i="6"/>
  <c r="Q33" i="6"/>
  <c r="N33" i="6"/>
  <c r="K33" i="6"/>
  <c r="H33" i="6"/>
  <c r="E33" i="6"/>
  <c r="Y32" i="6"/>
  <c r="X32" i="6"/>
  <c r="W32" i="6"/>
  <c r="T32" i="6"/>
  <c r="Q32" i="6"/>
  <c r="N32" i="6"/>
  <c r="K32" i="6"/>
  <c r="H32" i="6"/>
  <c r="E32" i="6"/>
  <c r="Y31" i="6"/>
  <c r="X31" i="6"/>
  <c r="W31" i="6"/>
  <c r="T31" i="6"/>
  <c r="Q31" i="6"/>
  <c r="N31" i="6"/>
  <c r="K31" i="6"/>
  <c r="H31" i="6"/>
  <c r="E31" i="6"/>
  <c r="Y30" i="6"/>
  <c r="X30" i="6"/>
  <c r="W30" i="6"/>
  <c r="T30" i="6"/>
  <c r="Q30" i="6"/>
  <c r="N30" i="6"/>
  <c r="K30" i="6"/>
  <c r="H30" i="6"/>
  <c r="E30" i="6"/>
  <c r="Z125" i="6" l="1"/>
  <c r="Z124" i="6"/>
  <c r="Z57" i="6"/>
  <c r="Z58" i="6" s="1"/>
  <c r="E58" i="6"/>
  <c r="N35" i="6"/>
  <c r="Z33" i="6"/>
  <c r="Y35" i="6"/>
  <c r="Z34" i="6"/>
  <c r="X35" i="6"/>
  <c r="Z32" i="6"/>
  <c r="Z31" i="6"/>
  <c r="H35" i="6"/>
  <c r="T35" i="6"/>
  <c r="Q35" i="6"/>
  <c r="K35" i="6"/>
  <c r="W35" i="6"/>
  <c r="Z30" i="6"/>
  <c r="E35" i="6"/>
  <c r="Z35" i="6" l="1"/>
  <c r="E196" i="6" l="1"/>
  <c r="D323" i="6" l="1"/>
  <c r="D324" i="6" s="1"/>
  <c r="F323" i="6"/>
  <c r="F324" i="6" s="1"/>
  <c r="G323" i="6"/>
  <c r="G324" i="6" s="1"/>
  <c r="I323" i="6"/>
  <c r="I324" i="6" s="1"/>
  <c r="J323" i="6"/>
  <c r="J324" i="6" s="1"/>
  <c r="L323" i="6"/>
  <c r="L324" i="6" s="1"/>
  <c r="M323" i="6"/>
  <c r="M324" i="6" s="1"/>
  <c r="O323" i="6"/>
  <c r="O324" i="6" s="1"/>
  <c r="P323" i="6"/>
  <c r="P324" i="6" s="1"/>
  <c r="R323" i="6"/>
  <c r="R324" i="6" s="1"/>
  <c r="S323" i="6"/>
  <c r="S324" i="6" s="1"/>
  <c r="U323" i="6"/>
  <c r="U324" i="6" s="1"/>
  <c r="V323" i="6"/>
  <c r="V324" i="6" s="1"/>
  <c r="C323" i="6"/>
  <c r="C324" i="6" s="1"/>
  <c r="N308" i="6" l="1"/>
  <c r="Q116" i="6"/>
  <c r="O77" i="6"/>
  <c r="Y12" i="6"/>
  <c r="X12" i="6"/>
  <c r="W12" i="6"/>
  <c r="T12" i="6"/>
  <c r="Q12" i="6"/>
  <c r="N12" i="6"/>
  <c r="K12" i="6"/>
  <c r="H12" i="6"/>
  <c r="E12" i="6"/>
  <c r="Z12" i="6" l="1"/>
  <c r="D263" i="6"/>
  <c r="F263" i="6"/>
  <c r="G263" i="6"/>
  <c r="I263" i="6"/>
  <c r="J263" i="6"/>
  <c r="L263" i="6"/>
  <c r="M263" i="6"/>
  <c r="O263" i="6"/>
  <c r="P263" i="6"/>
  <c r="R263" i="6"/>
  <c r="S263" i="6"/>
  <c r="U263" i="6"/>
  <c r="V263" i="6"/>
  <c r="C263" i="6"/>
  <c r="Y262" i="6"/>
  <c r="X262" i="6"/>
  <c r="W262" i="6"/>
  <c r="T262" i="6"/>
  <c r="Q262" i="6"/>
  <c r="N262" i="6"/>
  <c r="K262" i="6"/>
  <c r="H262" i="6"/>
  <c r="E262" i="6"/>
  <c r="Y260" i="6"/>
  <c r="X260" i="6"/>
  <c r="W260" i="6"/>
  <c r="T260" i="6"/>
  <c r="Q260" i="6"/>
  <c r="N260" i="6"/>
  <c r="K260" i="6"/>
  <c r="H260" i="6"/>
  <c r="E260" i="6"/>
  <c r="Y259" i="6"/>
  <c r="X259" i="6"/>
  <c r="W259" i="6"/>
  <c r="T259" i="6"/>
  <c r="Q259" i="6"/>
  <c r="N259" i="6"/>
  <c r="K259" i="6"/>
  <c r="H259" i="6"/>
  <c r="E259" i="6"/>
  <c r="Y211" i="6"/>
  <c r="X211" i="6"/>
  <c r="W211" i="6"/>
  <c r="T211" i="6"/>
  <c r="Q211" i="6"/>
  <c r="N211" i="6"/>
  <c r="K211" i="6"/>
  <c r="H211" i="6"/>
  <c r="E211" i="6"/>
  <c r="Y210" i="6"/>
  <c r="X210" i="6"/>
  <c r="W210" i="6"/>
  <c r="T210" i="6"/>
  <c r="Q210" i="6"/>
  <c r="N210" i="6"/>
  <c r="K210" i="6"/>
  <c r="H210" i="6"/>
  <c r="E210" i="6"/>
  <c r="Y200" i="6"/>
  <c r="X200" i="6"/>
  <c r="W200" i="6"/>
  <c r="T200" i="6"/>
  <c r="Q200" i="6"/>
  <c r="N200" i="6"/>
  <c r="K200" i="6"/>
  <c r="H200" i="6"/>
  <c r="E200" i="6"/>
  <c r="Y198" i="6"/>
  <c r="X198" i="6"/>
  <c r="W198" i="6"/>
  <c r="T198" i="6"/>
  <c r="Q198" i="6"/>
  <c r="N198" i="6"/>
  <c r="K198" i="6"/>
  <c r="H198" i="6"/>
  <c r="E198" i="6"/>
  <c r="Y176" i="6"/>
  <c r="X176" i="6"/>
  <c r="W176" i="6"/>
  <c r="T176" i="6"/>
  <c r="Q176" i="6"/>
  <c r="N176" i="6"/>
  <c r="K176" i="6"/>
  <c r="H176" i="6"/>
  <c r="E176" i="6"/>
  <c r="Y172" i="6"/>
  <c r="X172" i="6"/>
  <c r="W172" i="6"/>
  <c r="T172" i="6"/>
  <c r="Q172" i="6"/>
  <c r="N172" i="6"/>
  <c r="K172" i="6"/>
  <c r="H172" i="6"/>
  <c r="E172" i="6"/>
  <c r="Y189" i="6"/>
  <c r="X189" i="6"/>
  <c r="W189" i="6"/>
  <c r="T189" i="6"/>
  <c r="Q189" i="6"/>
  <c r="N189" i="6"/>
  <c r="K189" i="6"/>
  <c r="H189" i="6"/>
  <c r="E189" i="6"/>
  <c r="Q263" i="6" l="1"/>
  <c r="Z172" i="6"/>
  <c r="N263" i="6"/>
  <c r="K263" i="6"/>
  <c r="W263" i="6"/>
  <c r="H263" i="6"/>
  <c r="T263" i="6"/>
  <c r="Z260" i="6"/>
  <c r="Z262" i="6"/>
  <c r="Z259" i="6"/>
  <c r="Y263" i="6"/>
  <c r="X263" i="6"/>
  <c r="E263" i="6"/>
  <c r="Z211" i="6"/>
  <c r="Z210" i="6"/>
  <c r="Z200" i="6"/>
  <c r="Z198" i="6"/>
  <c r="Z176" i="6"/>
  <c r="Z189" i="6"/>
  <c r="Z263" i="6" l="1"/>
  <c r="C55" i="6"/>
  <c r="Y53" i="6"/>
  <c r="X53" i="6"/>
  <c r="W53" i="6"/>
  <c r="T53" i="6"/>
  <c r="Q53" i="6"/>
  <c r="N53" i="6"/>
  <c r="K53" i="6"/>
  <c r="H53" i="6"/>
  <c r="E53" i="6"/>
  <c r="Z53" i="6" l="1"/>
  <c r="Q104" i="6"/>
  <c r="E100" i="6"/>
  <c r="E101" i="6"/>
  <c r="A12" i="7" l="1"/>
  <c r="A11" i="7"/>
  <c r="A10" i="7"/>
  <c r="A9" i="7"/>
  <c r="A8" i="7"/>
  <c r="A7" i="7"/>
  <c r="A6" i="7"/>
  <c r="A5" i="7"/>
  <c r="A4" i="7"/>
  <c r="A3" i="7"/>
  <c r="Y110" i="6" l="1"/>
  <c r="X110" i="6"/>
  <c r="W110" i="6"/>
  <c r="T110" i="6"/>
  <c r="Q110" i="6"/>
  <c r="N110" i="6"/>
  <c r="K110" i="6"/>
  <c r="H110" i="6"/>
  <c r="E110" i="6"/>
  <c r="Y109" i="6"/>
  <c r="X109" i="6"/>
  <c r="W109" i="6"/>
  <c r="T109" i="6"/>
  <c r="Q109" i="6"/>
  <c r="N109" i="6"/>
  <c r="K109" i="6"/>
  <c r="H109" i="6"/>
  <c r="E109" i="6"/>
  <c r="Y106" i="6"/>
  <c r="X106" i="6"/>
  <c r="W106" i="6"/>
  <c r="T106" i="6"/>
  <c r="Q106" i="6"/>
  <c r="N106" i="6"/>
  <c r="K106" i="6"/>
  <c r="H106" i="6"/>
  <c r="E106" i="6"/>
  <c r="D77" i="6"/>
  <c r="F77" i="6"/>
  <c r="G77" i="6"/>
  <c r="I77" i="6"/>
  <c r="J77" i="6"/>
  <c r="L77" i="6"/>
  <c r="M77" i="6"/>
  <c r="P77" i="6"/>
  <c r="R77" i="6"/>
  <c r="S77" i="6"/>
  <c r="U77" i="6"/>
  <c r="V77" i="6"/>
  <c r="C77" i="6"/>
  <c r="C78" i="6" s="1"/>
  <c r="V341" i="6"/>
  <c r="V342" i="6" s="1"/>
  <c r="V343" i="6" s="1"/>
  <c r="U341" i="6"/>
  <c r="U342" i="6" s="1"/>
  <c r="U343" i="6" s="1"/>
  <c r="S341" i="6"/>
  <c r="S342" i="6" s="1"/>
  <c r="S343" i="6" s="1"/>
  <c r="R341" i="6"/>
  <c r="R342" i="6" s="1"/>
  <c r="R343" i="6" s="1"/>
  <c r="P341" i="6"/>
  <c r="P342" i="6" s="1"/>
  <c r="P343" i="6" s="1"/>
  <c r="O341" i="6"/>
  <c r="O342" i="6" s="1"/>
  <c r="O343" i="6" s="1"/>
  <c r="M341" i="6"/>
  <c r="M342" i="6" s="1"/>
  <c r="M343" i="6" s="1"/>
  <c r="L341" i="6"/>
  <c r="L342" i="6" s="1"/>
  <c r="L343" i="6" s="1"/>
  <c r="J341" i="6"/>
  <c r="J342" i="6" s="1"/>
  <c r="J343" i="6" s="1"/>
  <c r="I341" i="6"/>
  <c r="I342" i="6" s="1"/>
  <c r="I343" i="6" s="1"/>
  <c r="G341" i="6"/>
  <c r="G342" i="6" s="1"/>
  <c r="G343" i="6" s="1"/>
  <c r="F341" i="6"/>
  <c r="F342" i="6" s="1"/>
  <c r="F343" i="6" s="1"/>
  <c r="D341" i="6"/>
  <c r="D342" i="6" s="1"/>
  <c r="D343" i="6" s="1"/>
  <c r="C341" i="6"/>
  <c r="C342" i="6" s="1"/>
  <c r="C343" i="6" s="1"/>
  <c r="Y340" i="6"/>
  <c r="Y341" i="6" s="1"/>
  <c r="Y342" i="6" s="1"/>
  <c r="Y343" i="6" s="1"/>
  <c r="X340" i="6"/>
  <c r="X341" i="6" s="1"/>
  <c r="X342" i="6" s="1"/>
  <c r="X343" i="6" s="1"/>
  <c r="W340" i="6"/>
  <c r="W341" i="6" s="1"/>
  <c r="W342" i="6" s="1"/>
  <c r="W343" i="6" s="1"/>
  <c r="T340" i="6"/>
  <c r="T341" i="6" s="1"/>
  <c r="T342" i="6" s="1"/>
  <c r="T343" i="6" s="1"/>
  <c r="Q340" i="6"/>
  <c r="Q341" i="6" s="1"/>
  <c r="Q342" i="6" s="1"/>
  <c r="Q343" i="6" s="1"/>
  <c r="N340" i="6"/>
  <c r="N341" i="6" s="1"/>
  <c r="N342" i="6" s="1"/>
  <c r="N343" i="6" s="1"/>
  <c r="K340" i="6"/>
  <c r="K341" i="6" s="1"/>
  <c r="K342" i="6" s="1"/>
  <c r="K343" i="6" s="1"/>
  <c r="D14" i="7" s="1"/>
  <c r="H340" i="6"/>
  <c r="H341" i="6" s="1"/>
  <c r="H342" i="6" s="1"/>
  <c r="H343" i="6" s="1"/>
  <c r="C14" i="7" s="1"/>
  <c r="E340" i="6"/>
  <c r="E232" i="6"/>
  <c r="H232" i="6"/>
  <c r="K232" i="6"/>
  <c r="N232" i="6"/>
  <c r="Q232" i="6"/>
  <c r="T232" i="6"/>
  <c r="W232" i="6"/>
  <c r="X232" i="6"/>
  <c r="Y232" i="6"/>
  <c r="E225" i="6"/>
  <c r="H225" i="6"/>
  <c r="K225" i="6"/>
  <c r="N225" i="6"/>
  <c r="Q225" i="6"/>
  <c r="T225" i="6"/>
  <c r="W225" i="6"/>
  <c r="X225" i="6"/>
  <c r="Y225" i="6"/>
  <c r="D131" i="6"/>
  <c r="F131" i="6"/>
  <c r="G131" i="6"/>
  <c r="I131" i="6"/>
  <c r="J131" i="6"/>
  <c r="L131" i="6"/>
  <c r="M131" i="6"/>
  <c r="O131" i="6"/>
  <c r="P131" i="6"/>
  <c r="R131" i="6"/>
  <c r="S131" i="6"/>
  <c r="U131" i="6"/>
  <c r="V131" i="6"/>
  <c r="C131" i="6"/>
  <c r="Y130" i="6"/>
  <c r="Y131" i="6" s="1"/>
  <c r="X130" i="6"/>
  <c r="X131" i="6" s="1"/>
  <c r="W130" i="6"/>
  <c r="W131" i="6" s="1"/>
  <c r="T130" i="6"/>
  <c r="T131" i="6" s="1"/>
  <c r="Q130" i="6"/>
  <c r="Q131" i="6" s="1"/>
  <c r="N130" i="6"/>
  <c r="N131" i="6" s="1"/>
  <c r="K130" i="6"/>
  <c r="K131" i="6" s="1"/>
  <c r="H130" i="6"/>
  <c r="H131" i="6" s="1"/>
  <c r="E130" i="6"/>
  <c r="E123" i="6"/>
  <c r="H123" i="6"/>
  <c r="K123" i="6"/>
  <c r="N123" i="6"/>
  <c r="Q123" i="6"/>
  <c r="T123" i="6"/>
  <c r="W123" i="6"/>
  <c r="X123" i="6"/>
  <c r="Y123" i="6"/>
  <c r="K111" i="6"/>
  <c r="D65" i="6"/>
  <c r="F65" i="6"/>
  <c r="G65" i="6"/>
  <c r="I65" i="6"/>
  <c r="J65" i="6"/>
  <c r="L65" i="6"/>
  <c r="M65" i="6"/>
  <c r="O65" i="6"/>
  <c r="P65" i="6"/>
  <c r="R65" i="6"/>
  <c r="S65" i="6"/>
  <c r="U65" i="6"/>
  <c r="V65" i="6"/>
  <c r="C65" i="6"/>
  <c r="Y64" i="6"/>
  <c r="X64" i="6"/>
  <c r="W64" i="6"/>
  <c r="T64" i="6"/>
  <c r="Q64" i="6"/>
  <c r="N64" i="6"/>
  <c r="K64" i="6"/>
  <c r="H64" i="6"/>
  <c r="E64" i="6"/>
  <c r="K17" i="6"/>
  <c r="X65" i="6" l="1"/>
  <c r="Z110" i="6"/>
  <c r="Z109" i="6"/>
  <c r="Z106" i="6"/>
  <c r="Z340" i="6"/>
  <c r="Z341" i="6" s="1"/>
  <c r="Z342" i="6" s="1"/>
  <c r="Z343" i="6" s="1"/>
  <c r="E341" i="6"/>
  <c r="E342" i="6" s="1"/>
  <c r="E343" i="6" s="1"/>
  <c r="B14" i="7" s="1"/>
  <c r="Z232" i="6"/>
  <c r="Z225" i="6"/>
  <c r="Z130" i="6"/>
  <c r="Z131" i="6" s="1"/>
  <c r="E131" i="6"/>
  <c r="Z123" i="6"/>
  <c r="Z64" i="6"/>
  <c r="Y65" i="6"/>
  <c r="I13" i="7" l="1"/>
  <c r="D294" i="6"/>
  <c r="D295" i="6" s="1"/>
  <c r="F294" i="6"/>
  <c r="F295" i="6" s="1"/>
  <c r="G294" i="6"/>
  <c r="G295" i="6" s="1"/>
  <c r="I294" i="6"/>
  <c r="I295" i="6" s="1"/>
  <c r="J294" i="6"/>
  <c r="J295" i="6" s="1"/>
  <c r="L294" i="6"/>
  <c r="L295" i="6" s="1"/>
  <c r="M294" i="6"/>
  <c r="M295" i="6" s="1"/>
  <c r="O294" i="6"/>
  <c r="O295" i="6" s="1"/>
  <c r="P294" i="6"/>
  <c r="P295" i="6" s="1"/>
  <c r="R294" i="6"/>
  <c r="R295" i="6" s="1"/>
  <c r="S294" i="6"/>
  <c r="S295" i="6" s="1"/>
  <c r="U294" i="6"/>
  <c r="U295" i="6" s="1"/>
  <c r="V294" i="6"/>
  <c r="V295" i="6" s="1"/>
  <c r="D268" i="6" l="1"/>
  <c r="F268" i="6"/>
  <c r="G268" i="6"/>
  <c r="I268" i="6"/>
  <c r="J268" i="6"/>
  <c r="L268" i="6"/>
  <c r="M268" i="6"/>
  <c r="O268" i="6"/>
  <c r="P268" i="6"/>
  <c r="R268" i="6"/>
  <c r="S268" i="6"/>
  <c r="U268" i="6"/>
  <c r="V268" i="6"/>
  <c r="C268" i="6"/>
  <c r="V43" i="6" l="1"/>
  <c r="U43" i="6"/>
  <c r="O202" i="6"/>
  <c r="Y160" i="6"/>
  <c r="X160" i="6"/>
  <c r="W160" i="6"/>
  <c r="T160" i="6"/>
  <c r="Q160" i="6"/>
  <c r="N160" i="6"/>
  <c r="K160" i="6"/>
  <c r="H160" i="6"/>
  <c r="E160" i="6"/>
  <c r="Z160" i="6" l="1"/>
  <c r="Y148" i="6"/>
  <c r="X148" i="6"/>
  <c r="W148" i="6"/>
  <c r="T148" i="6"/>
  <c r="Q148" i="6"/>
  <c r="N148" i="6"/>
  <c r="K148" i="6"/>
  <c r="H148" i="6"/>
  <c r="E148" i="6"/>
  <c r="Y143" i="6"/>
  <c r="X143" i="6"/>
  <c r="W143" i="6"/>
  <c r="T143" i="6"/>
  <c r="Q143" i="6"/>
  <c r="N143" i="6"/>
  <c r="K143" i="6"/>
  <c r="H143" i="6"/>
  <c r="E143" i="6"/>
  <c r="Y122" i="6"/>
  <c r="X122" i="6"/>
  <c r="W122" i="6"/>
  <c r="T122" i="6"/>
  <c r="Q122" i="6"/>
  <c r="N122" i="6"/>
  <c r="K122" i="6"/>
  <c r="H122" i="6"/>
  <c r="E122" i="6"/>
  <c r="Y120" i="6"/>
  <c r="X120" i="6"/>
  <c r="W120" i="6"/>
  <c r="T120" i="6"/>
  <c r="Q120" i="6"/>
  <c r="N120" i="6"/>
  <c r="K120" i="6"/>
  <c r="H120" i="6"/>
  <c r="E120" i="6"/>
  <c r="D310" i="6"/>
  <c r="D311" i="6" s="1"/>
  <c r="C310" i="6"/>
  <c r="C311" i="6" s="1"/>
  <c r="Y300" i="6"/>
  <c r="X300" i="6"/>
  <c r="Z148" i="6" l="1"/>
  <c r="Z143" i="6"/>
  <c r="Z122" i="6"/>
  <c r="Z120" i="6"/>
  <c r="Y173" i="6"/>
  <c r="X173" i="6"/>
  <c r="W173" i="6"/>
  <c r="T173" i="6"/>
  <c r="Q173" i="6"/>
  <c r="N173" i="6"/>
  <c r="K173" i="6"/>
  <c r="H173" i="6"/>
  <c r="E173" i="6"/>
  <c r="Z173" i="6" l="1"/>
  <c r="V68" i="6"/>
  <c r="U68" i="6"/>
  <c r="S68" i="6"/>
  <c r="R68" i="6"/>
  <c r="P68" i="6"/>
  <c r="O68" i="6"/>
  <c r="M68" i="6"/>
  <c r="L68" i="6"/>
  <c r="J68" i="6"/>
  <c r="I68" i="6"/>
  <c r="G68" i="6"/>
  <c r="F68" i="6"/>
  <c r="D68" i="6"/>
  <c r="Y67" i="6"/>
  <c r="Y68" i="6" s="1"/>
  <c r="X67" i="6"/>
  <c r="X68" i="6" s="1"/>
  <c r="W67" i="6"/>
  <c r="W68" i="6" s="1"/>
  <c r="T67" i="6"/>
  <c r="T68" i="6" s="1"/>
  <c r="Q67" i="6"/>
  <c r="Q68" i="6" s="1"/>
  <c r="N67" i="6"/>
  <c r="N68" i="6" s="1"/>
  <c r="K67" i="6"/>
  <c r="K68" i="6" s="1"/>
  <c r="H67" i="6"/>
  <c r="H68" i="6" s="1"/>
  <c r="E67" i="6"/>
  <c r="E68" i="6" s="1"/>
  <c r="Y63" i="6"/>
  <c r="X63" i="6"/>
  <c r="W63" i="6"/>
  <c r="W65" i="6" s="1"/>
  <c r="T63" i="6"/>
  <c r="T65" i="6" s="1"/>
  <c r="Q63" i="6"/>
  <c r="Q65" i="6" s="1"/>
  <c r="N63" i="6"/>
  <c r="N65" i="6" s="1"/>
  <c r="K63" i="6"/>
  <c r="K65" i="6" s="1"/>
  <c r="H63" i="6"/>
  <c r="H65" i="6" s="1"/>
  <c r="E63" i="6"/>
  <c r="E65" i="6" s="1"/>
  <c r="Z65" i="6" l="1"/>
  <c r="Z67" i="6"/>
  <c r="Z68" i="6" s="1"/>
  <c r="Z63" i="6"/>
  <c r="E22" i="6" l="1"/>
  <c r="D24" i="6"/>
  <c r="F24" i="6"/>
  <c r="G24" i="6"/>
  <c r="I24" i="6"/>
  <c r="J24" i="6"/>
  <c r="L24" i="6"/>
  <c r="M24" i="6"/>
  <c r="O24" i="6"/>
  <c r="P24" i="6"/>
  <c r="R24" i="6"/>
  <c r="S24" i="6"/>
  <c r="U24" i="6"/>
  <c r="V24" i="6"/>
  <c r="C24" i="6"/>
  <c r="H22" i="6"/>
  <c r="K22" i="6"/>
  <c r="N22" i="6"/>
  <c r="Q22" i="6"/>
  <c r="T22" i="6"/>
  <c r="W22" i="6"/>
  <c r="X22" i="6"/>
  <c r="Y22" i="6"/>
  <c r="Z22" i="6" l="1"/>
  <c r="E155" i="6"/>
  <c r="F310" i="6" l="1"/>
  <c r="F311" i="6" s="1"/>
  <c r="D316" i="6"/>
  <c r="F316" i="6"/>
  <c r="G316" i="6"/>
  <c r="I316" i="6"/>
  <c r="J316" i="6"/>
  <c r="L316" i="6"/>
  <c r="M316" i="6"/>
  <c r="C316" i="6"/>
  <c r="C317" i="6" s="1"/>
  <c r="P316" i="6"/>
  <c r="R316" i="6"/>
  <c r="S316" i="6"/>
  <c r="U316" i="6"/>
  <c r="V316" i="6"/>
  <c r="O316" i="6"/>
  <c r="F317" i="6" l="1"/>
  <c r="D240" i="6" l="1"/>
  <c r="F240" i="6"/>
  <c r="G240" i="6"/>
  <c r="I240" i="6"/>
  <c r="J240" i="6"/>
  <c r="L240" i="6"/>
  <c r="M240" i="6"/>
  <c r="O240" i="6"/>
  <c r="P240" i="6"/>
  <c r="R240" i="6"/>
  <c r="S240" i="6"/>
  <c r="U240" i="6"/>
  <c r="V240" i="6"/>
  <c r="C240" i="6"/>
  <c r="H303" i="6"/>
  <c r="K303" i="6"/>
  <c r="N303" i="6"/>
  <c r="Q303" i="6"/>
  <c r="T303" i="6"/>
  <c r="W303" i="6"/>
  <c r="X303" i="6"/>
  <c r="Y303" i="6"/>
  <c r="E303" i="6"/>
  <c r="E309" i="6"/>
  <c r="H309" i="6"/>
  <c r="K309" i="6"/>
  <c r="N309" i="6"/>
  <c r="Q309" i="6"/>
  <c r="T309" i="6"/>
  <c r="W309" i="6"/>
  <c r="X309" i="6"/>
  <c r="Y309" i="6"/>
  <c r="V310" i="6"/>
  <c r="V311" i="6" s="1"/>
  <c r="U310" i="6"/>
  <c r="U311" i="6" s="1"/>
  <c r="S310" i="6"/>
  <c r="S311" i="6" s="1"/>
  <c r="R310" i="6"/>
  <c r="R311" i="6" s="1"/>
  <c r="P310" i="6"/>
  <c r="P311" i="6" s="1"/>
  <c r="O310" i="6"/>
  <c r="O311" i="6" s="1"/>
  <c r="M310" i="6"/>
  <c r="M311" i="6" s="1"/>
  <c r="L310" i="6"/>
  <c r="L311" i="6" s="1"/>
  <c r="J310" i="6"/>
  <c r="J311" i="6" s="1"/>
  <c r="I310" i="6"/>
  <c r="I311" i="6" s="1"/>
  <c r="G310" i="6"/>
  <c r="E265" i="6"/>
  <c r="H265" i="6"/>
  <c r="K265" i="6"/>
  <c r="N265" i="6"/>
  <c r="Q265" i="6"/>
  <c r="T265" i="6"/>
  <c r="W265" i="6"/>
  <c r="X265" i="6"/>
  <c r="Y265" i="6"/>
  <c r="E266" i="6"/>
  <c r="H266" i="6"/>
  <c r="K266" i="6"/>
  <c r="N266" i="6"/>
  <c r="Q266" i="6"/>
  <c r="T266" i="6"/>
  <c r="W266" i="6"/>
  <c r="X266" i="6"/>
  <c r="Y266" i="6"/>
  <c r="D163" i="6"/>
  <c r="D164" i="6" s="1"/>
  <c r="F163" i="6"/>
  <c r="F164" i="6" s="1"/>
  <c r="G163" i="6"/>
  <c r="G164" i="6" s="1"/>
  <c r="I163" i="6"/>
  <c r="I164" i="6" s="1"/>
  <c r="J163" i="6"/>
  <c r="J164" i="6" s="1"/>
  <c r="L163" i="6"/>
  <c r="L164" i="6" s="1"/>
  <c r="M163" i="6"/>
  <c r="M164" i="6" s="1"/>
  <c r="O163" i="6"/>
  <c r="O164" i="6" s="1"/>
  <c r="P163" i="6"/>
  <c r="P164" i="6" s="1"/>
  <c r="R163" i="6"/>
  <c r="R164" i="6" s="1"/>
  <c r="S163" i="6"/>
  <c r="S164" i="6" s="1"/>
  <c r="U163" i="6"/>
  <c r="U164" i="6" s="1"/>
  <c r="V163" i="6"/>
  <c r="V164" i="6" s="1"/>
  <c r="C163" i="6"/>
  <c r="C164" i="6" s="1"/>
  <c r="E135" i="6"/>
  <c r="H135" i="6"/>
  <c r="K135" i="6"/>
  <c r="N135" i="6"/>
  <c r="Q135" i="6"/>
  <c r="T135" i="6"/>
  <c r="W135" i="6"/>
  <c r="X135" i="6"/>
  <c r="Y135" i="6"/>
  <c r="E126" i="6"/>
  <c r="H126" i="6"/>
  <c r="K126" i="6"/>
  <c r="N126" i="6"/>
  <c r="Q126" i="6"/>
  <c r="T126" i="6"/>
  <c r="W126" i="6"/>
  <c r="X126" i="6"/>
  <c r="Y126" i="6"/>
  <c r="E113" i="6"/>
  <c r="H113" i="6"/>
  <c r="K113" i="6"/>
  <c r="N113" i="6"/>
  <c r="Q113" i="6"/>
  <c r="T113" i="6"/>
  <c r="W113" i="6"/>
  <c r="X113" i="6"/>
  <c r="Y113" i="6"/>
  <c r="E114" i="6"/>
  <c r="H114" i="6"/>
  <c r="K114" i="6"/>
  <c r="N114" i="6"/>
  <c r="Q114" i="6"/>
  <c r="T114" i="6"/>
  <c r="W114" i="6"/>
  <c r="X114" i="6"/>
  <c r="Y114" i="6"/>
  <c r="V50" i="6"/>
  <c r="U50" i="6"/>
  <c r="S50" i="6"/>
  <c r="R50" i="6"/>
  <c r="P50" i="6"/>
  <c r="O50" i="6"/>
  <c r="M50" i="6"/>
  <c r="L50" i="6"/>
  <c r="J50" i="6"/>
  <c r="I50" i="6"/>
  <c r="G50" i="6"/>
  <c r="F50" i="6"/>
  <c r="D50" i="6"/>
  <c r="C50" i="6"/>
  <c r="E49" i="6"/>
  <c r="H49" i="6"/>
  <c r="K49" i="6"/>
  <c r="N49" i="6"/>
  <c r="Q49" i="6"/>
  <c r="T49" i="6"/>
  <c r="W49" i="6"/>
  <c r="X49" i="6"/>
  <c r="Y49" i="6"/>
  <c r="C18" i="6"/>
  <c r="D25" i="6"/>
  <c r="F25" i="6"/>
  <c r="G25" i="6"/>
  <c r="I25" i="6"/>
  <c r="J25" i="6"/>
  <c r="L25" i="6"/>
  <c r="M25" i="6"/>
  <c r="O25" i="6"/>
  <c r="P25" i="6"/>
  <c r="R25" i="6"/>
  <c r="S25" i="6"/>
  <c r="U25" i="6"/>
  <c r="V25" i="6"/>
  <c r="C25" i="6"/>
  <c r="D18" i="6"/>
  <c r="F18" i="6"/>
  <c r="G18" i="6"/>
  <c r="I18" i="6"/>
  <c r="J18" i="6"/>
  <c r="L18" i="6"/>
  <c r="M18" i="6"/>
  <c r="O18" i="6"/>
  <c r="P18" i="6"/>
  <c r="R18" i="6"/>
  <c r="S18" i="6"/>
  <c r="U18" i="6"/>
  <c r="V18" i="6"/>
  <c r="Y23" i="6"/>
  <c r="X23" i="6"/>
  <c r="W23" i="6"/>
  <c r="T23" i="6"/>
  <c r="Q23" i="6"/>
  <c r="N23" i="6"/>
  <c r="K23" i="6"/>
  <c r="H23" i="6"/>
  <c r="E23" i="6"/>
  <c r="Y17" i="6"/>
  <c r="Y18" i="6" s="1"/>
  <c r="X17" i="6"/>
  <c r="X18" i="6" s="1"/>
  <c r="W17" i="6"/>
  <c r="W18" i="6" s="1"/>
  <c r="T17" i="6"/>
  <c r="T18" i="6" s="1"/>
  <c r="Q17" i="6"/>
  <c r="Q18" i="6" s="1"/>
  <c r="N17" i="6"/>
  <c r="N18" i="6" s="1"/>
  <c r="K18" i="6"/>
  <c r="H17" i="6"/>
  <c r="H18" i="6" s="1"/>
  <c r="E17" i="6"/>
  <c r="G317" i="6" l="1"/>
  <c r="G311" i="6"/>
  <c r="W24" i="6"/>
  <c r="W25" i="6" s="1"/>
  <c r="T24" i="6"/>
  <c r="T25" i="6" s="1"/>
  <c r="Q24" i="6"/>
  <c r="Q25" i="6" s="1"/>
  <c r="N24" i="6"/>
  <c r="N25" i="6" s="1"/>
  <c r="K24" i="6"/>
  <c r="K25" i="6" s="1"/>
  <c r="H24" i="6"/>
  <c r="H25" i="6" s="1"/>
  <c r="Y24" i="6"/>
  <c r="Y25" i="6" s="1"/>
  <c r="E24" i="6"/>
  <c r="E25" i="6" s="1"/>
  <c r="X24" i="6"/>
  <c r="X25" i="6" s="1"/>
  <c r="Z303" i="6"/>
  <c r="Z309" i="6"/>
  <c r="Z266" i="6"/>
  <c r="Z265" i="6"/>
  <c r="Z135" i="6"/>
  <c r="Z126" i="6"/>
  <c r="Z49" i="6"/>
  <c r="Z113" i="6"/>
  <c r="Z114" i="6"/>
  <c r="Z17" i="6"/>
  <c r="Z18" i="6" s="1"/>
  <c r="E18" i="6"/>
  <c r="Z23" i="6"/>
  <c r="Z24" i="6" l="1"/>
  <c r="Z25" i="6" s="1"/>
  <c r="Y285" i="6" l="1"/>
  <c r="X285" i="6"/>
  <c r="Y284" i="6"/>
  <c r="X284" i="6"/>
  <c r="Y283" i="6"/>
  <c r="X283" i="6"/>
  <c r="Y282" i="6"/>
  <c r="X282" i="6"/>
  <c r="V286" i="6"/>
  <c r="U286" i="6"/>
  <c r="S286" i="6"/>
  <c r="R286" i="6"/>
  <c r="P286" i="6"/>
  <c r="O286" i="6"/>
  <c r="M286" i="6"/>
  <c r="L286" i="6"/>
  <c r="J286" i="6"/>
  <c r="I286" i="6"/>
  <c r="G286" i="6"/>
  <c r="F286" i="6"/>
  <c r="W285" i="6"/>
  <c r="T285" i="6"/>
  <c r="Q285" i="6"/>
  <c r="N285" i="6"/>
  <c r="K285" i="6"/>
  <c r="H285" i="6"/>
  <c r="W284" i="6"/>
  <c r="T284" i="6"/>
  <c r="Q284" i="6"/>
  <c r="N284" i="6"/>
  <c r="K284" i="6"/>
  <c r="H284" i="6"/>
  <c r="W283" i="6"/>
  <c r="T283" i="6"/>
  <c r="Q283" i="6"/>
  <c r="N283" i="6"/>
  <c r="K283" i="6"/>
  <c r="H283" i="6"/>
  <c r="W282" i="6"/>
  <c r="T282" i="6"/>
  <c r="Q282" i="6"/>
  <c r="N282" i="6"/>
  <c r="K282" i="6"/>
  <c r="H282" i="6"/>
  <c r="D286" i="6"/>
  <c r="E282" i="6"/>
  <c r="E283" i="6"/>
  <c r="E284" i="6"/>
  <c r="E285" i="6"/>
  <c r="C286" i="6"/>
  <c r="X277" i="6"/>
  <c r="Y277" i="6"/>
  <c r="X278" i="6"/>
  <c r="Y278" i="6"/>
  <c r="W277" i="6"/>
  <c r="W278" i="6"/>
  <c r="T277" i="6"/>
  <c r="T278" i="6"/>
  <c r="Q277" i="6"/>
  <c r="Q278" i="6"/>
  <c r="N277" i="6"/>
  <c r="N278" i="6"/>
  <c r="K277" i="6"/>
  <c r="K278" i="6"/>
  <c r="H277" i="6"/>
  <c r="H278" i="6"/>
  <c r="E277" i="6"/>
  <c r="E278" i="6"/>
  <c r="V257" i="6"/>
  <c r="U257" i="6"/>
  <c r="S257" i="6"/>
  <c r="R257" i="6"/>
  <c r="R269" i="6" s="1"/>
  <c r="P257" i="6"/>
  <c r="O257" i="6"/>
  <c r="M257" i="6"/>
  <c r="L257" i="6"/>
  <c r="J257" i="6"/>
  <c r="I257" i="6"/>
  <c r="G257" i="6"/>
  <c r="F257" i="6"/>
  <c r="D257" i="6"/>
  <c r="C257" i="6"/>
  <c r="C269" i="6" s="1"/>
  <c r="W256" i="6"/>
  <c r="X256" i="6"/>
  <c r="Y256" i="6"/>
  <c r="T256" i="6"/>
  <c r="Q256" i="6"/>
  <c r="N256" i="6"/>
  <c r="K256" i="6"/>
  <c r="H256" i="6"/>
  <c r="E256" i="6"/>
  <c r="V234" i="6"/>
  <c r="U234" i="6"/>
  <c r="S234" i="6"/>
  <c r="R234" i="6"/>
  <c r="P234" i="6"/>
  <c r="O234" i="6"/>
  <c r="M234" i="6"/>
  <c r="L234" i="6"/>
  <c r="J234" i="6"/>
  <c r="I234" i="6"/>
  <c r="G234" i="6"/>
  <c r="F234" i="6"/>
  <c r="D234" i="6"/>
  <c r="C234" i="6"/>
  <c r="Y233" i="6"/>
  <c r="X233" i="6"/>
  <c r="W233" i="6"/>
  <c r="T233" i="6"/>
  <c r="Q233" i="6"/>
  <c r="N233" i="6"/>
  <c r="K233" i="6"/>
  <c r="H233" i="6"/>
  <c r="E233" i="6"/>
  <c r="Y230" i="6"/>
  <c r="X230" i="6"/>
  <c r="W230" i="6"/>
  <c r="T230" i="6"/>
  <c r="Q230" i="6"/>
  <c r="N230" i="6"/>
  <c r="K230" i="6"/>
  <c r="H230" i="6"/>
  <c r="E230" i="6"/>
  <c r="V228" i="6"/>
  <c r="V241" i="6" s="1"/>
  <c r="U228" i="6"/>
  <c r="U241" i="6" s="1"/>
  <c r="S228" i="6"/>
  <c r="S241" i="6" s="1"/>
  <c r="R228" i="6"/>
  <c r="R241" i="6" s="1"/>
  <c r="P228" i="6"/>
  <c r="P241" i="6" s="1"/>
  <c r="O228" i="6"/>
  <c r="O241" i="6" s="1"/>
  <c r="M228" i="6"/>
  <c r="M241" i="6" s="1"/>
  <c r="L228" i="6"/>
  <c r="L241" i="6" s="1"/>
  <c r="J228" i="6"/>
  <c r="J241" i="6" s="1"/>
  <c r="I228" i="6"/>
  <c r="I241" i="6" s="1"/>
  <c r="G228" i="6"/>
  <c r="G241" i="6" s="1"/>
  <c r="F228" i="6"/>
  <c r="F241" i="6" s="1"/>
  <c r="D228" i="6"/>
  <c r="D241" i="6" s="1"/>
  <c r="C228" i="6"/>
  <c r="C241" i="6" s="1"/>
  <c r="Y181" i="6"/>
  <c r="X181" i="6"/>
  <c r="V194" i="6"/>
  <c r="U194" i="6"/>
  <c r="S194" i="6"/>
  <c r="R194" i="6"/>
  <c r="P194" i="6"/>
  <c r="O194" i="6"/>
  <c r="M194" i="6"/>
  <c r="L194" i="6"/>
  <c r="J194" i="6"/>
  <c r="I194" i="6"/>
  <c r="G194" i="6"/>
  <c r="F194" i="6"/>
  <c r="D194" i="6"/>
  <c r="N188" i="6"/>
  <c r="E188" i="6"/>
  <c r="V216" i="6"/>
  <c r="U216" i="6"/>
  <c r="S216" i="6"/>
  <c r="R216" i="6"/>
  <c r="P216" i="6"/>
  <c r="O216" i="6"/>
  <c r="M216" i="6"/>
  <c r="L216" i="6"/>
  <c r="J216" i="6"/>
  <c r="I216" i="6"/>
  <c r="G216" i="6"/>
  <c r="F216" i="6"/>
  <c r="D216" i="6"/>
  <c r="C216" i="6"/>
  <c r="V213" i="6"/>
  <c r="U213" i="6"/>
  <c r="S213" i="6"/>
  <c r="S217" i="6" s="1"/>
  <c r="R213" i="6"/>
  <c r="R217" i="6" s="1"/>
  <c r="P213" i="6"/>
  <c r="O213" i="6"/>
  <c r="M213" i="6"/>
  <c r="M217" i="6" s="1"/>
  <c r="L213" i="6"/>
  <c r="L217" i="6" s="1"/>
  <c r="J213" i="6"/>
  <c r="I213" i="6"/>
  <c r="I217" i="6" s="1"/>
  <c r="G213" i="6"/>
  <c r="G217" i="6" s="1"/>
  <c r="F213" i="6"/>
  <c r="F217" i="6" s="1"/>
  <c r="D213" i="6"/>
  <c r="C213" i="6"/>
  <c r="C217" i="6" s="1"/>
  <c r="V186" i="6"/>
  <c r="U186" i="6"/>
  <c r="S186" i="6"/>
  <c r="R186" i="6"/>
  <c r="P186" i="6"/>
  <c r="O186" i="6"/>
  <c r="M186" i="6"/>
  <c r="L186" i="6"/>
  <c r="J186" i="6"/>
  <c r="I186" i="6"/>
  <c r="G186" i="6"/>
  <c r="F186" i="6"/>
  <c r="D186" i="6"/>
  <c r="Y185" i="6"/>
  <c r="X185" i="6"/>
  <c r="W185" i="6"/>
  <c r="T185" i="6"/>
  <c r="Q185" i="6"/>
  <c r="N185" i="6"/>
  <c r="K185" i="6"/>
  <c r="H185" i="6"/>
  <c r="E185" i="6"/>
  <c r="Y184" i="6"/>
  <c r="X184" i="6"/>
  <c r="W184" i="6"/>
  <c r="T184" i="6"/>
  <c r="Q184" i="6"/>
  <c r="N184" i="6"/>
  <c r="K184" i="6"/>
  <c r="H184" i="6"/>
  <c r="E184" i="6"/>
  <c r="V205" i="6"/>
  <c r="U205" i="6"/>
  <c r="S205" i="6"/>
  <c r="R205" i="6"/>
  <c r="P205" i="6"/>
  <c r="O205" i="6"/>
  <c r="M205" i="6"/>
  <c r="L205" i="6"/>
  <c r="J205" i="6"/>
  <c r="I205" i="6"/>
  <c r="G205" i="6"/>
  <c r="F205" i="6"/>
  <c r="D205" i="6"/>
  <c r="C205" i="6"/>
  <c r="Y204" i="6"/>
  <c r="X204" i="6"/>
  <c r="W204" i="6"/>
  <c r="W205" i="6" s="1"/>
  <c r="T204" i="6"/>
  <c r="T205" i="6" s="1"/>
  <c r="Q204" i="6"/>
  <c r="Q205" i="6" s="1"/>
  <c r="N204" i="6"/>
  <c r="N205" i="6" s="1"/>
  <c r="K204" i="6"/>
  <c r="K205" i="6" s="1"/>
  <c r="H204" i="6"/>
  <c r="H205" i="6" s="1"/>
  <c r="E204" i="6"/>
  <c r="E205" i="6" s="1"/>
  <c r="V182" i="6"/>
  <c r="U182" i="6"/>
  <c r="S182" i="6"/>
  <c r="R182" i="6"/>
  <c r="P182" i="6"/>
  <c r="O182" i="6"/>
  <c r="M182" i="6"/>
  <c r="L182" i="6"/>
  <c r="J182" i="6"/>
  <c r="I182" i="6"/>
  <c r="G182" i="6"/>
  <c r="F182" i="6"/>
  <c r="D182" i="6"/>
  <c r="C182" i="6"/>
  <c r="T201" i="6"/>
  <c r="T199" i="6"/>
  <c r="T197" i="6"/>
  <c r="T196" i="6"/>
  <c r="Q201" i="6"/>
  <c r="Q199" i="6"/>
  <c r="Q197" i="6"/>
  <c r="Q196" i="6"/>
  <c r="N201" i="6"/>
  <c r="N199" i="6"/>
  <c r="N197" i="6"/>
  <c r="N196" i="6"/>
  <c r="K201" i="6"/>
  <c r="K199" i="6"/>
  <c r="K197" i="6"/>
  <c r="K196" i="6"/>
  <c r="H201" i="6"/>
  <c r="H199" i="6"/>
  <c r="H197" i="6"/>
  <c r="H196" i="6"/>
  <c r="E201" i="6"/>
  <c r="E199" i="6"/>
  <c r="E197" i="6"/>
  <c r="W201" i="6"/>
  <c r="W199" i="6"/>
  <c r="W197" i="6"/>
  <c r="W196" i="6"/>
  <c r="Y201" i="6"/>
  <c r="X201" i="6"/>
  <c r="Y199" i="6"/>
  <c r="X199" i="6"/>
  <c r="Y197" i="6"/>
  <c r="X197" i="6"/>
  <c r="Y196" i="6"/>
  <c r="X196" i="6"/>
  <c r="V202" i="6"/>
  <c r="U202" i="6"/>
  <c r="S202" i="6"/>
  <c r="R202" i="6"/>
  <c r="P202" i="6"/>
  <c r="M202" i="6"/>
  <c r="L202" i="6"/>
  <c r="J202" i="6"/>
  <c r="I202" i="6"/>
  <c r="G202" i="6"/>
  <c r="F202" i="6"/>
  <c r="D202" i="6"/>
  <c r="V179" i="6"/>
  <c r="U179" i="6"/>
  <c r="S179" i="6"/>
  <c r="R179" i="6"/>
  <c r="P179" i="6"/>
  <c r="O179" i="6"/>
  <c r="M179" i="6"/>
  <c r="L179" i="6"/>
  <c r="J179" i="6"/>
  <c r="I179" i="6"/>
  <c r="G179" i="6"/>
  <c r="F179" i="6"/>
  <c r="D179" i="6"/>
  <c r="C179" i="6"/>
  <c r="O217" i="6" l="1"/>
  <c r="U217" i="6"/>
  <c r="D217" i="6"/>
  <c r="J217" i="6"/>
  <c r="P217" i="6"/>
  <c r="V217" i="6"/>
  <c r="C206" i="6"/>
  <c r="C218" i="6" s="1"/>
  <c r="U269" i="6"/>
  <c r="U270" i="6" s="1"/>
  <c r="V269" i="6"/>
  <c r="V270" i="6" s="1"/>
  <c r="O269" i="6"/>
  <c r="O270" i="6" s="1"/>
  <c r="P269" i="6"/>
  <c r="P270" i="6" s="1"/>
  <c r="S269" i="6"/>
  <c r="S270" i="6" s="1"/>
  <c r="M269" i="6"/>
  <c r="M270" i="6" s="1"/>
  <c r="L269" i="6"/>
  <c r="L270" i="6" s="1"/>
  <c r="J269" i="6"/>
  <c r="J270" i="6" s="1"/>
  <c r="I269" i="6"/>
  <c r="I270" i="6" s="1"/>
  <c r="G269" i="6"/>
  <c r="G270" i="6" s="1"/>
  <c r="F269" i="6"/>
  <c r="F270" i="6" s="1"/>
  <c r="D269" i="6"/>
  <c r="D270" i="6" s="1"/>
  <c r="I206" i="6"/>
  <c r="O206" i="6"/>
  <c r="U206" i="6"/>
  <c r="D206" i="6"/>
  <c r="J206" i="6"/>
  <c r="P206" i="6"/>
  <c r="V206" i="6"/>
  <c r="L206" i="6"/>
  <c r="F206" i="6"/>
  <c r="R206" i="6"/>
  <c r="G206" i="6"/>
  <c r="M206" i="6"/>
  <c r="S206" i="6"/>
  <c r="D242" i="6"/>
  <c r="J242" i="6"/>
  <c r="P242" i="6"/>
  <c r="V242" i="6"/>
  <c r="C242" i="6"/>
  <c r="I242" i="6"/>
  <c r="O242" i="6"/>
  <c r="U242" i="6"/>
  <c r="M242" i="6"/>
  <c r="S242" i="6"/>
  <c r="L242" i="6"/>
  <c r="R242" i="6"/>
  <c r="G242" i="6"/>
  <c r="F242" i="6"/>
  <c r="R270" i="6"/>
  <c r="C270" i="6"/>
  <c r="W286" i="6"/>
  <c r="T286" i="6"/>
  <c r="Q286" i="6"/>
  <c r="Z285" i="6"/>
  <c r="Z284" i="6"/>
  <c r="K286" i="6"/>
  <c r="X286" i="6"/>
  <c r="H286" i="6"/>
  <c r="Z283" i="6"/>
  <c r="Z282" i="6"/>
  <c r="N286" i="6"/>
  <c r="Y286" i="6"/>
  <c r="E286" i="6"/>
  <c r="Z278" i="6"/>
  <c r="Z277" i="6"/>
  <c r="K234" i="6"/>
  <c r="W234" i="6"/>
  <c r="Z256" i="6"/>
  <c r="X257" i="6"/>
  <c r="Y257" i="6"/>
  <c r="H234" i="6"/>
  <c r="T234" i="6"/>
  <c r="N234" i="6"/>
  <c r="E234" i="6"/>
  <c r="Q234" i="6"/>
  <c r="Z233" i="6"/>
  <c r="Z230" i="6"/>
  <c r="T202" i="6"/>
  <c r="X182" i="6"/>
  <c r="K202" i="6"/>
  <c r="T186" i="6"/>
  <c r="W186" i="6"/>
  <c r="E186" i="6"/>
  <c r="Q186" i="6"/>
  <c r="X216" i="6"/>
  <c r="Y216" i="6"/>
  <c r="N202" i="6"/>
  <c r="X202" i="6"/>
  <c r="Y205" i="6"/>
  <c r="K186" i="6"/>
  <c r="Z184" i="6"/>
  <c r="N186" i="6"/>
  <c r="Y179" i="6"/>
  <c r="W202" i="6"/>
  <c r="X205" i="6"/>
  <c r="Z185" i="6"/>
  <c r="X186" i="6"/>
  <c r="Y182" i="6"/>
  <c r="Z205" i="6"/>
  <c r="H186" i="6"/>
  <c r="Q202" i="6"/>
  <c r="X179" i="6"/>
  <c r="Y202" i="6"/>
  <c r="Z204" i="6"/>
  <c r="Y186" i="6"/>
  <c r="Z197" i="6"/>
  <c r="H202" i="6"/>
  <c r="Z201" i="6"/>
  <c r="Z196" i="6"/>
  <c r="Z199" i="6"/>
  <c r="E202" i="6"/>
  <c r="R218" i="6" l="1"/>
  <c r="Z286" i="6"/>
  <c r="U218" i="6"/>
  <c r="Z257" i="6"/>
  <c r="S218" i="6"/>
  <c r="O218" i="6"/>
  <c r="P218" i="6"/>
  <c r="V218" i="6"/>
  <c r="X234" i="6"/>
  <c r="Y234" i="6"/>
  <c r="I218" i="6"/>
  <c r="L218" i="6"/>
  <c r="M218" i="6"/>
  <c r="J218" i="6"/>
  <c r="G218" i="6"/>
  <c r="Z186" i="6"/>
  <c r="Z202" i="6"/>
  <c r="D218" i="6" l="1"/>
  <c r="F218" i="6"/>
  <c r="Z234" i="6"/>
  <c r="F150" i="6" l="1"/>
  <c r="V150" i="6"/>
  <c r="U150" i="6"/>
  <c r="S150" i="6"/>
  <c r="R150" i="6"/>
  <c r="P150" i="6"/>
  <c r="O150" i="6"/>
  <c r="M150" i="6"/>
  <c r="L150" i="6"/>
  <c r="J150" i="6"/>
  <c r="I150" i="6"/>
  <c r="G150" i="6"/>
  <c r="D150" i="6"/>
  <c r="C150" i="6"/>
  <c r="Y149" i="6"/>
  <c r="X149" i="6"/>
  <c r="W149" i="6"/>
  <c r="T149" i="6"/>
  <c r="Q149" i="6"/>
  <c r="N149" i="6"/>
  <c r="K149" i="6"/>
  <c r="H149" i="6"/>
  <c r="E149" i="6"/>
  <c r="Y145" i="6"/>
  <c r="X145" i="6"/>
  <c r="W145" i="6"/>
  <c r="T145" i="6"/>
  <c r="Q145" i="6"/>
  <c r="N145" i="6"/>
  <c r="K145" i="6"/>
  <c r="H145" i="6"/>
  <c r="E145" i="6"/>
  <c r="Y144" i="6"/>
  <c r="X144" i="6"/>
  <c r="W144" i="6"/>
  <c r="T144" i="6"/>
  <c r="Q144" i="6"/>
  <c r="N144" i="6"/>
  <c r="K144" i="6"/>
  <c r="H144" i="6"/>
  <c r="E144" i="6"/>
  <c r="Y140" i="6"/>
  <c r="X140" i="6"/>
  <c r="W140" i="6"/>
  <c r="T140" i="6"/>
  <c r="Q140" i="6"/>
  <c r="N140" i="6"/>
  <c r="K140" i="6"/>
  <c r="H140" i="6"/>
  <c r="E140" i="6"/>
  <c r="Y139" i="6"/>
  <c r="X139" i="6"/>
  <c r="W139" i="6"/>
  <c r="T139" i="6"/>
  <c r="Q139" i="6"/>
  <c r="N139" i="6"/>
  <c r="K139" i="6"/>
  <c r="H139" i="6"/>
  <c r="E139" i="6"/>
  <c r="Y138" i="6"/>
  <c r="X138" i="6"/>
  <c r="W138" i="6"/>
  <c r="T138" i="6"/>
  <c r="Q138" i="6"/>
  <c r="N138" i="6"/>
  <c r="K138" i="6"/>
  <c r="H138" i="6"/>
  <c r="E138" i="6"/>
  <c r="Y137" i="6"/>
  <c r="X137" i="6"/>
  <c r="W137" i="6"/>
  <c r="T137" i="6"/>
  <c r="Q137" i="6"/>
  <c r="N137" i="6"/>
  <c r="K137" i="6"/>
  <c r="H137" i="6"/>
  <c r="E137" i="6"/>
  <c r="Y136" i="6"/>
  <c r="X136" i="6"/>
  <c r="W136" i="6"/>
  <c r="T136" i="6"/>
  <c r="Q136" i="6"/>
  <c r="N136" i="6"/>
  <c r="K136" i="6"/>
  <c r="H136" i="6"/>
  <c r="E136" i="6"/>
  <c r="Y134" i="6"/>
  <c r="X134" i="6"/>
  <c r="W134" i="6"/>
  <c r="T134" i="6"/>
  <c r="Q134" i="6"/>
  <c r="N134" i="6"/>
  <c r="K134" i="6"/>
  <c r="H134" i="6"/>
  <c r="E134" i="6"/>
  <c r="Y133" i="6"/>
  <c r="X133" i="6"/>
  <c r="W133" i="6"/>
  <c r="T133" i="6"/>
  <c r="Q133" i="6"/>
  <c r="N133" i="6"/>
  <c r="K133" i="6"/>
  <c r="H133" i="6"/>
  <c r="E133" i="6"/>
  <c r="C128" i="6"/>
  <c r="E117" i="6"/>
  <c r="Y116" i="6"/>
  <c r="X116" i="6"/>
  <c r="W116" i="6"/>
  <c r="T116" i="6"/>
  <c r="N116" i="6"/>
  <c r="K116" i="6"/>
  <c r="H116" i="6"/>
  <c r="E116" i="6"/>
  <c r="Y107" i="6"/>
  <c r="X107" i="6"/>
  <c r="W107" i="6"/>
  <c r="T107" i="6"/>
  <c r="Q107" i="6"/>
  <c r="N107" i="6"/>
  <c r="K107" i="6"/>
  <c r="H107" i="6"/>
  <c r="E107" i="6"/>
  <c r="Y103" i="6"/>
  <c r="X103" i="6"/>
  <c r="W103" i="6"/>
  <c r="T103" i="6"/>
  <c r="Q103" i="6"/>
  <c r="N103" i="6"/>
  <c r="K103" i="6"/>
  <c r="H103" i="6"/>
  <c r="E103" i="6"/>
  <c r="Y102" i="6"/>
  <c r="X102" i="6"/>
  <c r="W102" i="6"/>
  <c r="T102" i="6"/>
  <c r="Q102" i="6"/>
  <c r="N102" i="6"/>
  <c r="K102" i="6"/>
  <c r="H102" i="6"/>
  <c r="E102" i="6"/>
  <c r="Y73" i="6"/>
  <c r="X73" i="6"/>
  <c r="W73" i="6"/>
  <c r="T73" i="6"/>
  <c r="Q73" i="6"/>
  <c r="N73" i="6"/>
  <c r="K73" i="6"/>
  <c r="H73" i="6"/>
  <c r="E73" i="6"/>
  <c r="Y76" i="6"/>
  <c r="Y77" i="6" s="1"/>
  <c r="X76" i="6"/>
  <c r="X77" i="6" s="1"/>
  <c r="W76" i="6"/>
  <c r="W77" i="6" s="1"/>
  <c r="T76" i="6"/>
  <c r="T77" i="6" s="1"/>
  <c r="Q76" i="6"/>
  <c r="Q77" i="6" s="1"/>
  <c r="N76" i="6"/>
  <c r="N77" i="6" s="1"/>
  <c r="K76" i="6"/>
  <c r="K77" i="6" s="1"/>
  <c r="H76" i="6"/>
  <c r="H77" i="6" s="1"/>
  <c r="E76" i="6"/>
  <c r="E77" i="6" s="1"/>
  <c r="K37" i="6"/>
  <c r="C46" i="6"/>
  <c r="C151" i="6" l="1"/>
  <c r="C165" i="6" s="1"/>
  <c r="T150" i="6"/>
  <c r="W150" i="6"/>
  <c r="Q150" i="6"/>
  <c r="E150" i="6"/>
  <c r="Z145" i="6"/>
  <c r="N150" i="6"/>
  <c r="Z140" i="6"/>
  <c r="Z136" i="6"/>
  <c r="K150" i="6"/>
  <c r="Z134" i="6"/>
  <c r="Z139" i="6"/>
  <c r="Z138" i="6"/>
  <c r="Y150" i="6"/>
  <c r="Z149" i="6"/>
  <c r="Z144" i="6"/>
  <c r="Z137" i="6"/>
  <c r="X150" i="6"/>
  <c r="H150" i="6"/>
  <c r="Z133" i="6"/>
  <c r="Z103" i="6"/>
  <c r="Z116" i="6"/>
  <c r="Z107" i="6"/>
  <c r="Z102" i="6"/>
  <c r="Z73" i="6"/>
  <c r="Z76" i="6"/>
  <c r="Z77" i="6" s="1"/>
  <c r="Z150" i="6" l="1"/>
  <c r="V78" i="6" l="1"/>
  <c r="U78" i="6"/>
  <c r="S78" i="6"/>
  <c r="R78" i="6"/>
  <c r="P78" i="6"/>
  <c r="O78" i="6"/>
  <c r="M78" i="6"/>
  <c r="L78" i="6"/>
  <c r="J78" i="6"/>
  <c r="I78" i="6"/>
  <c r="G78" i="6"/>
  <c r="F78" i="6"/>
  <c r="D78" i="6"/>
  <c r="V61" i="6"/>
  <c r="U61" i="6"/>
  <c r="S61" i="6"/>
  <c r="R61" i="6"/>
  <c r="P61" i="6"/>
  <c r="O61" i="6"/>
  <c r="M61" i="6"/>
  <c r="L61" i="6"/>
  <c r="J61" i="6"/>
  <c r="I61" i="6"/>
  <c r="G61" i="6"/>
  <c r="F61" i="6"/>
  <c r="D61" i="6"/>
  <c r="C61" i="6"/>
  <c r="Y60" i="6"/>
  <c r="Y61" i="6" s="1"/>
  <c r="W60" i="6"/>
  <c r="W61" i="6" s="1"/>
  <c r="T60" i="6"/>
  <c r="T61" i="6" s="1"/>
  <c r="Q60" i="6"/>
  <c r="Q61" i="6" s="1"/>
  <c r="N60" i="6"/>
  <c r="N61" i="6" s="1"/>
  <c r="K60" i="6"/>
  <c r="K61" i="6" s="1"/>
  <c r="H60" i="6"/>
  <c r="H61" i="6" s="1"/>
  <c r="V55" i="6"/>
  <c r="U55" i="6"/>
  <c r="S55" i="6"/>
  <c r="R55" i="6"/>
  <c r="P55" i="6"/>
  <c r="O55" i="6"/>
  <c r="M55" i="6"/>
  <c r="L55" i="6"/>
  <c r="J55" i="6"/>
  <c r="I55" i="6"/>
  <c r="G55" i="6"/>
  <c r="F55" i="6"/>
  <c r="D55" i="6"/>
  <c r="E54" i="6"/>
  <c r="Y54" i="6"/>
  <c r="W54" i="6"/>
  <c r="T54" i="6"/>
  <c r="Q54" i="6"/>
  <c r="N54" i="6"/>
  <c r="K54" i="6"/>
  <c r="H54" i="6"/>
  <c r="V46" i="6"/>
  <c r="U46" i="6"/>
  <c r="S46" i="6"/>
  <c r="R46" i="6"/>
  <c r="P46" i="6"/>
  <c r="O46" i="6"/>
  <c r="M46" i="6"/>
  <c r="L46" i="6"/>
  <c r="J46" i="6"/>
  <c r="I46" i="6"/>
  <c r="G46" i="6"/>
  <c r="F46" i="6"/>
  <c r="D46" i="6"/>
  <c r="Y45" i="6"/>
  <c r="Y46" i="6" s="1"/>
  <c r="W45" i="6"/>
  <c r="W46" i="6" s="1"/>
  <c r="T45" i="6"/>
  <c r="T46" i="6" s="1"/>
  <c r="Q45" i="6"/>
  <c r="Q46" i="6" s="1"/>
  <c r="N45" i="6"/>
  <c r="N46" i="6" s="1"/>
  <c r="K45" i="6"/>
  <c r="K46" i="6" s="1"/>
  <c r="H45" i="6"/>
  <c r="H46" i="6" s="1"/>
  <c r="E48" i="6"/>
  <c r="E50" i="6" s="1"/>
  <c r="Y48" i="6"/>
  <c r="Y50" i="6" s="1"/>
  <c r="W48" i="6"/>
  <c r="W50" i="6" s="1"/>
  <c r="T48" i="6"/>
  <c r="T50" i="6" s="1"/>
  <c r="Q48" i="6"/>
  <c r="Q50" i="6" s="1"/>
  <c r="N48" i="6"/>
  <c r="N50" i="6" s="1"/>
  <c r="K48" i="6"/>
  <c r="K50" i="6" s="1"/>
  <c r="H48" i="6"/>
  <c r="H50" i="6" s="1"/>
  <c r="S43" i="6"/>
  <c r="R43" i="6"/>
  <c r="P43" i="6"/>
  <c r="O43" i="6"/>
  <c r="M43" i="6"/>
  <c r="L43" i="6"/>
  <c r="J43" i="6"/>
  <c r="I43" i="6"/>
  <c r="G43" i="6"/>
  <c r="F43" i="6"/>
  <c r="D43" i="6"/>
  <c r="C43" i="6"/>
  <c r="Y42" i="6"/>
  <c r="W42" i="6"/>
  <c r="T42" i="6"/>
  <c r="Q42" i="6"/>
  <c r="N42" i="6"/>
  <c r="K42" i="6"/>
  <c r="H42" i="6"/>
  <c r="Y11" i="6"/>
  <c r="X11" i="6"/>
  <c r="W11" i="6"/>
  <c r="T11" i="6"/>
  <c r="Q11" i="6"/>
  <c r="N11" i="6"/>
  <c r="K11" i="6"/>
  <c r="H11" i="6"/>
  <c r="E11" i="6"/>
  <c r="M69" i="6" l="1"/>
  <c r="S69" i="6"/>
  <c r="S79" i="6" s="1"/>
  <c r="P69" i="6"/>
  <c r="C69" i="6"/>
  <c r="I69" i="6"/>
  <c r="U69" i="6"/>
  <c r="D69" i="6"/>
  <c r="J69" i="6"/>
  <c r="V69" i="6"/>
  <c r="G69" i="6"/>
  <c r="F69" i="6"/>
  <c r="L69" i="6"/>
  <c r="R69" i="6"/>
  <c r="O69" i="6"/>
  <c r="G79" i="6"/>
  <c r="Z48" i="6"/>
  <c r="Z50" i="6" s="1"/>
  <c r="Z54" i="6"/>
  <c r="X54" i="6"/>
  <c r="X48" i="6"/>
  <c r="X50" i="6" s="1"/>
  <c r="Z11" i="6"/>
  <c r="D325" i="6"/>
  <c r="F325" i="6"/>
  <c r="G325" i="6"/>
  <c r="I325" i="6"/>
  <c r="J325" i="6"/>
  <c r="L325" i="6"/>
  <c r="M325" i="6"/>
  <c r="O325" i="6"/>
  <c r="P325" i="6"/>
  <c r="R325" i="6"/>
  <c r="S325" i="6"/>
  <c r="U325" i="6"/>
  <c r="V325" i="6"/>
  <c r="C325" i="6"/>
  <c r="D280" i="6"/>
  <c r="D287" i="6" s="1"/>
  <c r="F280" i="6"/>
  <c r="F287" i="6" s="1"/>
  <c r="G280" i="6"/>
  <c r="G287" i="6" s="1"/>
  <c r="I280" i="6"/>
  <c r="I287" i="6" s="1"/>
  <c r="J280" i="6"/>
  <c r="J287" i="6" s="1"/>
  <c r="L280" i="6"/>
  <c r="L287" i="6" s="1"/>
  <c r="M280" i="6"/>
  <c r="M287" i="6" s="1"/>
  <c r="O280" i="6"/>
  <c r="O287" i="6" s="1"/>
  <c r="P280" i="6"/>
  <c r="P287" i="6" s="1"/>
  <c r="R280" i="6"/>
  <c r="R287" i="6" s="1"/>
  <c r="S280" i="6"/>
  <c r="S287" i="6" s="1"/>
  <c r="U280" i="6"/>
  <c r="U287" i="6" s="1"/>
  <c r="V280" i="6"/>
  <c r="V287" i="6" s="1"/>
  <c r="C280" i="6"/>
  <c r="D128" i="6"/>
  <c r="D151" i="6" s="1"/>
  <c r="F128" i="6"/>
  <c r="F151" i="6" s="1"/>
  <c r="G128" i="6"/>
  <c r="G151" i="6" s="1"/>
  <c r="I128" i="6"/>
  <c r="I151" i="6" s="1"/>
  <c r="J128" i="6"/>
  <c r="J151" i="6" s="1"/>
  <c r="L128" i="6"/>
  <c r="L151" i="6" s="1"/>
  <c r="M128" i="6"/>
  <c r="M151" i="6" s="1"/>
  <c r="O128" i="6"/>
  <c r="O151" i="6" s="1"/>
  <c r="P128" i="6"/>
  <c r="P151" i="6" s="1"/>
  <c r="R128" i="6"/>
  <c r="R151" i="6" s="1"/>
  <c r="S128" i="6"/>
  <c r="S151" i="6" s="1"/>
  <c r="U128" i="6"/>
  <c r="U151" i="6" s="1"/>
  <c r="V128" i="6"/>
  <c r="V151" i="6" s="1"/>
  <c r="D91" i="6"/>
  <c r="D92" i="6" s="1"/>
  <c r="F91" i="6"/>
  <c r="F92" i="6" s="1"/>
  <c r="G91" i="6"/>
  <c r="G92" i="6" s="1"/>
  <c r="I91" i="6"/>
  <c r="I92" i="6" s="1"/>
  <c r="J91" i="6"/>
  <c r="J92" i="6" s="1"/>
  <c r="L91" i="6"/>
  <c r="L92" i="6" s="1"/>
  <c r="M91" i="6"/>
  <c r="M92" i="6" s="1"/>
  <c r="O91" i="6"/>
  <c r="O92" i="6" s="1"/>
  <c r="P91" i="6"/>
  <c r="P92" i="6" s="1"/>
  <c r="R91" i="6"/>
  <c r="R92" i="6" s="1"/>
  <c r="S91" i="6"/>
  <c r="S92" i="6" s="1"/>
  <c r="U91" i="6"/>
  <c r="U92" i="6" s="1"/>
  <c r="V91" i="6"/>
  <c r="V92" i="6" s="1"/>
  <c r="C92" i="6"/>
  <c r="D15" i="6"/>
  <c r="F15" i="6"/>
  <c r="F19" i="6" s="1"/>
  <c r="F26" i="6" s="1"/>
  <c r="G15" i="6"/>
  <c r="G19" i="6" s="1"/>
  <c r="G26" i="6" s="1"/>
  <c r="I15" i="6"/>
  <c r="I19" i="6" s="1"/>
  <c r="I26" i="6" s="1"/>
  <c r="J15" i="6"/>
  <c r="J19" i="6" s="1"/>
  <c r="J26" i="6" s="1"/>
  <c r="L15" i="6"/>
  <c r="L19" i="6" s="1"/>
  <c r="L26" i="6" s="1"/>
  <c r="M15" i="6"/>
  <c r="M19" i="6" s="1"/>
  <c r="M26" i="6" s="1"/>
  <c r="O15" i="6"/>
  <c r="O19" i="6" s="1"/>
  <c r="O26" i="6" s="1"/>
  <c r="P15" i="6"/>
  <c r="P19" i="6" s="1"/>
  <c r="P26" i="6" s="1"/>
  <c r="R15" i="6"/>
  <c r="R19" i="6" s="1"/>
  <c r="R26" i="6" s="1"/>
  <c r="S15" i="6"/>
  <c r="S19" i="6" s="1"/>
  <c r="S26" i="6" s="1"/>
  <c r="U15" i="6"/>
  <c r="U19" i="6" s="1"/>
  <c r="U26" i="6" s="1"/>
  <c r="V15" i="6"/>
  <c r="V19" i="6" s="1"/>
  <c r="V26" i="6" s="1"/>
  <c r="C15" i="6"/>
  <c r="C19" i="6" s="1"/>
  <c r="K14" i="6"/>
  <c r="N14" i="6"/>
  <c r="Q14" i="6"/>
  <c r="T14" i="6"/>
  <c r="W14" i="6"/>
  <c r="X14" i="6"/>
  <c r="Y14" i="6"/>
  <c r="N37" i="6"/>
  <c r="Q37" i="6"/>
  <c r="T37" i="6"/>
  <c r="W37" i="6"/>
  <c r="X37" i="6"/>
  <c r="Y37" i="6"/>
  <c r="K38" i="6"/>
  <c r="N38" i="6"/>
  <c r="Q38" i="6"/>
  <c r="T38" i="6"/>
  <c r="W38" i="6"/>
  <c r="X38" i="6"/>
  <c r="Y38" i="6"/>
  <c r="K39" i="6"/>
  <c r="N39" i="6"/>
  <c r="Q39" i="6"/>
  <c r="T39" i="6"/>
  <c r="W39" i="6"/>
  <c r="X39" i="6"/>
  <c r="Y39" i="6"/>
  <c r="K40" i="6"/>
  <c r="N40" i="6"/>
  <c r="Q40" i="6"/>
  <c r="T40" i="6"/>
  <c r="W40" i="6"/>
  <c r="X40" i="6"/>
  <c r="Y40" i="6"/>
  <c r="K41" i="6"/>
  <c r="N41" i="6"/>
  <c r="Q41" i="6"/>
  <c r="T41" i="6"/>
  <c r="W41" i="6"/>
  <c r="X41" i="6"/>
  <c r="Y41" i="6"/>
  <c r="K52" i="6"/>
  <c r="K55" i="6" s="1"/>
  <c r="N52" i="6"/>
  <c r="N55" i="6" s="1"/>
  <c r="Q52" i="6"/>
  <c r="Q55" i="6" s="1"/>
  <c r="T52" i="6"/>
  <c r="T55" i="6" s="1"/>
  <c r="W52" i="6"/>
  <c r="W55" i="6" s="1"/>
  <c r="Y52" i="6"/>
  <c r="Y55" i="6" s="1"/>
  <c r="K72" i="6"/>
  <c r="N72" i="6"/>
  <c r="Q72" i="6"/>
  <c r="T72" i="6"/>
  <c r="W72" i="6"/>
  <c r="Y72" i="6"/>
  <c r="K83" i="6"/>
  <c r="N83" i="6"/>
  <c r="Q83" i="6"/>
  <c r="T83" i="6"/>
  <c r="W83" i="6"/>
  <c r="X83" i="6"/>
  <c r="Y83" i="6"/>
  <c r="K84" i="6"/>
  <c r="N84" i="6"/>
  <c r="Q84" i="6"/>
  <c r="T84" i="6"/>
  <c r="W84" i="6"/>
  <c r="X84" i="6"/>
  <c r="Y84" i="6"/>
  <c r="K85" i="6"/>
  <c r="N85" i="6"/>
  <c r="Q85" i="6"/>
  <c r="T85" i="6"/>
  <c r="W85" i="6"/>
  <c r="X85" i="6"/>
  <c r="Y85" i="6"/>
  <c r="K86" i="6"/>
  <c r="N86" i="6"/>
  <c r="Q86" i="6"/>
  <c r="T86" i="6"/>
  <c r="W86" i="6"/>
  <c r="X86" i="6"/>
  <c r="Y86" i="6"/>
  <c r="K87" i="6"/>
  <c r="N87" i="6"/>
  <c r="Q87" i="6"/>
  <c r="T87" i="6"/>
  <c r="W87" i="6"/>
  <c r="X87" i="6"/>
  <c r="Y87" i="6"/>
  <c r="K88" i="6"/>
  <c r="N88" i="6"/>
  <c r="Q88" i="6"/>
  <c r="T88" i="6"/>
  <c r="W88" i="6"/>
  <c r="X88" i="6"/>
  <c r="Y88" i="6"/>
  <c r="K89" i="6"/>
  <c r="N89" i="6"/>
  <c r="Q89" i="6"/>
  <c r="T89" i="6"/>
  <c r="W89" i="6"/>
  <c r="X89" i="6"/>
  <c r="Y89" i="6"/>
  <c r="K96" i="6"/>
  <c r="N96" i="6"/>
  <c r="Q96" i="6"/>
  <c r="T96" i="6"/>
  <c r="W96" i="6"/>
  <c r="X96" i="6"/>
  <c r="Y96" i="6"/>
  <c r="K97" i="6"/>
  <c r="N97" i="6"/>
  <c r="Q97" i="6"/>
  <c r="T97" i="6"/>
  <c r="W97" i="6"/>
  <c r="X97" i="6"/>
  <c r="Y97" i="6"/>
  <c r="K98" i="6"/>
  <c r="N98" i="6"/>
  <c r="Q98" i="6"/>
  <c r="T98" i="6"/>
  <c r="W98" i="6"/>
  <c r="X98" i="6"/>
  <c r="Y98" i="6"/>
  <c r="K100" i="6"/>
  <c r="N100" i="6"/>
  <c r="Q100" i="6"/>
  <c r="T100" i="6"/>
  <c r="W100" i="6"/>
  <c r="X100" i="6"/>
  <c r="Y100" i="6"/>
  <c r="K101" i="6"/>
  <c r="N101" i="6"/>
  <c r="Q101" i="6"/>
  <c r="T101" i="6"/>
  <c r="W101" i="6"/>
  <c r="X101" i="6"/>
  <c r="Y101" i="6"/>
  <c r="K104" i="6"/>
  <c r="N104" i="6"/>
  <c r="T104" i="6"/>
  <c r="W104" i="6"/>
  <c r="X104" i="6"/>
  <c r="Y104" i="6"/>
  <c r="K105" i="6"/>
  <c r="N105" i="6"/>
  <c r="Q105" i="6"/>
  <c r="T105" i="6"/>
  <c r="W105" i="6"/>
  <c r="X105" i="6"/>
  <c r="Y105" i="6"/>
  <c r="N111" i="6"/>
  <c r="Q111" i="6"/>
  <c r="T111" i="6"/>
  <c r="W111" i="6"/>
  <c r="X111" i="6"/>
  <c r="Y111" i="6"/>
  <c r="K112" i="6"/>
  <c r="N112" i="6"/>
  <c r="Q112" i="6"/>
  <c r="T112" i="6"/>
  <c r="W112" i="6"/>
  <c r="X112" i="6"/>
  <c r="Y112" i="6"/>
  <c r="N115" i="6"/>
  <c r="Q115" i="6"/>
  <c r="T115" i="6"/>
  <c r="W115" i="6"/>
  <c r="X115" i="6"/>
  <c r="Y115" i="6"/>
  <c r="K117" i="6"/>
  <c r="N117" i="6"/>
  <c r="Q117" i="6"/>
  <c r="T117" i="6"/>
  <c r="W117" i="6"/>
  <c r="X117" i="6"/>
  <c r="Y117" i="6"/>
  <c r="K118" i="6"/>
  <c r="N118" i="6"/>
  <c r="Q118" i="6"/>
  <c r="T118" i="6"/>
  <c r="W118" i="6"/>
  <c r="X118" i="6"/>
  <c r="Y118" i="6"/>
  <c r="K121" i="6"/>
  <c r="N121" i="6"/>
  <c r="Q121" i="6"/>
  <c r="T121" i="6"/>
  <c r="W121" i="6"/>
  <c r="X121" i="6"/>
  <c r="Y121" i="6"/>
  <c r="K127" i="6"/>
  <c r="N127" i="6"/>
  <c r="Q127" i="6"/>
  <c r="T127" i="6"/>
  <c r="W127" i="6"/>
  <c r="X127" i="6"/>
  <c r="Y127" i="6"/>
  <c r="K154" i="6"/>
  <c r="N154" i="6"/>
  <c r="Q154" i="6"/>
  <c r="T154" i="6"/>
  <c r="W154" i="6"/>
  <c r="X154" i="6"/>
  <c r="Y154" i="6"/>
  <c r="K155" i="6"/>
  <c r="N155" i="6"/>
  <c r="Q155" i="6"/>
  <c r="T155" i="6"/>
  <c r="W155" i="6"/>
  <c r="X155" i="6"/>
  <c r="Y155" i="6"/>
  <c r="K156" i="6"/>
  <c r="N156" i="6"/>
  <c r="Q156" i="6"/>
  <c r="T156" i="6"/>
  <c r="W156" i="6"/>
  <c r="X156" i="6"/>
  <c r="Y156" i="6"/>
  <c r="K157" i="6"/>
  <c r="N157" i="6"/>
  <c r="Q157" i="6"/>
  <c r="T157" i="6"/>
  <c r="W157" i="6"/>
  <c r="X157" i="6"/>
  <c r="Y157" i="6"/>
  <c r="K158" i="6"/>
  <c r="N158" i="6"/>
  <c r="Q158" i="6"/>
  <c r="T158" i="6"/>
  <c r="W158" i="6"/>
  <c r="X158" i="6"/>
  <c r="Y158" i="6"/>
  <c r="K162" i="6"/>
  <c r="N162" i="6"/>
  <c r="Q162" i="6"/>
  <c r="T162" i="6"/>
  <c r="W162" i="6"/>
  <c r="X162" i="6"/>
  <c r="Y162" i="6"/>
  <c r="K169" i="6"/>
  <c r="N169" i="6"/>
  <c r="Q169" i="6"/>
  <c r="T169" i="6"/>
  <c r="W169" i="6"/>
  <c r="X169" i="6"/>
  <c r="Y169" i="6"/>
  <c r="K170" i="6"/>
  <c r="N170" i="6"/>
  <c r="Q170" i="6"/>
  <c r="T170" i="6"/>
  <c r="W170" i="6"/>
  <c r="X170" i="6"/>
  <c r="Y170" i="6"/>
  <c r="K171" i="6"/>
  <c r="N171" i="6"/>
  <c r="Q171" i="6"/>
  <c r="T171" i="6"/>
  <c r="W171" i="6"/>
  <c r="X171" i="6"/>
  <c r="Y171" i="6"/>
  <c r="K174" i="6"/>
  <c r="N174" i="6"/>
  <c r="Q174" i="6"/>
  <c r="T174" i="6"/>
  <c r="W174" i="6"/>
  <c r="X174" i="6"/>
  <c r="Y174" i="6"/>
  <c r="K177" i="6"/>
  <c r="N177" i="6"/>
  <c r="Q177" i="6"/>
  <c r="T177" i="6"/>
  <c r="W177" i="6"/>
  <c r="X177" i="6"/>
  <c r="Y177" i="6"/>
  <c r="K178" i="6"/>
  <c r="N178" i="6"/>
  <c r="Q178" i="6"/>
  <c r="T178" i="6"/>
  <c r="W178" i="6"/>
  <c r="X178" i="6"/>
  <c r="Y178" i="6"/>
  <c r="K181" i="6"/>
  <c r="K182" i="6" s="1"/>
  <c r="N181" i="6"/>
  <c r="N182" i="6" s="1"/>
  <c r="Q181" i="6"/>
  <c r="Q182" i="6" s="1"/>
  <c r="T181" i="6"/>
  <c r="T182" i="6" s="1"/>
  <c r="W181" i="6"/>
  <c r="W182" i="6" s="1"/>
  <c r="K188" i="6"/>
  <c r="Q188" i="6"/>
  <c r="T188" i="6"/>
  <c r="W188" i="6"/>
  <c r="X188" i="6"/>
  <c r="Y188" i="6"/>
  <c r="K191" i="6"/>
  <c r="N191" i="6"/>
  <c r="Q191" i="6"/>
  <c r="T191" i="6"/>
  <c r="W191" i="6"/>
  <c r="X191" i="6"/>
  <c r="Y191" i="6"/>
  <c r="K192" i="6"/>
  <c r="N192" i="6"/>
  <c r="Q192" i="6"/>
  <c r="T192" i="6"/>
  <c r="W192" i="6"/>
  <c r="X192" i="6"/>
  <c r="Y192" i="6"/>
  <c r="K193" i="6"/>
  <c r="N193" i="6"/>
  <c r="Q193" i="6"/>
  <c r="T193" i="6"/>
  <c r="W193" i="6"/>
  <c r="X193" i="6"/>
  <c r="Y193" i="6"/>
  <c r="X194" i="6"/>
  <c r="X206" i="6" s="1"/>
  <c r="Y194" i="6"/>
  <c r="Y206" i="6" s="1"/>
  <c r="K209" i="6"/>
  <c r="N209" i="6"/>
  <c r="Q209" i="6"/>
  <c r="T209" i="6"/>
  <c r="W209" i="6"/>
  <c r="X209" i="6"/>
  <c r="Y209" i="6"/>
  <c r="K212" i="6"/>
  <c r="N212" i="6"/>
  <c r="Q212" i="6"/>
  <c r="T212" i="6"/>
  <c r="W212" i="6"/>
  <c r="X212" i="6"/>
  <c r="Y212" i="6"/>
  <c r="X213" i="6"/>
  <c r="X217" i="6" s="1"/>
  <c r="Y213" i="6"/>
  <c r="Y217" i="6" s="1"/>
  <c r="K215" i="6"/>
  <c r="K216" i="6" s="1"/>
  <c r="N215" i="6"/>
  <c r="N216" i="6" s="1"/>
  <c r="Q215" i="6"/>
  <c r="Q216" i="6" s="1"/>
  <c r="T215" i="6"/>
  <c r="T216" i="6" s="1"/>
  <c r="W215" i="6"/>
  <c r="W216" i="6" s="1"/>
  <c r="X215" i="6"/>
  <c r="Y215" i="6"/>
  <c r="K222" i="6"/>
  <c r="N222" i="6"/>
  <c r="Q222" i="6"/>
  <c r="T222" i="6"/>
  <c r="W222" i="6"/>
  <c r="X222" i="6"/>
  <c r="Y222" i="6"/>
  <c r="K224" i="6"/>
  <c r="N224" i="6"/>
  <c r="Q224" i="6"/>
  <c r="T224" i="6"/>
  <c r="W224" i="6"/>
  <c r="X224" i="6"/>
  <c r="Y224" i="6"/>
  <c r="K226" i="6"/>
  <c r="N226" i="6"/>
  <c r="Q226" i="6"/>
  <c r="T226" i="6"/>
  <c r="W226" i="6"/>
  <c r="X226" i="6"/>
  <c r="Y226" i="6"/>
  <c r="K227" i="6"/>
  <c r="N227" i="6"/>
  <c r="Q227" i="6"/>
  <c r="T227" i="6"/>
  <c r="W227" i="6"/>
  <c r="X227" i="6"/>
  <c r="Y227" i="6"/>
  <c r="X228" i="6"/>
  <c r="Y228" i="6"/>
  <c r="K239" i="6"/>
  <c r="K240" i="6" s="1"/>
  <c r="N239" i="6"/>
  <c r="N240" i="6" s="1"/>
  <c r="Q239" i="6"/>
  <c r="Q240" i="6" s="1"/>
  <c r="T239" i="6"/>
  <c r="T240" i="6" s="1"/>
  <c r="W239" i="6"/>
  <c r="W240" i="6" s="1"/>
  <c r="X239" i="6"/>
  <c r="X240" i="6" s="1"/>
  <c r="Y239" i="6"/>
  <c r="Y240" i="6" s="1"/>
  <c r="K246" i="6"/>
  <c r="N246" i="6"/>
  <c r="Q246" i="6"/>
  <c r="T246" i="6"/>
  <c r="W246" i="6"/>
  <c r="X246" i="6"/>
  <c r="Y246" i="6"/>
  <c r="K247" i="6"/>
  <c r="N247" i="6"/>
  <c r="Q247" i="6"/>
  <c r="T247" i="6"/>
  <c r="W247" i="6"/>
  <c r="X247" i="6"/>
  <c r="Y247" i="6"/>
  <c r="K248" i="6"/>
  <c r="N248" i="6"/>
  <c r="Q248" i="6"/>
  <c r="T248" i="6"/>
  <c r="W248" i="6"/>
  <c r="X248" i="6"/>
  <c r="Y248" i="6"/>
  <c r="K250" i="6"/>
  <c r="N250" i="6"/>
  <c r="Q250" i="6"/>
  <c r="T250" i="6"/>
  <c r="W250" i="6"/>
  <c r="X250" i="6"/>
  <c r="Y250" i="6"/>
  <c r="K251" i="6"/>
  <c r="N251" i="6"/>
  <c r="Q251" i="6"/>
  <c r="T251" i="6"/>
  <c r="W251" i="6"/>
  <c r="X251" i="6"/>
  <c r="Y251" i="6"/>
  <c r="K252" i="6"/>
  <c r="N252" i="6"/>
  <c r="Q252" i="6"/>
  <c r="T252" i="6"/>
  <c r="W252" i="6"/>
  <c r="X252" i="6"/>
  <c r="Y252" i="6"/>
  <c r="K253" i="6"/>
  <c r="N253" i="6"/>
  <c r="Q253" i="6"/>
  <c r="T253" i="6"/>
  <c r="W253" i="6"/>
  <c r="X253" i="6"/>
  <c r="Y253" i="6"/>
  <c r="K254" i="6"/>
  <c r="N254" i="6"/>
  <c r="Q254" i="6"/>
  <c r="T254" i="6"/>
  <c r="W254" i="6"/>
  <c r="X254" i="6"/>
  <c r="Y254" i="6"/>
  <c r="K255" i="6"/>
  <c r="N255" i="6"/>
  <c r="Q255" i="6"/>
  <c r="T255" i="6"/>
  <c r="W255" i="6"/>
  <c r="X255" i="6"/>
  <c r="Y255" i="6"/>
  <c r="K267" i="6"/>
  <c r="K268" i="6" s="1"/>
  <c r="N267" i="6"/>
  <c r="N268" i="6" s="1"/>
  <c r="Q267" i="6"/>
  <c r="Q268" i="6" s="1"/>
  <c r="T267" i="6"/>
  <c r="T268" i="6" s="1"/>
  <c r="W267" i="6"/>
  <c r="W268" i="6" s="1"/>
  <c r="X267" i="6"/>
  <c r="X268" i="6" s="1"/>
  <c r="X269" i="6" s="1"/>
  <c r="Y267" i="6"/>
  <c r="Y268" i="6" s="1"/>
  <c r="Y269" i="6" s="1"/>
  <c r="K274" i="6"/>
  <c r="N274" i="6"/>
  <c r="Q274" i="6"/>
  <c r="T274" i="6"/>
  <c r="W274" i="6"/>
  <c r="X274" i="6"/>
  <c r="Y274" i="6"/>
  <c r="K275" i="6"/>
  <c r="N275" i="6"/>
  <c r="Q275" i="6"/>
  <c r="T275" i="6"/>
  <c r="W275" i="6"/>
  <c r="X275" i="6"/>
  <c r="Y275" i="6"/>
  <c r="K276" i="6"/>
  <c r="N276" i="6"/>
  <c r="Q276" i="6"/>
  <c r="T276" i="6"/>
  <c r="W276" i="6"/>
  <c r="X276" i="6"/>
  <c r="Y276" i="6"/>
  <c r="K279" i="6"/>
  <c r="N279" i="6"/>
  <c r="Q279" i="6"/>
  <c r="T279" i="6"/>
  <c r="W279" i="6"/>
  <c r="X279" i="6"/>
  <c r="Y279" i="6"/>
  <c r="K290" i="6"/>
  <c r="N290" i="6"/>
  <c r="Q290" i="6"/>
  <c r="T290" i="6"/>
  <c r="W290" i="6"/>
  <c r="X290" i="6"/>
  <c r="Y290" i="6"/>
  <c r="K291" i="6"/>
  <c r="N291" i="6"/>
  <c r="Q291" i="6"/>
  <c r="T291" i="6"/>
  <c r="W291" i="6"/>
  <c r="X291" i="6"/>
  <c r="Y291" i="6"/>
  <c r="K292" i="6"/>
  <c r="N292" i="6"/>
  <c r="Q292" i="6"/>
  <c r="T292" i="6"/>
  <c r="W292" i="6"/>
  <c r="X292" i="6"/>
  <c r="Y292" i="6"/>
  <c r="K293" i="6"/>
  <c r="N293" i="6"/>
  <c r="Q293" i="6"/>
  <c r="T293" i="6"/>
  <c r="W293" i="6"/>
  <c r="X293" i="6"/>
  <c r="Y293" i="6"/>
  <c r="K300" i="6"/>
  <c r="N300" i="6"/>
  <c r="Q300" i="6"/>
  <c r="T300" i="6"/>
  <c r="W300" i="6"/>
  <c r="K302" i="6"/>
  <c r="N302" i="6"/>
  <c r="Q302" i="6"/>
  <c r="T302" i="6"/>
  <c r="W302" i="6"/>
  <c r="X302" i="6"/>
  <c r="Y302" i="6"/>
  <c r="K304" i="6"/>
  <c r="N304" i="6"/>
  <c r="Q304" i="6"/>
  <c r="T304" i="6"/>
  <c r="W304" i="6"/>
  <c r="X304" i="6"/>
  <c r="Y304" i="6"/>
  <c r="K305" i="6"/>
  <c r="N305" i="6"/>
  <c r="Q305" i="6"/>
  <c r="T305" i="6"/>
  <c r="W305" i="6"/>
  <c r="X305" i="6"/>
  <c r="Y305" i="6"/>
  <c r="K306" i="6"/>
  <c r="N306" i="6"/>
  <c r="Q306" i="6"/>
  <c r="T306" i="6"/>
  <c r="W306" i="6"/>
  <c r="X306" i="6"/>
  <c r="Y306" i="6"/>
  <c r="K308" i="6"/>
  <c r="Q308" i="6"/>
  <c r="T308" i="6"/>
  <c r="W308" i="6"/>
  <c r="X308" i="6"/>
  <c r="Y308" i="6"/>
  <c r="K314" i="6"/>
  <c r="K315" i="6" s="1"/>
  <c r="N314" i="6"/>
  <c r="N315" i="6" s="1"/>
  <c r="Q314" i="6"/>
  <c r="Q315" i="6" s="1"/>
  <c r="T314" i="6"/>
  <c r="T315" i="6" s="1"/>
  <c r="W314" i="6"/>
  <c r="W315" i="6" s="1"/>
  <c r="X314" i="6"/>
  <c r="X315" i="6" s="1"/>
  <c r="Y314" i="6"/>
  <c r="Y315" i="6" s="1"/>
  <c r="K321" i="6"/>
  <c r="N321" i="6"/>
  <c r="Q321" i="6"/>
  <c r="T321" i="6"/>
  <c r="W321" i="6"/>
  <c r="Y321" i="6"/>
  <c r="K322" i="6"/>
  <c r="N322" i="6"/>
  <c r="Q322" i="6"/>
  <c r="T322" i="6"/>
  <c r="W322" i="6"/>
  <c r="X322" i="6"/>
  <c r="Y322" i="6"/>
  <c r="K13" i="6"/>
  <c r="N13" i="6"/>
  <c r="Q13" i="6"/>
  <c r="T13" i="6"/>
  <c r="W13" i="6"/>
  <c r="X13" i="6"/>
  <c r="Y13" i="6"/>
  <c r="Y10" i="6"/>
  <c r="X10" i="6"/>
  <c r="H13" i="6"/>
  <c r="H14" i="6"/>
  <c r="H37" i="6"/>
  <c r="H38" i="6"/>
  <c r="H39" i="6"/>
  <c r="H40" i="6"/>
  <c r="H41" i="6"/>
  <c r="H52" i="6"/>
  <c r="H55" i="6" s="1"/>
  <c r="H72" i="6"/>
  <c r="H83" i="6"/>
  <c r="H84" i="6"/>
  <c r="H85" i="6"/>
  <c r="H86" i="6"/>
  <c r="H87" i="6"/>
  <c r="H88" i="6"/>
  <c r="H89" i="6"/>
  <c r="H96" i="6"/>
  <c r="H97" i="6"/>
  <c r="H98" i="6"/>
  <c r="H100" i="6"/>
  <c r="H101" i="6"/>
  <c r="H104" i="6"/>
  <c r="H105" i="6"/>
  <c r="H111" i="6"/>
  <c r="H112" i="6"/>
  <c r="H115" i="6"/>
  <c r="H117" i="6"/>
  <c r="H118" i="6"/>
  <c r="H121" i="6"/>
  <c r="H127" i="6"/>
  <c r="H154" i="6"/>
  <c r="H155" i="6"/>
  <c r="H156" i="6"/>
  <c r="H157" i="6"/>
  <c r="H158" i="6"/>
  <c r="H162" i="6"/>
  <c r="H169" i="6"/>
  <c r="H170" i="6"/>
  <c r="H171" i="6"/>
  <c r="H174" i="6"/>
  <c r="H177" i="6"/>
  <c r="H178" i="6"/>
  <c r="H181" i="6"/>
  <c r="H182" i="6" s="1"/>
  <c r="H188" i="6"/>
  <c r="H191" i="6"/>
  <c r="H192" i="6"/>
  <c r="H193" i="6"/>
  <c r="H209" i="6"/>
  <c r="H212" i="6"/>
  <c r="H215" i="6"/>
  <c r="H216" i="6" s="1"/>
  <c r="H222" i="6"/>
  <c r="H224" i="6"/>
  <c r="H226" i="6"/>
  <c r="H227" i="6"/>
  <c r="H239" i="6"/>
  <c r="H240" i="6" s="1"/>
  <c r="H246" i="6"/>
  <c r="H247" i="6"/>
  <c r="H248" i="6"/>
  <c r="H250" i="6"/>
  <c r="H251" i="6"/>
  <c r="H252" i="6"/>
  <c r="H253" i="6"/>
  <c r="H254" i="6"/>
  <c r="H255" i="6"/>
  <c r="H267" i="6"/>
  <c r="H268" i="6" s="1"/>
  <c r="H274" i="6"/>
  <c r="H275" i="6"/>
  <c r="H276" i="6"/>
  <c r="H279" i="6"/>
  <c r="H290" i="6"/>
  <c r="H291" i="6"/>
  <c r="H292" i="6"/>
  <c r="H293" i="6"/>
  <c r="H300" i="6"/>
  <c r="H302" i="6"/>
  <c r="H304" i="6"/>
  <c r="H305" i="6"/>
  <c r="H306" i="6"/>
  <c r="H308" i="6"/>
  <c r="H314" i="6"/>
  <c r="H315" i="6" s="1"/>
  <c r="H321" i="6"/>
  <c r="H322" i="6"/>
  <c r="E13" i="6"/>
  <c r="E14" i="6"/>
  <c r="E37" i="6"/>
  <c r="E38" i="6"/>
  <c r="E39" i="6"/>
  <c r="E40" i="6"/>
  <c r="E41" i="6"/>
  <c r="E83" i="6"/>
  <c r="E84" i="6"/>
  <c r="E85" i="6"/>
  <c r="E86" i="6"/>
  <c r="E87" i="6"/>
  <c r="E88" i="6"/>
  <c r="E89" i="6"/>
  <c r="E96" i="6"/>
  <c r="E97" i="6"/>
  <c r="E98" i="6"/>
  <c r="E104" i="6"/>
  <c r="E105" i="6"/>
  <c r="E111" i="6"/>
  <c r="E112" i="6"/>
  <c r="E115" i="6"/>
  <c r="E118" i="6"/>
  <c r="E121" i="6"/>
  <c r="E127" i="6"/>
  <c r="E154" i="6"/>
  <c r="E156" i="6"/>
  <c r="E157" i="6"/>
  <c r="E158" i="6"/>
  <c r="E162" i="6"/>
  <c r="E169" i="6"/>
  <c r="E170" i="6"/>
  <c r="E171" i="6"/>
  <c r="E174" i="6"/>
  <c r="E177" i="6"/>
  <c r="E178" i="6"/>
  <c r="E181" i="6"/>
  <c r="E182" i="6" s="1"/>
  <c r="E191" i="6"/>
  <c r="E192" i="6"/>
  <c r="E193" i="6"/>
  <c r="E209" i="6"/>
  <c r="E212" i="6"/>
  <c r="E215" i="6"/>
  <c r="E216" i="6" s="1"/>
  <c r="E222" i="6"/>
  <c r="E224" i="6"/>
  <c r="E226" i="6"/>
  <c r="E227" i="6"/>
  <c r="E239" i="6"/>
  <c r="E240" i="6" s="1"/>
  <c r="E246" i="6"/>
  <c r="E247" i="6"/>
  <c r="E248" i="6"/>
  <c r="E250" i="6"/>
  <c r="E251" i="6"/>
  <c r="E252" i="6"/>
  <c r="E253" i="6"/>
  <c r="E254" i="6"/>
  <c r="E255" i="6"/>
  <c r="E267" i="6"/>
  <c r="E268" i="6" s="1"/>
  <c r="E274" i="6"/>
  <c r="E275" i="6"/>
  <c r="E276" i="6"/>
  <c r="E279" i="6"/>
  <c r="E290" i="6"/>
  <c r="E291" i="6"/>
  <c r="E292" i="6"/>
  <c r="E293" i="6"/>
  <c r="E300" i="6"/>
  <c r="E302" i="6"/>
  <c r="E304" i="6"/>
  <c r="E305" i="6"/>
  <c r="E306" i="6"/>
  <c r="E308" i="6"/>
  <c r="E314" i="6"/>
  <c r="E321" i="6"/>
  <c r="E322" i="6"/>
  <c r="W10" i="6"/>
  <c r="T10" i="6"/>
  <c r="Q10" i="6"/>
  <c r="N10" i="6"/>
  <c r="K10" i="6"/>
  <c r="H10" i="6"/>
  <c r="E10" i="6"/>
  <c r="C287" i="6" l="1"/>
  <c r="C296" i="6" s="1"/>
  <c r="T74" i="6"/>
  <c r="T78" i="6" s="1"/>
  <c r="H74" i="6"/>
  <c r="H78" i="6" s="1"/>
  <c r="Q74" i="6"/>
  <c r="Q78" i="6" s="1"/>
  <c r="Y74" i="6"/>
  <c r="Y78" i="6" s="1"/>
  <c r="N74" i="6"/>
  <c r="N78" i="6" s="1"/>
  <c r="W74" i="6"/>
  <c r="W78" i="6" s="1"/>
  <c r="K74" i="6"/>
  <c r="K78" i="6" s="1"/>
  <c r="E315" i="6"/>
  <c r="E316" i="6" s="1"/>
  <c r="X241" i="6"/>
  <c r="Y241" i="6"/>
  <c r="Y323" i="6"/>
  <c r="Y324" i="6" s="1"/>
  <c r="Y325" i="6" s="1"/>
  <c r="Q323" i="6"/>
  <c r="Q324" i="6" s="1"/>
  <c r="Q325" i="6" s="1"/>
  <c r="W323" i="6"/>
  <c r="W324" i="6" s="1"/>
  <c r="W325" i="6" s="1"/>
  <c r="H12" i="7" s="1"/>
  <c r="K323" i="6"/>
  <c r="K324" i="6" s="1"/>
  <c r="K325" i="6" s="1"/>
  <c r="D12" i="7" s="1"/>
  <c r="T323" i="6"/>
  <c r="T324" i="6" s="1"/>
  <c r="T325" i="6" s="1"/>
  <c r="G12" i="7" s="1"/>
  <c r="N323" i="6"/>
  <c r="N324" i="6" s="1"/>
  <c r="N325" i="6" s="1"/>
  <c r="E12" i="7" s="1"/>
  <c r="X323" i="6"/>
  <c r="X324" i="6" s="1"/>
  <c r="X325" i="6" s="1"/>
  <c r="H323" i="6"/>
  <c r="H324" i="6" s="1"/>
  <c r="H325" i="6" s="1"/>
  <c r="C12" i="7" s="1"/>
  <c r="E323" i="6"/>
  <c r="E324" i="6" s="1"/>
  <c r="T294" i="6"/>
  <c r="T295" i="6" s="1"/>
  <c r="Y294" i="6"/>
  <c r="Y295" i="6" s="1"/>
  <c r="Q294" i="6"/>
  <c r="Q295" i="6" s="1"/>
  <c r="X294" i="6"/>
  <c r="X295" i="6" s="1"/>
  <c r="N294" i="6"/>
  <c r="N295" i="6" s="1"/>
  <c r="H294" i="6"/>
  <c r="H295" i="6" s="1"/>
  <c r="E294" i="6"/>
  <c r="E295" i="6" s="1"/>
  <c r="W294" i="6"/>
  <c r="W295" i="6" s="1"/>
  <c r="K294" i="6"/>
  <c r="K295" i="6" s="1"/>
  <c r="X242" i="6"/>
  <c r="Y242" i="6"/>
  <c r="Y218" i="6"/>
  <c r="X218" i="6"/>
  <c r="W43" i="6"/>
  <c r="W69" i="6" s="1"/>
  <c r="Z300" i="6"/>
  <c r="E310" i="6"/>
  <c r="E311" i="6" s="1"/>
  <c r="E15" i="6"/>
  <c r="W316" i="6"/>
  <c r="N316" i="6"/>
  <c r="K316" i="6"/>
  <c r="H316" i="6"/>
  <c r="T316" i="6"/>
  <c r="Y316" i="6"/>
  <c r="Q316" i="6"/>
  <c r="X316" i="6"/>
  <c r="T310" i="6"/>
  <c r="T311" i="6" s="1"/>
  <c r="W310" i="6"/>
  <c r="W311" i="6" s="1"/>
  <c r="Q310" i="6"/>
  <c r="Q311" i="6" s="1"/>
  <c r="N310" i="6"/>
  <c r="N311" i="6" s="1"/>
  <c r="K310" i="6"/>
  <c r="K311" i="6" s="1"/>
  <c r="H310" i="6"/>
  <c r="H311" i="6" s="1"/>
  <c r="Y310" i="6"/>
  <c r="Y311" i="6" s="1"/>
  <c r="X310" i="6"/>
  <c r="X311" i="6" s="1"/>
  <c r="X270" i="6"/>
  <c r="Y270" i="6"/>
  <c r="K163" i="6"/>
  <c r="K164" i="6" s="1"/>
  <c r="E163" i="6"/>
  <c r="E164" i="6" s="1"/>
  <c r="X163" i="6"/>
  <c r="X164" i="6" s="1"/>
  <c r="N163" i="6"/>
  <c r="N164" i="6" s="1"/>
  <c r="T163" i="6"/>
  <c r="T164" i="6" s="1"/>
  <c r="W163" i="6"/>
  <c r="W164" i="6" s="1"/>
  <c r="H163" i="6"/>
  <c r="H164" i="6" s="1"/>
  <c r="Y163" i="6"/>
  <c r="Y164" i="6" s="1"/>
  <c r="Q163" i="6"/>
  <c r="Q164" i="6" s="1"/>
  <c r="V296" i="6"/>
  <c r="U296" i="6"/>
  <c r="O296" i="6"/>
  <c r="P296" i="6"/>
  <c r="R296" i="6"/>
  <c r="R165" i="6"/>
  <c r="S296" i="6"/>
  <c r="I296" i="6"/>
  <c r="G296" i="6"/>
  <c r="M296" i="6"/>
  <c r="L296" i="6"/>
  <c r="J296" i="6"/>
  <c r="F296" i="6"/>
  <c r="D296" i="6"/>
  <c r="Y287" i="6"/>
  <c r="X287" i="6"/>
  <c r="Q257" i="6"/>
  <c r="Q269" i="6" s="1"/>
  <c r="W257" i="6"/>
  <c r="W269" i="6" s="1"/>
  <c r="T257" i="6"/>
  <c r="T269" i="6" s="1"/>
  <c r="H257" i="6"/>
  <c r="H269" i="6" s="1"/>
  <c r="E257" i="6"/>
  <c r="E269" i="6" s="1"/>
  <c r="N257" i="6"/>
  <c r="N269" i="6" s="1"/>
  <c r="K257" i="6"/>
  <c r="K269" i="6" s="1"/>
  <c r="Q228" i="6"/>
  <c r="Q241" i="6" s="1"/>
  <c r="W228" i="6"/>
  <c r="W241" i="6" s="1"/>
  <c r="T228" i="6"/>
  <c r="T241" i="6" s="1"/>
  <c r="N228" i="6"/>
  <c r="N241" i="6" s="1"/>
  <c r="K228" i="6"/>
  <c r="K241" i="6" s="1"/>
  <c r="H228" i="6"/>
  <c r="H241" i="6" s="1"/>
  <c r="E228" i="6"/>
  <c r="E241" i="6" s="1"/>
  <c r="Z228" i="6"/>
  <c r="N194" i="6"/>
  <c r="T194" i="6"/>
  <c r="Z213" i="6"/>
  <c r="Q194" i="6"/>
  <c r="W194" i="6"/>
  <c r="H194" i="6"/>
  <c r="E194" i="6"/>
  <c r="K194" i="6"/>
  <c r="Z216" i="6"/>
  <c r="W213" i="6"/>
  <c r="W217" i="6" s="1"/>
  <c r="N213" i="6"/>
  <c r="N217" i="6" s="1"/>
  <c r="K213" i="6"/>
  <c r="K217" i="6" s="1"/>
  <c r="W179" i="6"/>
  <c r="W206" i="6" s="1"/>
  <c r="Z182" i="6"/>
  <c r="H179" i="6"/>
  <c r="T179" i="6"/>
  <c r="E213" i="6"/>
  <c r="E217" i="6" s="1"/>
  <c r="T213" i="6"/>
  <c r="T217" i="6" s="1"/>
  <c r="Q179" i="6"/>
  <c r="K179" i="6"/>
  <c r="E179" i="6"/>
  <c r="H213" i="6"/>
  <c r="H217" i="6" s="1"/>
  <c r="Q213" i="6"/>
  <c r="Q217" i="6" s="1"/>
  <c r="N179" i="6"/>
  <c r="S165" i="6"/>
  <c r="V165" i="6"/>
  <c r="P165" i="6"/>
  <c r="I165" i="6"/>
  <c r="G165" i="6"/>
  <c r="U165" i="6"/>
  <c r="O165" i="6"/>
  <c r="J165" i="6"/>
  <c r="M165" i="6"/>
  <c r="L165" i="6"/>
  <c r="F165" i="6"/>
  <c r="D165" i="6"/>
  <c r="O79" i="6"/>
  <c r="E45" i="6"/>
  <c r="Y43" i="6"/>
  <c r="Y69" i="6" s="1"/>
  <c r="K43" i="6"/>
  <c r="K69" i="6" s="1"/>
  <c r="T43" i="6"/>
  <c r="T69" i="6" s="1"/>
  <c r="Q43" i="6"/>
  <c r="Q69" i="6" s="1"/>
  <c r="H43" i="6"/>
  <c r="H69" i="6" s="1"/>
  <c r="N43" i="6"/>
  <c r="N69" i="6" s="1"/>
  <c r="E42" i="6"/>
  <c r="Z42" i="6" s="1"/>
  <c r="X42" i="6"/>
  <c r="X43" i="6" s="1"/>
  <c r="V79" i="6"/>
  <c r="P79" i="6"/>
  <c r="J79" i="6"/>
  <c r="D79" i="6"/>
  <c r="R317" i="6"/>
  <c r="L317" i="6"/>
  <c r="J317" i="6"/>
  <c r="K15" i="6"/>
  <c r="K19" i="6" s="1"/>
  <c r="K26" i="6" s="1"/>
  <c r="D3" i="7" s="1"/>
  <c r="W15" i="6"/>
  <c r="W19" i="6" s="1"/>
  <c r="W26" i="6" s="1"/>
  <c r="H3" i="7" s="1"/>
  <c r="H15" i="6"/>
  <c r="H19" i="6" s="1"/>
  <c r="H26" i="6" s="1"/>
  <c r="C3" i="7" s="1"/>
  <c r="T15" i="6"/>
  <c r="T19" i="6" s="1"/>
  <c r="T26" i="6" s="1"/>
  <c r="G3" i="7" s="1"/>
  <c r="O317" i="6"/>
  <c r="L79" i="6"/>
  <c r="M317" i="6"/>
  <c r="N15" i="6"/>
  <c r="N19" i="6" s="1"/>
  <c r="N26" i="6" s="1"/>
  <c r="E3" i="7" s="1"/>
  <c r="H128" i="6"/>
  <c r="H151" i="6" s="1"/>
  <c r="Y280" i="6"/>
  <c r="Q280" i="6"/>
  <c r="Q287" i="6" s="1"/>
  <c r="W128" i="6"/>
  <c r="W151" i="6" s="1"/>
  <c r="K128" i="6"/>
  <c r="K151" i="6" s="1"/>
  <c r="T91" i="6"/>
  <c r="T92" i="6" s="1"/>
  <c r="E280" i="6"/>
  <c r="E287" i="6" s="1"/>
  <c r="H91" i="6"/>
  <c r="H92" i="6" s="1"/>
  <c r="C5" i="7" s="1"/>
  <c r="X280" i="6"/>
  <c r="T128" i="6"/>
  <c r="T151" i="6" s="1"/>
  <c r="Y91" i="6"/>
  <c r="Y92" i="6" s="1"/>
  <c r="Q91" i="6"/>
  <c r="Q92" i="6" s="1"/>
  <c r="F5" i="7" s="1"/>
  <c r="V317" i="6"/>
  <c r="P317" i="6"/>
  <c r="D317" i="6"/>
  <c r="U317" i="6"/>
  <c r="I317" i="6"/>
  <c r="X15" i="6"/>
  <c r="W280" i="6"/>
  <c r="W287" i="6" s="1"/>
  <c r="K280" i="6"/>
  <c r="K287" i="6" s="1"/>
  <c r="Y128" i="6"/>
  <c r="Y151" i="6" s="1"/>
  <c r="Q128" i="6"/>
  <c r="Q151" i="6" s="1"/>
  <c r="X91" i="6"/>
  <c r="X92" i="6" s="1"/>
  <c r="E128" i="6"/>
  <c r="E151" i="6" s="1"/>
  <c r="H280" i="6"/>
  <c r="H287" i="6" s="1"/>
  <c r="Z10" i="6"/>
  <c r="Q15" i="6"/>
  <c r="Q19" i="6" s="1"/>
  <c r="Q26" i="6" s="1"/>
  <c r="F3" i="7" s="1"/>
  <c r="E325" i="6"/>
  <c r="B12" i="7" s="1"/>
  <c r="E91" i="6"/>
  <c r="E92" i="6" s="1"/>
  <c r="B5" i="7" s="1"/>
  <c r="Y15" i="6"/>
  <c r="T280" i="6"/>
  <c r="T287" i="6" s="1"/>
  <c r="X128" i="6"/>
  <c r="X151" i="6" s="1"/>
  <c r="W91" i="6"/>
  <c r="W92" i="6" s="1"/>
  <c r="K91" i="6"/>
  <c r="K92" i="6" s="1"/>
  <c r="D5" i="7" s="1"/>
  <c r="R79" i="6"/>
  <c r="F79" i="6"/>
  <c r="S317" i="6"/>
  <c r="Z321" i="6"/>
  <c r="Z314" i="6"/>
  <c r="Z315" i="6" s="1"/>
  <c r="Z304" i="6"/>
  <c r="Z291" i="6"/>
  <c r="Z276" i="6"/>
  <c r="Z254" i="6"/>
  <c r="Z251" i="6"/>
  <c r="Z246" i="6"/>
  <c r="Z226" i="6"/>
  <c r="Z224" i="6"/>
  <c r="Z215" i="6"/>
  <c r="Z192" i="6"/>
  <c r="Z174" i="6"/>
  <c r="Z169" i="6"/>
  <c r="Z156" i="6"/>
  <c r="Z127" i="6"/>
  <c r="Z104" i="6"/>
  <c r="Z101" i="6"/>
  <c r="Z96" i="6"/>
  <c r="Z86" i="6"/>
  <c r="Z84" i="6"/>
  <c r="Z39" i="6"/>
  <c r="Z308" i="6"/>
  <c r="Z293" i="6"/>
  <c r="Z290" i="6"/>
  <c r="Z275" i="6"/>
  <c r="Z250" i="6"/>
  <c r="Z222" i="6"/>
  <c r="Z212" i="6"/>
  <c r="Z191" i="6"/>
  <c r="Z178" i="6"/>
  <c r="Z162" i="6"/>
  <c r="Z118" i="6"/>
  <c r="Z112" i="6"/>
  <c r="Z100" i="6"/>
  <c r="Z89" i="6"/>
  <c r="Z85" i="6"/>
  <c r="Z83" i="6"/>
  <c r="Z41" i="6"/>
  <c r="Z38" i="6"/>
  <c r="Z13" i="6"/>
  <c r="Z306" i="6"/>
  <c r="Z279" i="6"/>
  <c r="Z274" i="6"/>
  <c r="Z253" i="6"/>
  <c r="Z248" i="6"/>
  <c r="Z227" i="6"/>
  <c r="Z209" i="6"/>
  <c r="Z188" i="6"/>
  <c r="Z171" i="6"/>
  <c r="Z158" i="6"/>
  <c r="Z155" i="6"/>
  <c r="Z117" i="6"/>
  <c r="Z98" i="6"/>
  <c r="Z88" i="6"/>
  <c r="Z40" i="6"/>
  <c r="Z37" i="6"/>
  <c r="N91" i="6"/>
  <c r="N92" i="6" s="1"/>
  <c r="E5" i="7" s="1"/>
  <c r="N128" i="6"/>
  <c r="N151" i="6" s="1"/>
  <c r="N280" i="6"/>
  <c r="N287" i="6" s="1"/>
  <c r="Z322" i="6"/>
  <c r="Z305" i="6"/>
  <c r="Z302" i="6"/>
  <c r="Z292" i="6"/>
  <c r="Z267" i="6"/>
  <c r="Z268" i="6" s="1"/>
  <c r="Z269" i="6" s="1"/>
  <c r="Z255" i="6"/>
  <c r="Z252" i="6"/>
  <c r="Z247" i="6"/>
  <c r="Z239" i="6"/>
  <c r="Z240" i="6" s="1"/>
  <c r="Z193" i="6"/>
  <c r="Z181" i="6"/>
  <c r="Z177" i="6"/>
  <c r="Z170" i="6"/>
  <c r="Z157" i="6"/>
  <c r="Z154" i="6"/>
  <c r="Z121" i="6"/>
  <c r="Z115" i="6"/>
  <c r="Z111" i="6"/>
  <c r="Z105" i="6"/>
  <c r="Z97" i="6"/>
  <c r="Z87" i="6"/>
  <c r="Z14" i="6"/>
  <c r="U79" i="6"/>
  <c r="M79" i="6"/>
  <c r="I79" i="6"/>
  <c r="Z217" i="6" l="1"/>
  <c r="I344" i="6"/>
  <c r="U344" i="6"/>
  <c r="R344" i="6"/>
  <c r="G344" i="6"/>
  <c r="M344" i="6"/>
  <c r="S344" i="6"/>
  <c r="L344" i="6"/>
  <c r="V344" i="6"/>
  <c r="Z241" i="6"/>
  <c r="Z242" i="6" s="1"/>
  <c r="J344" i="6"/>
  <c r="F344" i="6"/>
  <c r="O344" i="6"/>
  <c r="P344" i="6"/>
  <c r="K206" i="6"/>
  <c r="K218" i="6" s="1"/>
  <c r="D7" i="7" s="1"/>
  <c r="N206" i="6"/>
  <c r="N218" i="6" s="1"/>
  <c r="E7" i="7" s="1"/>
  <c r="T206" i="6"/>
  <c r="H206" i="6"/>
  <c r="H218" i="6" s="1"/>
  <c r="C7" i="7" s="1"/>
  <c r="Z323" i="6"/>
  <c r="Z324" i="6" s="1"/>
  <c r="Z325" i="6" s="1"/>
  <c r="Q206" i="6"/>
  <c r="Q218" i="6" s="1"/>
  <c r="F7" i="7" s="1"/>
  <c r="E206" i="6"/>
  <c r="I12" i="7"/>
  <c r="I14" i="7"/>
  <c r="I5" i="7"/>
  <c r="T218" i="6"/>
  <c r="Z294" i="6"/>
  <c r="Z295" i="6" s="1"/>
  <c r="Z218" i="6"/>
  <c r="E242" i="6"/>
  <c r="B8" i="7" s="1"/>
  <c r="N242" i="6"/>
  <c r="E8" i="7" s="1"/>
  <c r="H242" i="6"/>
  <c r="C8" i="7" s="1"/>
  <c r="W242" i="6"/>
  <c r="H8" i="7" s="1"/>
  <c r="T242" i="6"/>
  <c r="G8" i="7" s="1"/>
  <c r="K242" i="6"/>
  <c r="D8" i="7" s="1"/>
  <c r="Q242" i="6"/>
  <c r="F8" i="7" s="1"/>
  <c r="X317" i="6"/>
  <c r="Z310" i="6"/>
  <c r="Z311" i="6" s="1"/>
  <c r="H317" i="6"/>
  <c r="C11" i="7" s="1"/>
  <c r="Z316" i="6"/>
  <c r="K270" i="6"/>
  <c r="D9" i="7" s="1"/>
  <c r="W270" i="6"/>
  <c r="H9" i="7" s="1"/>
  <c r="Q270" i="6"/>
  <c r="F9" i="7" s="1"/>
  <c r="H270" i="6"/>
  <c r="C9" i="7" s="1"/>
  <c r="Z270" i="6"/>
  <c r="N270" i="6"/>
  <c r="E9" i="7" s="1"/>
  <c r="T270" i="6"/>
  <c r="G9" i="7" s="1"/>
  <c r="E270" i="6"/>
  <c r="B9" i="7" s="1"/>
  <c r="Z163" i="6"/>
  <c r="Z164" i="6" s="1"/>
  <c r="D19" i="6"/>
  <c r="C26" i="6"/>
  <c r="X19" i="6"/>
  <c r="W296" i="6"/>
  <c r="W218" i="6"/>
  <c r="T296" i="6"/>
  <c r="Q296" i="6"/>
  <c r="F10" i="7" s="1"/>
  <c r="K296" i="6"/>
  <c r="D10" i="7" s="1"/>
  <c r="Y296" i="6"/>
  <c r="N296" i="6"/>
  <c r="E10" i="7" s="1"/>
  <c r="H296" i="6"/>
  <c r="C10" i="7" s="1"/>
  <c r="E296" i="6"/>
  <c r="B10" i="7" s="1"/>
  <c r="X296" i="6"/>
  <c r="Z287" i="6"/>
  <c r="Z194" i="6"/>
  <c r="Z179" i="6"/>
  <c r="W317" i="6"/>
  <c r="K317" i="6"/>
  <c r="D11" i="7" s="1"/>
  <c r="T317" i="6"/>
  <c r="W165" i="6"/>
  <c r="H165" i="6"/>
  <c r="C6" i="7" s="1"/>
  <c r="Q165" i="6"/>
  <c r="F6" i="7" s="1"/>
  <c r="T165" i="6"/>
  <c r="N165" i="6"/>
  <c r="E6" i="7" s="1"/>
  <c r="K165" i="6"/>
  <c r="D6" i="7" s="1"/>
  <c r="Y165" i="6"/>
  <c r="X165" i="6"/>
  <c r="E165" i="6"/>
  <c r="B6" i="7" s="1"/>
  <c r="E43" i="6"/>
  <c r="Y317" i="6"/>
  <c r="X45" i="6"/>
  <c r="X46" i="6" s="1"/>
  <c r="H79" i="6"/>
  <c r="Z45" i="6"/>
  <c r="Z46" i="6" s="1"/>
  <c r="E46" i="6"/>
  <c r="Z43" i="6"/>
  <c r="N79" i="6"/>
  <c r="Y79" i="6"/>
  <c r="Q79" i="6"/>
  <c r="E317" i="6"/>
  <c r="B11" i="7" s="1"/>
  <c r="T79" i="6"/>
  <c r="W79" i="6"/>
  <c r="K79" i="6"/>
  <c r="Z15" i="6"/>
  <c r="Q317" i="6"/>
  <c r="F11" i="7" s="1"/>
  <c r="N317" i="6"/>
  <c r="E11" i="7" s="1"/>
  <c r="Z128" i="6"/>
  <c r="Z151" i="6" s="1"/>
  <c r="Z91" i="6"/>
  <c r="Z92" i="6" s="1"/>
  <c r="Z280" i="6"/>
  <c r="H4" i="7" l="1"/>
  <c r="H15" i="7" s="1"/>
  <c r="W344" i="6"/>
  <c r="C4" i="7"/>
  <c r="C15" i="7" s="1"/>
  <c r="H344" i="6"/>
  <c r="G4" i="7"/>
  <c r="G15" i="7" s="1"/>
  <c r="T344" i="6"/>
  <c r="E4" i="7"/>
  <c r="E15" i="7" s="1"/>
  <c r="N344" i="6"/>
  <c r="D4" i="7"/>
  <c r="D15" i="7" s="1"/>
  <c r="K344" i="6"/>
  <c r="F4" i="7"/>
  <c r="F15" i="7" s="1"/>
  <c r="Q344" i="6"/>
  <c r="Z206" i="6"/>
  <c r="I10" i="7"/>
  <c r="I11" i="7"/>
  <c r="I9" i="7"/>
  <c r="I8" i="7"/>
  <c r="I6" i="7"/>
  <c r="D26" i="6"/>
  <c r="D344" i="6" s="1"/>
  <c r="Y19" i="6"/>
  <c r="X26" i="6"/>
  <c r="E19" i="6"/>
  <c r="Z296" i="6"/>
  <c r="E218" i="6"/>
  <c r="B7" i="7" s="1"/>
  <c r="I7" i="7" s="1"/>
  <c r="Z165" i="6"/>
  <c r="C79" i="6"/>
  <c r="C344" i="6" s="1"/>
  <c r="X52" i="6"/>
  <c r="E52" i="6"/>
  <c r="Z317" i="6"/>
  <c r="Y26" i="6" l="1"/>
  <c r="Y344" i="6" s="1"/>
  <c r="E26" i="6"/>
  <c r="B3" i="7" s="1"/>
  <c r="Z19" i="6"/>
  <c r="E55" i="6"/>
  <c r="Z52" i="6"/>
  <c r="X55" i="6"/>
  <c r="I3" i="7" l="1"/>
  <c r="Z26" i="6"/>
  <c r="Z55" i="6"/>
  <c r="X60" i="6"/>
  <c r="X61" i="6" s="1"/>
  <c r="X69" i="6" s="1"/>
  <c r="E60" i="6"/>
  <c r="E61" i="6" s="1"/>
  <c r="E69" i="6" s="1"/>
  <c r="Z60" i="6" l="1"/>
  <c r="Z61" i="6" s="1"/>
  <c r="Z69" i="6" s="1"/>
  <c r="X72" i="6" l="1"/>
  <c r="E72" i="6"/>
  <c r="E74" i="6" s="1"/>
  <c r="X74" i="6" l="1"/>
  <c r="X78" i="6" s="1"/>
  <c r="X79" i="6" s="1"/>
  <c r="X344" i="6" s="1"/>
  <c r="E78" i="6"/>
  <c r="Z72" i="6"/>
  <c r="Z74" i="6" l="1"/>
  <c r="Z78" i="6" s="1"/>
  <c r="Z79" i="6" s="1"/>
  <c r="Z344" i="6" s="1"/>
  <c r="E79" i="6"/>
  <c r="E344" i="6" s="1"/>
  <c r="B4" i="7" l="1"/>
  <c r="I4" i="7" l="1"/>
  <c r="I15" i="7" s="1"/>
  <c r="B15" i="7"/>
</calcChain>
</file>

<file path=xl/sharedStrings.xml><?xml version="1.0" encoding="utf-8"?>
<sst xmlns="http://schemas.openxmlformats.org/spreadsheetml/2006/main" count="391" uniqueCount="205">
  <si>
    <t>มหาวิทยาลัยเทคโนโลยีราชมงคลธัญบุรี</t>
  </si>
  <si>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</si>
  <si>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</si>
  <si>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</si>
  <si>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</si>
  <si>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</si>
  <si>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</si>
  <si>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</si>
  <si>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</si>
  <si>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</si>
  <si>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</si>
  <si>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</si>
  <si>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</si>
  <si>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</si>
  <si>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</si>
  <si>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</si>
  <si>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</si>
  <si>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</si>
  <si>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</si>
  <si>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</si>
  <si>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</si>
  <si>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</si>
  <si>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</si>
  <si>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</si>
  <si>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</si>
  <si>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</si>
  <si>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วิทยาศาสตร์สุขภาพสัตว์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</si>
  <si>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</si>
  <si>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</si>
  <si>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</si>
  <si>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</si>
  <si>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</si>
  <si>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</si>
  <si>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</si>
  <si>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วิศวกรรมเครื่องนุ่งห่ม</t>
  </si>
  <si>
    <t>วิศวกรรมพลาสติก</t>
  </si>
  <si>
    <t>วิศวกรรมพอลิเมอร์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</si>
  <si>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</si>
  <si>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</si>
  <si>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</si>
  <si>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</si>
  <si>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</si>
  <si>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วิศวกรรมอุตสาหการ - การจัดการวิศวกรรม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</si>
  <si>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</si>
  <si>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</si>
  <si>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</si>
  <si>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</si>
  <si>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</si>
  <si>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</si>
  <si>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</si>
  <si>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</si>
  <si>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</si>
  <si>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</si>
  <si>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</si>
  <si>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</si>
  <si>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</si>
  <si>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</si>
  <si>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อาหารและโภชนาการ</t>
  </si>
  <si>
    <t>การศึกษาปฐมวัย</t>
  </si>
  <si>
    <t>คณะศิลปกรรมศาสตร์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</si>
  <si>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</si>
  <si>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</si>
  <si>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</si>
  <si>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</si>
  <si>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</si>
  <si>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</si>
  <si>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</si>
  <si>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</si>
  <si>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</si>
  <si>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</si>
  <si>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</si>
  <si>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</si>
  <si>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</si>
  <si>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</si>
  <si>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</si>
  <si>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</si>
  <si>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</si>
  <si>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</si>
  <si>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</si>
  <si>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</si>
  <si>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</si>
  <si>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</si>
  <si>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</si>
  <si>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</si>
  <si>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สถาปัตยกรรม</t>
  </si>
  <si>
    <t>สถาปัตยกรรมภายใน</t>
  </si>
  <si>
    <t>วิทยาลัยการแพทย์แผนไทย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</si>
  <si>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</si>
  <si>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</si>
  <si>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</si>
  <si>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</si>
  <si>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</si>
  <si>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</si>
  <si>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</si>
  <si>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</si>
  <si>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</si>
  <si>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</si>
  <si>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</si>
  <si>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</si>
  <si>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</si>
  <si>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</si>
  <si>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</si>
  <si>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</si>
  <si>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</si>
  <si>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</si>
  <si>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</si>
  <si>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</si>
  <si>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</si>
  <si>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</si>
  <si>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</si>
  <si>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</si>
  <si>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</si>
  <si>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</si>
  <si>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</si>
  <si>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</si>
  <si>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</si>
  <si>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</si>
  <si>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</si>
  <si>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</si>
  <si>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</si>
  <si>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</si>
  <si>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</si>
  <si>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</si>
  <si>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</si>
  <si>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</si>
  <si>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</si>
  <si>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</si>
  <si>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</si>
  <si>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</si>
  <si>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</si>
  <si>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</si>
  <si>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</si>
  <si>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</si>
  <si>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</si>
  <si>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</si>
  <si>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</si>
  <si>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</si>
  <si>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</si>
  <si>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</si>
  <si>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</si>
  <si>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</si>
  <si>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</si>
  <si>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</si>
  <si>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</si>
  <si>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</si>
  <si>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</si>
  <si>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</si>
  <si>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</si>
  <si>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</si>
  <si>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</si>
  <si>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วิศวกกรรมพลาสติก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</si>
  <si>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</si>
  <si>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</si>
  <si>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</si>
  <si>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</si>
  <si>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</si>
  <si>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</si>
  <si>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</si>
  <si>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</si>
  <si>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</si>
  <si>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</si>
  <si>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</si>
  <si>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นวัตกรรมผลิตภัณฑ์สุขภาพ</t>
  </si>
  <si>
    <t>การโรงแรม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</si>
  <si>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</si>
  <si>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</si>
  <si>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</si>
  <si>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</si>
  <si>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</si>
  <si>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</si>
  <si>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</si>
  <si>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</si>
  <si>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</si>
  <si>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</si>
  <si>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</si>
  <si>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อุตสาหกรรมการผลิด</t>
  </si>
  <si>
    <t>จำนวนนักศึกษาทั้งหมด ระดับปริญญาตรี ปีการศึกษา 2563  จำแนกตามคณะ/สาขาวิชา  ระดับการศึกษา  ชั้นปี  และเพศ</t>
  </si>
  <si>
    <t>ปีการศึกษา  2563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</si>
  <si>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</si>
  <si>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</si>
  <si>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ครุศาสตร์วิศวกรรมคอมพิวเตอร์</t>
  </si>
  <si>
    <t>ครุศาสตร์วิศวกรรมเครื่องกล</t>
  </si>
  <si>
    <t xml:space="preserve">ครุศาสตร์วิศวกรรมไฟฟ้า </t>
  </si>
  <si>
    <t>ครุศาสตร์วิศวกรรมอุตสาหการ</t>
  </si>
  <si>
    <t>ครุศาสตร์วิศวกรรมอิเล็กทรอนิกส์และระบบอัตโนมัติ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</si>
  <si>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</si>
  <si>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</si>
  <si>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วิศวกรรมอุตสาหการ - วิศวกรรมระบบการผลิตอัตโนมัติ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</si>
  <si>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</si>
  <si>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</si>
  <si>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</si>
  <si>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วิศวกรรมอุตสาหการ - วิศวกรรมอุตสาหการและโลจิสติกส์</t>
  </si>
  <si>
    <t>วิศวกกรรมวัสดุ - วิศวกรรมอุตสาหกรรมพลาสติก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</si>
  <si>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</si>
  <si>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</si>
  <si>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</si>
  <si>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</si>
  <si>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</si>
  <si>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</si>
  <si>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 xml:space="preserve">ข้อมูล  ณ  วันที่ 25 กันยายน 2563  สำนักส่งเสริมวิชาการและงานทะเบียน  มหาวิทยาลัยเทคโนโลยีราชมงคลธัญบุรี  </t>
  </si>
  <si>
    <t>Business Administration -  Marketing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</si>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</sst>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#,##0;[Red]#,##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1"/>
      <color theme="0"/>
      <name val="Tahoma"/>
      <family val="2"/>
      <charset val="222"/>
      <scheme val="minor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</cellStyleXfs>
  <cellXfs count="97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5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vertical="top" wrapText="1"/>
    </xf>
    <xf numFmtId="3" fontId="9" fillId="0" borderId="14" xfId="0" applyNumberFormat="1" applyFont="1" applyFill="1" applyBorder="1" applyAlignment="1">
      <alignment horizontal="center" vertical="top" wrapText="1"/>
    </xf>
    <xf numFmtId="0" fontId="8" fillId="0" borderId="9" xfId="0" applyFont="1" applyBorder="1"/>
    <xf numFmtId="188" fontId="8" fillId="0" borderId="9" xfId="0" applyNumberFormat="1" applyFont="1" applyBorder="1" applyAlignment="1">
      <alignment horizontal="center"/>
    </xf>
    <xf numFmtId="188" fontId="0" fillId="0" borderId="0" xfId="0" applyNumberFormat="1"/>
    <xf numFmtId="188" fontId="0" fillId="0" borderId="0" xfId="0" applyNumberFormat="1" applyAlignment="1">
      <alignment horizontal="center"/>
    </xf>
    <xf numFmtId="0" fontId="3" fillId="0" borderId="4" xfId="0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10" fillId="4" borderId="2" xfId="2" applyBorder="1" applyAlignment="1">
      <alignment horizontal="center" vertical="center"/>
    </xf>
    <xf numFmtId="0" fontId="10" fillId="4" borderId="3" xfId="2" applyBorder="1" applyAlignment="1">
      <alignment horizontal="center" vertical="center"/>
    </xf>
    <xf numFmtId="3" fontId="10" fillId="4" borderId="4" xfId="2" applyNumberFormat="1" applyBorder="1" applyAlignment="1">
      <alignment horizontal="center" vertical="center"/>
    </xf>
    <xf numFmtId="3" fontId="10" fillId="4" borderId="5" xfId="2" applyNumberFormat="1" applyBorder="1" applyAlignment="1">
      <alignment horizontal="center" vertical="center"/>
    </xf>
    <xf numFmtId="3" fontId="10" fillId="4" borderId="6" xfId="2" applyNumberFormat="1" applyBorder="1" applyAlignment="1">
      <alignment horizontal="center" vertical="center"/>
    </xf>
    <xf numFmtId="0" fontId="10" fillId="4" borderId="7" xfId="2" applyBorder="1" applyAlignment="1">
      <alignment horizontal="center" vertical="center"/>
    </xf>
    <xf numFmtId="0" fontId="10" fillId="4" borderId="8" xfId="2" applyBorder="1" applyAlignment="1">
      <alignment horizontal="center" vertical="center"/>
    </xf>
    <xf numFmtId="3" fontId="10" fillId="4" borderId="13" xfId="2" applyNumberFormat="1" applyBorder="1" applyAlignment="1">
      <alignment horizontal="center" vertical="center"/>
    </xf>
    <xf numFmtId="3" fontId="10" fillId="4" borderId="2" xfId="2" applyNumberFormat="1" applyBorder="1" applyAlignment="1">
      <alignment horizontal="center"/>
    </xf>
    <xf numFmtId="3" fontId="10" fillId="4" borderId="12" xfId="2" applyNumberFormat="1" applyBorder="1" applyAlignment="1">
      <alignment horizontal="center"/>
    </xf>
    <xf numFmtId="3" fontId="10" fillId="4" borderId="3" xfId="2" applyNumberFormat="1" applyBorder="1" applyAlignment="1">
      <alignment horizontal="center"/>
    </xf>
    <xf numFmtId="3" fontId="10" fillId="4" borderId="2" xfId="2" applyNumberFormat="1" applyBorder="1" applyAlignment="1">
      <alignment horizontal="center" vertical="center"/>
    </xf>
    <xf numFmtId="3" fontId="10" fillId="4" borderId="12" xfId="2" applyNumberFormat="1" applyBorder="1" applyAlignment="1">
      <alignment horizontal="center" vertical="center"/>
    </xf>
    <xf numFmtId="3" fontId="10" fillId="4" borderId="3" xfId="2" applyNumberFormat="1" applyBorder="1" applyAlignment="1">
      <alignment horizontal="center" vertical="center"/>
    </xf>
    <xf numFmtId="3" fontId="10" fillId="4" borderId="14" xfId="2" applyNumberFormat="1" applyBorder="1" applyAlignment="1">
      <alignment horizontal="center" vertical="center"/>
    </xf>
    <xf numFmtId="3" fontId="10" fillId="4" borderId="10" xfId="2" applyNumberFormat="1" applyBorder="1" applyAlignment="1">
      <alignment horizontal="center" vertical="top" wrapText="1"/>
    </xf>
    <xf numFmtId="3" fontId="10" fillId="4" borderId="1" xfId="2" applyNumberFormat="1" applyBorder="1" applyAlignment="1">
      <alignment horizontal="center" vertical="top" wrapText="1"/>
    </xf>
    <xf numFmtId="3" fontId="10" fillId="4" borderId="11" xfId="2" applyNumberFormat="1" applyBorder="1" applyAlignment="1">
      <alignment horizontal="center" vertical="top" wrapText="1"/>
    </xf>
    <xf numFmtId="3" fontId="10" fillId="4" borderId="10" xfId="2" applyNumberFormat="1" applyBorder="1" applyAlignment="1">
      <alignment horizontal="center" vertical="center"/>
    </xf>
    <xf numFmtId="3" fontId="10" fillId="4" borderId="1" xfId="2" applyNumberFormat="1" applyBorder="1" applyAlignment="1">
      <alignment horizontal="center" vertical="center"/>
    </xf>
    <xf numFmtId="3" fontId="10" fillId="4" borderId="11" xfId="2" applyNumberFormat="1" applyBorder="1" applyAlignment="1">
      <alignment horizontal="center" vertical="center"/>
    </xf>
    <xf numFmtId="0" fontId="10" fillId="4" borderId="10" xfId="2" applyBorder="1" applyAlignment="1">
      <alignment horizontal="center" vertical="center"/>
    </xf>
    <xf numFmtId="0" fontId="10" fillId="4" borderId="11" xfId="2" applyBorder="1" applyAlignment="1">
      <alignment horizontal="center" vertical="center"/>
    </xf>
    <xf numFmtId="3" fontId="10" fillId="4" borderId="9" xfId="2" applyNumberForma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Accent1" xfId="2" builtinId="29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th-TH" sz="24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จำนวนนักศึกษาทั้งหมดแยกชั้นปี  ปีการศึกษา 256</a:t>
            </a:r>
            <a:r>
              <a:rPr lang="en-US" sz="2400">
                <a:latin typeface="Angsana New" panose="02020603050405020304" pitchFamily="18" charset="-34"/>
                <a:cs typeface="Angsana New" panose="02020603050405020304" pitchFamily="18" charset="-34"/>
              </a:rPr>
              <a:t>3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Sheet1!$B$1:$B$2</c:f>
              <c:strCache>
                <c:ptCount val="1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Sheet1!$B$3:$B$14</c:f>
              <c:numCache>
                <c:formatCode>#,##0;[Red]#,##0</c:formatCode>
                <c:ptCount val="12"/>
                <c:pt idx="0">
                  <c:v>650</c:v>
                </c:pt>
                <c:pt idx="1">
                  <c:v>684</c:v>
                </c:pt>
                <c:pt idx="2">
                  <c:v>210</c:v>
                </c:pt>
                <c:pt idx="3">
                  <c:v>1427</c:v>
                </c:pt>
                <c:pt idx="4">
                  <c:v>1743</c:v>
                </c:pt>
                <c:pt idx="5">
                  <c:v>438</c:v>
                </c:pt>
                <c:pt idx="6">
                  <c:v>423</c:v>
                </c:pt>
                <c:pt idx="7">
                  <c:v>593</c:v>
                </c:pt>
                <c:pt idx="8">
                  <c:v>352</c:v>
                </c:pt>
                <c:pt idx="9">
                  <c:v>212</c:v>
                </c:pt>
                <c:pt idx="10">
                  <c:v>85</c:v>
                </c:pt>
                <c:pt idx="11">
                  <c:v>84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1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Sheet1!$C$3:$C$14</c:f>
              <c:numCache>
                <c:formatCode>#,##0;[Red]#,##0</c:formatCode>
                <c:ptCount val="12"/>
                <c:pt idx="0">
                  <c:v>516</c:v>
                </c:pt>
                <c:pt idx="1">
                  <c:v>303</c:v>
                </c:pt>
                <c:pt idx="2">
                  <c:v>280</c:v>
                </c:pt>
                <c:pt idx="3">
                  <c:v>1372</c:v>
                </c:pt>
                <c:pt idx="4">
                  <c:v>1728</c:v>
                </c:pt>
                <c:pt idx="5">
                  <c:v>365</c:v>
                </c:pt>
                <c:pt idx="6">
                  <c:v>288</c:v>
                </c:pt>
                <c:pt idx="7">
                  <c:v>462</c:v>
                </c:pt>
                <c:pt idx="8">
                  <c:v>293</c:v>
                </c:pt>
                <c:pt idx="9">
                  <c:v>168</c:v>
                </c:pt>
                <c:pt idx="10">
                  <c:v>89</c:v>
                </c:pt>
                <c:pt idx="11">
                  <c:v>73</c:v>
                </c:pt>
              </c:numCache>
            </c:numRef>
          </c:val>
        </c:ser>
        <c:ser>
          <c:idx val="2"/>
          <c:order val="2"/>
          <c:tx>
            <c:strRef>
              <c:f>Sheet1!$D$1:$D$2</c:f>
              <c:strCache>
                <c:ptCount val="1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Sheet1!$D$3:$D$14</c:f>
              <c:numCache>
                <c:formatCode>#,##0;[Red]#,##0</c:formatCode>
                <c:ptCount val="12"/>
                <c:pt idx="0">
                  <c:v>542</c:v>
                </c:pt>
                <c:pt idx="1">
                  <c:v>392</c:v>
                </c:pt>
                <c:pt idx="2">
                  <c:v>285</c:v>
                </c:pt>
                <c:pt idx="3">
                  <c:v>1343</c:v>
                </c:pt>
                <c:pt idx="4">
                  <c:v>1364</c:v>
                </c:pt>
                <c:pt idx="5">
                  <c:v>359</c:v>
                </c:pt>
                <c:pt idx="6">
                  <c:v>279</c:v>
                </c:pt>
                <c:pt idx="7">
                  <c:v>407</c:v>
                </c:pt>
                <c:pt idx="8">
                  <c:v>279</c:v>
                </c:pt>
                <c:pt idx="9">
                  <c:v>155</c:v>
                </c:pt>
                <c:pt idx="10">
                  <c:v>88</c:v>
                </c:pt>
                <c:pt idx="11">
                  <c:v>68</c:v>
                </c:pt>
              </c:numCache>
            </c:numRef>
          </c:val>
        </c:ser>
        <c:ser>
          <c:idx val="3"/>
          <c:order val="3"/>
          <c:tx>
            <c:strRef>
              <c:f>Sheet1!$E$1:$E$2</c:f>
              <c:strCache>
                <c:ptCount val="1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Sheet1!$E$3:$E$14</c:f>
              <c:numCache>
                <c:formatCode>#,##0;[Red]#,##0</c:formatCode>
                <c:ptCount val="12"/>
                <c:pt idx="0">
                  <c:v>425</c:v>
                </c:pt>
                <c:pt idx="1">
                  <c:v>517</c:v>
                </c:pt>
                <c:pt idx="2">
                  <c:v>286</c:v>
                </c:pt>
                <c:pt idx="3">
                  <c:v>884</c:v>
                </c:pt>
                <c:pt idx="4">
                  <c:v>1514</c:v>
                </c:pt>
                <c:pt idx="5">
                  <c:v>313</c:v>
                </c:pt>
                <c:pt idx="6">
                  <c:v>322</c:v>
                </c:pt>
                <c:pt idx="7">
                  <c:v>428</c:v>
                </c:pt>
                <c:pt idx="8">
                  <c:v>312</c:v>
                </c:pt>
                <c:pt idx="9">
                  <c:v>136</c:v>
                </c:pt>
                <c:pt idx="10">
                  <c:v>85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Sheet1!$F$1:$F$2</c:f>
              <c:strCache>
                <c:ptCount val="1"/>
                <c:pt idx="0">
                  <c:v>ชั้นปีที่ 5 ขึ้นไป  (เฉพาะหลักสูตร 4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Sheet1!$F$3:$F$14</c:f>
              <c:numCache>
                <c:formatCode>#,##0;[Red]#,##0</c:formatCode>
                <c:ptCount val="12"/>
                <c:pt idx="0">
                  <c:v>21</c:v>
                </c:pt>
                <c:pt idx="1">
                  <c:v>41</c:v>
                </c:pt>
                <c:pt idx="2">
                  <c:v>69</c:v>
                </c:pt>
                <c:pt idx="3">
                  <c:v>374</c:v>
                </c:pt>
                <c:pt idx="4">
                  <c:v>100</c:v>
                </c:pt>
                <c:pt idx="5">
                  <c:v>36</c:v>
                </c:pt>
                <c:pt idx="6">
                  <c:v>66</c:v>
                </c:pt>
                <c:pt idx="7">
                  <c:v>56</c:v>
                </c:pt>
                <c:pt idx="8">
                  <c:v>16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Sheet1!$G$1:$G$2</c:f>
              <c:strCache>
                <c:ptCount val="1"/>
                <c:pt idx="0">
                  <c:v>ชั้นปีที่ 5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Sheet1!$G$3:$G$14</c:f>
              <c:numCache>
                <c:formatCode>#,##0;[Red]#,##0</c:formatCode>
                <c:ptCount val="12"/>
                <c:pt idx="0">
                  <c:v>0</c:v>
                </c:pt>
                <c:pt idx="1">
                  <c:v>282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44</c:v>
                </c:pt>
                <c:pt idx="6">
                  <c:v>113</c:v>
                </c:pt>
                <c:pt idx="7">
                  <c:v>0</c:v>
                </c:pt>
                <c:pt idx="8">
                  <c:v>0</c:v>
                </c:pt>
                <c:pt idx="9">
                  <c:v>130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Sheet1!$H$1:$H$2</c:f>
              <c:strCache>
                <c:ptCount val="1"/>
                <c:pt idx="0">
                  <c:v>ชั้นปีที่ 6 ขึ้นไป  (เฉพาะหลักสูตร 5 ปี)</c:v>
                </c:pt>
              </c:strCache>
            </c:strRef>
          </c:tx>
          <c:invertIfNegative val="0"/>
          <c:cat>
            <c:strRef>
              <c:f>Sheet1!$A$3:$A$14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20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169292160"/>
        <c:axId val="169293696"/>
        <c:axId val="0"/>
      </c:bar3DChart>
      <c:catAx>
        <c:axId val="169292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293696"/>
        <c:crosses val="autoZero"/>
        <c:auto val="1"/>
        <c:lblAlgn val="ctr"/>
        <c:lblOffset val="100"/>
        <c:noMultiLvlLbl val="0"/>
      </c:catAx>
      <c:valAx>
        <c:axId val="169293696"/>
        <c:scaling>
          <c:orientation val="minMax"/>
        </c:scaling>
        <c:delete val="0"/>
        <c:axPos val="l"/>
        <c:majorGridlines/>
        <c:numFmt formatCode="#,##0;[Red]#,##0" sourceLinked="1"/>
        <c:majorTickMark val="none"/>
        <c:minorTickMark val="none"/>
        <c:tickLblPos val="nextTo"/>
        <c:crossAx val="169292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95250</xdr:rowOff>
    </xdr:from>
    <xdr:to>
      <xdr:col>9</xdr:col>
      <xdr:colOff>304800</xdr:colOff>
      <xdr:row>18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%202560%20&#3586;&#3638;&#3657;&#3609;&#3648;&#3623;&#3655;&#3610;&#3652;&#3595;&#3605;&#3660;/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345"/>
  <sheetViews>
    <sheetView tabSelected="1" zoomScaleNormal="100" workbookViewId="0">
      <pane xSplit="2" ySplit="5" topLeftCell="C328" activePane="bottomRight" state="frozen"/>
      <selection pane="topRight" activeCell="C1" sqref="C1"/>
      <selection pane="bottomLeft" activeCell="A6" sqref="A6"/>
      <selection pane="bottomRight" activeCell="K331" sqref="K331"/>
    </sheetView>
  </sheetViews>
  <sheetFormatPr defaultRowHeight="25.5" customHeight="1" x14ac:dyDescent="0.35"/>
  <cols>
    <col min="1" max="1" width="1.875" style="43" customWidth="1"/>
    <col min="2" max="2" width="49" style="44" customWidth="1"/>
    <col min="3" max="4" width="5.625" style="45" customWidth="1"/>
    <col min="5" max="5" width="5.625" style="46" customWidth="1"/>
    <col min="6" max="7" width="5.625" style="45" customWidth="1"/>
    <col min="8" max="8" width="5.625" style="46" customWidth="1"/>
    <col min="9" max="10" width="5.625" style="45" customWidth="1"/>
    <col min="11" max="11" width="5.625" style="46" customWidth="1"/>
    <col min="12" max="13" width="5.625" style="45" customWidth="1"/>
    <col min="14" max="14" width="5.625" style="46" customWidth="1"/>
    <col min="15" max="16" width="5.625" style="45" customWidth="1"/>
    <col min="17" max="17" width="5.625" style="46" customWidth="1"/>
    <col min="18" max="19" width="5.625" style="47" customWidth="1"/>
    <col min="20" max="20" width="5.625" style="48" customWidth="1"/>
    <col min="21" max="22" width="5.625" style="47" customWidth="1"/>
    <col min="23" max="23" width="5.625" style="48" customWidth="1"/>
    <col min="24" max="26" width="6.75" style="46" customWidth="1"/>
    <col min="27" max="16384" width="9" style="1"/>
  </cols>
  <sheetData>
    <row r="1" spans="1:26" ht="25.5" customHeight="1" x14ac:dyDescent="0.35">
      <c r="A1" s="95" t="s">
        <v>176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25.5" customHeight="1" x14ac:dyDescent="0.35">
      <c r="A2" s="96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25.5" customHeight="1" x14ac:dyDescent="0.35">
      <c r="A3" s="71" t="s">
        <v>1</v>
      </c>
      <c r="B3" s="72"/>
      <c r="C3" s="73" t="s">
        <v>177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5"/>
    </row>
    <row r="4" spans="1:26" s="2" customFormat="1" ht="25.5" customHeight="1" x14ac:dyDescent="0.35">
      <c r="A4" s="76"/>
      <c r="B4" s="77"/>
      <c r="C4" s="78" t="s">
        <v>201</v>
      </c>
      <c r="D4" s="78"/>
      <c r="E4" s="78"/>
      <c r="F4" s="78" t="s">
        <v>202</v>
      </c>
      <c r="G4" s="78"/>
      <c r="H4" s="78"/>
      <c r="I4" s="78" t="s">
        <v>203</v>
      </c>
      <c r="J4" s="78"/>
      <c r="K4" s="78"/>
      <c r="L4" s="78" t="s">
        <v>204</v>
      </c>
      <c r="M4" s="78"/>
      <c r="N4" s="78"/>
      <c r="O4" s="79" t="s">
        <v>91</v>
      </c>
      <c r="P4" s="80"/>
      <c r="Q4" s="81"/>
      <c r="R4" s="79" t="s">
        <v>89</v>
      </c>
      <c r="S4" s="80"/>
      <c r="T4" s="81"/>
      <c r="U4" s="79" t="s">
        <v>94</v>
      </c>
      <c r="V4" s="80"/>
      <c r="W4" s="81"/>
      <c r="X4" s="82" t="s">
        <v>88</v>
      </c>
      <c r="Y4" s="83"/>
      <c r="Z4" s="84"/>
    </row>
    <row r="5" spans="1:26" ht="25.5" customHeight="1" x14ac:dyDescent="0.35">
      <c r="A5" s="76"/>
      <c r="B5" s="77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92</v>
      </c>
      <c r="P5" s="87"/>
      <c r="Q5" s="88"/>
      <c r="R5" s="86" t="s">
        <v>93</v>
      </c>
      <c r="S5" s="87"/>
      <c r="T5" s="88"/>
      <c r="U5" s="86" t="s">
        <v>93</v>
      </c>
      <c r="V5" s="87"/>
      <c r="W5" s="88"/>
      <c r="X5" s="89"/>
      <c r="Y5" s="90"/>
      <c r="Z5" s="91"/>
    </row>
    <row r="6" spans="1:26" ht="25.5" customHeight="1" x14ac:dyDescent="0.35">
      <c r="A6" s="92"/>
      <c r="B6" s="93"/>
      <c r="C6" s="94" t="s">
        <v>2</v>
      </c>
      <c r="D6" s="94" t="s">
        <v>3</v>
      </c>
      <c r="E6" s="94" t="s">
        <v>4</v>
      </c>
      <c r="F6" s="94" t="s">
        <v>2</v>
      </c>
      <c r="G6" s="94" t="s">
        <v>3</v>
      </c>
      <c r="H6" s="94" t="s">
        <v>4</v>
      </c>
      <c r="I6" s="94" t="s">
        <v>2</v>
      </c>
      <c r="J6" s="94" t="s">
        <v>3</v>
      </c>
      <c r="K6" s="94" t="s">
        <v>4</v>
      </c>
      <c r="L6" s="94" t="s">
        <v>2</v>
      </c>
      <c r="M6" s="94" t="s">
        <v>3</v>
      </c>
      <c r="N6" s="94" t="s">
        <v>4</v>
      </c>
      <c r="O6" s="94" t="s">
        <v>2</v>
      </c>
      <c r="P6" s="94" t="s">
        <v>3</v>
      </c>
      <c r="Q6" s="94" t="s">
        <v>4</v>
      </c>
      <c r="R6" s="94" t="s">
        <v>2</v>
      </c>
      <c r="S6" s="94" t="s">
        <v>3</v>
      </c>
      <c r="T6" s="94" t="s">
        <v>4</v>
      </c>
      <c r="U6" s="94" t="s">
        <v>2</v>
      </c>
      <c r="V6" s="94" t="s">
        <v>3</v>
      </c>
      <c r="W6" s="94" t="s">
        <v>4</v>
      </c>
      <c r="X6" s="94" t="s">
        <v>2</v>
      </c>
      <c r="Y6" s="94" t="s">
        <v>3</v>
      </c>
      <c r="Z6" s="94" t="s">
        <v>4</v>
      </c>
    </row>
    <row r="7" spans="1:26" ht="25.5" customHeight="1" x14ac:dyDescent="0.35">
      <c r="A7" s="5" t="s">
        <v>5</v>
      </c>
      <c r="B7" s="6"/>
      <c r="C7" s="7"/>
      <c r="D7" s="8"/>
      <c r="E7" s="67"/>
      <c r="F7" s="8"/>
      <c r="G7" s="8"/>
      <c r="H7" s="67"/>
      <c r="I7" s="8"/>
      <c r="J7" s="8"/>
      <c r="K7" s="67"/>
      <c r="L7" s="8"/>
      <c r="M7" s="8"/>
      <c r="N7" s="67"/>
      <c r="O7" s="8"/>
      <c r="P7" s="8"/>
      <c r="Q7" s="67"/>
      <c r="R7" s="9"/>
      <c r="S7" s="9"/>
      <c r="T7" s="10"/>
      <c r="U7" s="9"/>
      <c r="V7" s="9"/>
      <c r="W7" s="10"/>
      <c r="X7" s="67"/>
      <c r="Y7" s="67"/>
      <c r="Z7" s="68"/>
    </row>
    <row r="8" spans="1:26" ht="25.5" customHeight="1" x14ac:dyDescent="0.35">
      <c r="A8" s="5"/>
      <c r="B8" s="11" t="s">
        <v>6</v>
      </c>
      <c r="C8" s="7"/>
      <c r="D8" s="8"/>
      <c r="E8" s="67"/>
      <c r="F8" s="8"/>
      <c r="G8" s="8"/>
      <c r="H8" s="67"/>
      <c r="I8" s="8"/>
      <c r="J8" s="8"/>
      <c r="K8" s="67"/>
      <c r="L8" s="8"/>
      <c r="M8" s="8"/>
      <c r="N8" s="67"/>
      <c r="O8" s="8"/>
      <c r="P8" s="8"/>
      <c r="Q8" s="67"/>
      <c r="R8" s="9"/>
      <c r="S8" s="9"/>
      <c r="T8" s="10"/>
      <c r="U8" s="9"/>
      <c r="V8" s="9"/>
      <c r="W8" s="10"/>
      <c r="X8" s="67"/>
      <c r="Y8" s="67"/>
      <c r="Z8" s="68"/>
    </row>
    <row r="9" spans="1:26" ht="25.5" customHeight="1" x14ac:dyDescent="0.35">
      <c r="A9" s="12"/>
      <c r="B9" s="6" t="s">
        <v>124</v>
      </c>
      <c r="C9" s="7"/>
      <c r="D9" s="8"/>
      <c r="E9" s="67"/>
      <c r="F9" s="8"/>
      <c r="G9" s="8"/>
      <c r="H9" s="67"/>
      <c r="I9" s="8"/>
      <c r="J9" s="8"/>
      <c r="K9" s="67"/>
      <c r="L9" s="8"/>
      <c r="M9" s="8"/>
      <c r="N9" s="67"/>
      <c r="O9" s="8"/>
      <c r="P9" s="8"/>
      <c r="Q9" s="67"/>
      <c r="R9" s="9"/>
      <c r="S9" s="9"/>
      <c r="T9" s="10"/>
      <c r="U9" s="9"/>
      <c r="V9" s="9"/>
      <c r="W9" s="10"/>
      <c r="X9" s="67"/>
      <c r="Y9" s="67"/>
      <c r="Z9" s="68"/>
    </row>
    <row r="10" spans="1:26" ht="25.5" customHeight="1" x14ac:dyDescent="0.35">
      <c r="A10" s="13"/>
      <c r="B10" s="14" t="s">
        <v>97</v>
      </c>
      <c r="C10" s="3">
        <v>34</v>
      </c>
      <c r="D10" s="3">
        <v>122</v>
      </c>
      <c r="E10" s="3">
        <f>C10+D10</f>
        <v>156</v>
      </c>
      <c r="F10" s="3">
        <v>19</v>
      </c>
      <c r="G10" s="3">
        <v>108</v>
      </c>
      <c r="H10" s="3">
        <f>F10+G10</f>
        <v>127</v>
      </c>
      <c r="I10" s="3">
        <v>24</v>
      </c>
      <c r="J10" s="3">
        <v>152</v>
      </c>
      <c r="K10" s="3">
        <f>I10+J10</f>
        <v>176</v>
      </c>
      <c r="L10" s="3">
        <v>12</v>
      </c>
      <c r="M10" s="3">
        <v>103</v>
      </c>
      <c r="N10" s="3">
        <f>L10+M10</f>
        <v>115</v>
      </c>
      <c r="O10" s="3">
        <v>1</v>
      </c>
      <c r="P10" s="3">
        <v>3</v>
      </c>
      <c r="Q10" s="3">
        <f>O10+P10</f>
        <v>4</v>
      </c>
      <c r="R10" s="3">
        <v>0</v>
      </c>
      <c r="S10" s="3">
        <v>0</v>
      </c>
      <c r="T10" s="3">
        <f>R10+S10</f>
        <v>0</v>
      </c>
      <c r="U10" s="3">
        <v>0</v>
      </c>
      <c r="V10" s="3">
        <v>0</v>
      </c>
      <c r="W10" s="3">
        <f>U10+V10</f>
        <v>0</v>
      </c>
      <c r="X10" s="4">
        <f t="shared" ref="X10:Z12" si="0">C10+F10+I10+L10+O10+R10+U10</f>
        <v>90</v>
      </c>
      <c r="Y10" s="4">
        <f t="shared" si="0"/>
        <v>488</v>
      </c>
      <c r="Z10" s="4">
        <f t="shared" si="0"/>
        <v>578</v>
      </c>
    </row>
    <row r="11" spans="1:26" ht="25.5" customHeight="1" x14ac:dyDescent="0.35">
      <c r="A11" s="13"/>
      <c r="B11" s="14" t="s">
        <v>7</v>
      </c>
      <c r="C11" s="3">
        <v>28</v>
      </c>
      <c r="D11" s="3">
        <v>128</v>
      </c>
      <c r="E11" s="3">
        <f>C11+D11</f>
        <v>156</v>
      </c>
      <c r="F11" s="3">
        <v>24</v>
      </c>
      <c r="G11" s="3">
        <v>97</v>
      </c>
      <c r="H11" s="3">
        <f>F11+G11</f>
        <v>121</v>
      </c>
      <c r="I11" s="3">
        <v>19</v>
      </c>
      <c r="J11" s="3">
        <v>101</v>
      </c>
      <c r="K11" s="3">
        <f>I11+J11</f>
        <v>120</v>
      </c>
      <c r="L11" s="3">
        <v>18</v>
      </c>
      <c r="M11" s="3">
        <v>99</v>
      </c>
      <c r="N11" s="3">
        <f>L11+M11</f>
        <v>117</v>
      </c>
      <c r="O11" s="3">
        <v>3</v>
      </c>
      <c r="P11" s="3">
        <v>7</v>
      </c>
      <c r="Q11" s="3">
        <f>O11+P11</f>
        <v>10</v>
      </c>
      <c r="R11" s="3">
        <v>0</v>
      </c>
      <c r="S11" s="3">
        <v>0</v>
      </c>
      <c r="T11" s="3">
        <f>R11+S11</f>
        <v>0</v>
      </c>
      <c r="U11" s="3">
        <v>0</v>
      </c>
      <c r="V11" s="3">
        <v>0</v>
      </c>
      <c r="W11" s="3">
        <f>U11+V11</f>
        <v>0</v>
      </c>
      <c r="X11" s="4">
        <f t="shared" si="0"/>
        <v>92</v>
      </c>
      <c r="Y11" s="4">
        <f t="shared" si="0"/>
        <v>432</v>
      </c>
      <c r="Z11" s="4">
        <f t="shared" si="0"/>
        <v>524</v>
      </c>
    </row>
    <row r="12" spans="1:26" ht="25.5" customHeight="1" x14ac:dyDescent="0.35">
      <c r="A12" s="13"/>
      <c r="B12" s="14" t="s">
        <v>163</v>
      </c>
      <c r="C12" s="3">
        <v>0</v>
      </c>
      <c r="D12" s="3">
        <v>0</v>
      </c>
      <c r="E12" s="3">
        <f t="shared" ref="E12" si="1">C12+D12</f>
        <v>0</v>
      </c>
      <c r="F12" s="3">
        <v>0</v>
      </c>
      <c r="G12" s="3">
        <v>0</v>
      </c>
      <c r="H12" s="3">
        <f t="shared" ref="H12" si="2">F12+G12</f>
        <v>0</v>
      </c>
      <c r="I12" s="3">
        <v>0</v>
      </c>
      <c r="J12" s="3">
        <v>0</v>
      </c>
      <c r="K12" s="3">
        <f t="shared" ref="K12" si="3">I12+J12</f>
        <v>0</v>
      </c>
      <c r="L12" s="3">
        <v>0</v>
      </c>
      <c r="M12" s="3">
        <v>0</v>
      </c>
      <c r="N12" s="3">
        <f t="shared" ref="N12" si="4">L12+M12</f>
        <v>0</v>
      </c>
      <c r="O12" s="3">
        <v>0</v>
      </c>
      <c r="P12" s="3">
        <v>1</v>
      </c>
      <c r="Q12" s="3">
        <f t="shared" ref="Q12" si="5">O12+P12</f>
        <v>1</v>
      </c>
      <c r="R12" s="3">
        <v>0</v>
      </c>
      <c r="S12" s="3">
        <v>0</v>
      </c>
      <c r="T12" s="3">
        <f t="shared" ref="T12" si="6">R12+S12</f>
        <v>0</v>
      </c>
      <c r="U12" s="3">
        <v>0</v>
      </c>
      <c r="V12" s="3">
        <v>0</v>
      </c>
      <c r="W12" s="3">
        <f t="shared" ref="W12" si="7">U12+V12</f>
        <v>0</v>
      </c>
      <c r="X12" s="4">
        <f t="shared" si="0"/>
        <v>0</v>
      </c>
      <c r="Y12" s="4">
        <f t="shared" si="0"/>
        <v>1</v>
      </c>
      <c r="Z12" s="4">
        <f t="shared" si="0"/>
        <v>1</v>
      </c>
    </row>
    <row r="13" spans="1:26" ht="25.5" customHeight="1" x14ac:dyDescent="0.35">
      <c r="A13" s="13"/>
      <c r="B13" s="14" t="s">
        <v>8</v>
      </c>
      <c r="C13" s="3">
        <v>50</v>
      </c>
      <c r="D13" s="3">
        <f>97-1</f>
        <v>96</v>
      </c>
      <c r="E13" s="3">
        <f t="shared" ref="E13:E105" si="8">C13+D13</f>
        <v>146</v>
      </c>
      <c r="F13" s="3">
        <v>32</v>
      </c>
      <c r="G13" s="3">
        <v>109</v>
      </c>
      <c r="H13" s="3">
        <f t="shared" ref="H13:H105" si="9">F13+G13</f>
        <v>141</v>
      </c>
      <c r="I13" s="3">
        <v>22</v>
      </c>
      <c r="J13" s="3">
        <v>112</v>
      </c>
      <c r="K13" s="3">
        <f t="shared" ref="K13:K14" si="10">I13+J13</f>
        <v>134</v>
      </c>
      <c r="L13" s="3">
        <v>27</v>
      </c>
      <c r="M13" s="3">
        <v>80</v>
      </c>
      <c r="N13" s="3">
        <f t="shared" ref="N13:N14" si="11">L13+M13</f>
        <v>107</v>
      </c>
      <c r="O13" s="3">
        <v>4</v>
      </c>
      <c r="P13" s="3">
        <v>1</v>
      </c>
      <c r="Q13" s="3">
        <f t="shared" ref="Q13:Q14" si="12">O13+P13</f>
        <v>5</v>
      </c>
      <c r="R13" s="3">
        <v>0</v>
      </c>
      <c r="S13" s="3">
        <v>0</v>
      </c>
      <c r="T13" s="3">
        <f t="shared" ref="T13:T14" si="13">R13+S13</f>
        <v>0</v>
      </c>
      <c r="U13" s="3">
        <v>0</v>
      </c>
      <c r="V13" s="3">
        <v>0</v>
      </c>
      <c r="W13" s="3">
        <f t="shared" ref="W13:W14" si="14">U13+V13</f>
        <v>0</v>
      </c>
      <c r="X13" s="4">
        <f t="shared" ref="X13:X14" si="15">C13+F13+I13+L13+O13+R13+U13</f>
        <v>135</v>
      </c>
      <c r="Y13" s="4">
        <f t="shared" ref="Y13:Y14" si="16">D13+G13+J13+M13+P13+S13+V13</f>
        <v>398</v>
      </c>
      <c r="Z13" s="4">
        <f t="shared" ref="Z13:Z14" si="17">E13+H13+K13+N13+Q13+T13+W13</f>
        <v>533</v>
      </c>
    </row>
    <row r="14" spans="1:26" ht="25.5" customHeight="1" x14ac:dyDescent="0.35">
      <c r="A14" s="13"/>
      <c r="B14" s="14" t="s">
        <v>141</v>
      </c>
      <c r="C14" s="3">
        <v>14</v>
      </c>
      <c r="D14" s="3">
        <v>27</v>
      </c>
      <c r="E14" s="3">
        <f t="shared" si="8"/>
        <v>41</v>
      </c>
      <c r="F14" s="3">
        <v>13</v>
      </c>
      <c r="G14" s="3">
        <v>25</v>
      </c>
      <c r="H14" s="3">
        <f t="shared" si="9"/>
        <v>38</v>
      </c>
      <c r="I14" s="3">
        <v>5</v>
      </c>
      <c r="J14" s="3">
        <v>21</v>
      </c>
      <c r="K14" s="3">
        <f t="shared" si="10"/>
        <v>26</v>
      </c>
      <c r="L14" s="3">
        <v>0</v>
      </c>
      <c r="M14" s="3">
        <v>0</v>
      </c>
      <c r="N14" s="3">
        <f t="shared" si="11"/>
        <v>0</v>
      </c>
      <c r="O14" s="3">
        <v>0</v>
      </c>
      <c r="P14" s="3">
        <v>0</v>
      </c>
      <c r="Q14" s="3">
        <f t="shared" si="12"/>
        <v>0</v>
      </c>
      <c r="R14" s="3">
        <v>0</v>
      </c>
      <c r="S14" s="3">
        <v>0</v>
      </c>
      <c r="T14" s="3">
        <f t="shared" si="13"/>
        <v>0</v>
      </c>
      <c r="U14" s="3">
        <v>0</v>
      </c>
      <c r="V14" s="3">
        <v>0</v>
      </c>
      <c r="W14" s="3">
        <f t="shared" si="14"/>
        <v>0</v>
      </c>
      <c r="X14" s="4">
        <f t="shared" si="15"/>
        <v>32</v>
      </c>
      <c r="Y14" s="4">
        <f t="shared" si="16"/>
        <v>73</v>
      </c>
      <c r="Z14" s="4">
        <f t="shared" si="17"/>
        <v>105</v>
      </c>
    </row>
    <row r="15" spans="1:26" s="17" customFormat="1" ht="25.5" customHeight="1" x14ac:dyDescent="0.35">
      <c r="A15" s="5"/>
      <c r="B15" s="16" t="s">
        <v>104</v>
      </c>
      <c r="C15" s="4">
        <f t="shared" ref="C15:Z15" si="18">SUM(C10:C14)</f>
        <v>126</v>
      </c>
      <c r="D15" s="4">
        <f t="shared" si="18"/>
        <v>373</v>
      </c>
      <c r="E15" s="4">
        <f t="shared" si="18"/>
        <v>499</v>
      </c>
      <c r="F15" s="4">
        <f t="shared" si="18"/>
        <v>88</v>
      </c>
      <c r="G15" s="4">
        <f t="shared" si="18"/>
        <v>339</v>
      </c>
      <c r="H15" s="4">
        <f t="shared" si="18"/>
        <v>427</v>
      </c>
      <c r="I15" s="4">
        <f t="shared" si="18"/>
        <v>70</v>
      </c>
      <c r="J15" s="4">
        <f t="shared" si="18"/>
        <v>386</v>
      </c>
      <c r="K15" s="4">
        <f t="shared" si="18"/>
        <v>456</v>
      </c>
      <c r="L15" s="4">
        <f t="shared" si="18"/>
        <v>57</v>
      </c>
      <c r="M15" s="4">
        <f t="shared" si="18"/>
        <v>282</v>
      </c>
      <c r="N15" s="4">
        <f t="shared" si="18"/>
        <v>339</v>
      </c>
      <c r="O15" s="4">
        <f t="shared" si="18"/>
        <v>8</v>
      </c>
      <c r="P15" s="4">
        <f t="shared" si="18"/>
        <v>12</v>
      </c>
      <c r="Q15" s="4">
        <f t="shared" si="18"/>
        <v>20</v>
      </c>
      <c r="R15" s="4">
        <f t="shared" si="18"/>
        <v>0</v>
      </c>
      <c r="S15" s="4">
        <f t="shared" si="18"/>
        <v>0</v>
      </c>
      <c r="T15" s="4">
        <f t="shared" si="18"/>
        <v>0</v>
      </c>
      <c r="U15" s="4">
        <f t="shared" si="18"/>
        <v>0</v>
      </c>
      <c r="V15" s="4">
        <f t="shared" si="18"/>
        <v>0</v>
      </c>
      <c r="W15" s="4">
        <f t="shared" si="18"/>
        <v>0</v>
      </c>
      <c r="X15" s="4">
        <f t="shared" si="18"/>
        <v>349</v>
      </c>
      <c r="Y15" s="4">
        <f t="shared" si="18"/>
        <v>1392</v>
      </c>
      <c r="Z15" s="4">
        <f t="shared" si="18"/>
        <v>1741</v>
      </c>
    </row>
    <row r="16" spans="1:26" s="17" customFormat="1" ht="25.5" customHeight="1" x14ac:dyDescent="0.35">
      <c r="A16" s="5"/>
      <c r="B16" s="6" t="s">
        <v>123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17" customFormat="1" ht="25.5" customHeight="1" x14ac:dyDescent="0.35">
      <c r="A17" s="5"/>
      <c r="B17" s="18" t="s">
        <v>97</v>
      </c>
      <c r="C17" s="3">
        <v>10</v>
      </c>
      <c r="D17" s="3">
        <v>48</v>
      </c>
      <c r="E17" s="3">
        <f t="shared" ref="E17" si="19">C17+D17</f>
        <v>58</v>
      </c>
      <c r="F17" s="3">
        <v>10</v>
      </c>
      <c r="G17" s="3">
        <v>40</v>
      </c>
      <c r="H17" s="3">
        <f t="shared" ref="H17" si="20">F17+G17</f>
        <v>50</v>
      </c>
      <c r="I17" s="3">
        <v>3</v>
      </c>
      <c r="J17" s="3">
        <v>14</v>
      </c>
      <c r="K17" s="3">
        <f>SUM(I17:J17)</f>
        <v>17</v>
      </c>
      <c r="L17" s="3">
        <v>0</v>
      </c>
      <c r="M17" s="3">
        <v>0</v>
      </c>
      <c r="N17" s="3">
        <f t="shared" ref="N17" si="21">L17+M17</f>
        <v>0</v>
      </c>
      <c r="O17" s="3">
        <v>0</v>
      </c>
      <c r="P17" s="3">
        <v>0</v>
      </c>
      <c r="Q17" s="3">
        <f t="shared" ref="Q17" si="22">O17+P17</f>
        <v>0</v>
      </c>
      <c r="R17" s="3">
        <v>0</v>
      </c>
      <c r="S17" s="3">
        <v>0</v>
      </c>
      <c r="T17" s="3">
        <f t="shared" ref="T17" si="23">R17+S17</f>
        <v>0</v>
      </c>
      <c r="U17" s="3">
        <v>0</v>
      </c>
      <c r="V17" s="3">
        <v>0</v>
      </c>
      <c r="W17" s="3">
        <f t="shared" ref="W17" si="24">U17+V17</f>
        <v>0</v>
      </c>
      <c r="X17" s="4">
        <f t="shared" ref="X17" si="25">C17+F17+I17+L17+O17+R17+U17</f>
        <v>23</v>
      </c>
      <c r="Y17" s="4">
        <f t="shared" ref="Y17" si="26">D17+G17+J17+M17+P17+S17+V17</f>
        <v>102</v>
      </c>
      <c r="Z17" s="4">
        <f t="shared" ref="Z17" si="27">E17+H17+K17+N17+Q17+T17+W17</f>
        <v>125</v>
      </c>
    </row>
    <row r="18" spans="1:26" s="17" customFormat="1" ht="25.5" customHeight="1" x14ac:dyDescent="0.35">
      <c r="A18" s="5"/>
      <c r="B18" s="19" t="s">
        <v>104</v>
      </c>
      <c r="C18" s="4">
        <f>SUM(C17)</f>
        <v>10</v>
      </c>
      <c r="D18" s="4">
        <f t="shared" ref="D18:Z18" si="28">SUM(D17)</f>
        <v>48</v>
      </c>
      <c r="E18" s="4">
        <f t="shared" si="28"/>
        <v>58</v>
      </c>
      <c r="F18" s="4">
        <f t="shared" si="28"/>
        <v>10</v>
      </c>
      <c r="G18" s="4">
        <f t="shared" si="28"/>
        <v>40</v>
      </c>
      <c r="H18" s="4">
        <f t="shared" si="28"/>
        <v>50</v>
      </c>
      <c r="I18" s="4">
        <f t="shared" si="28"/>
        <v>3</v>
      </c>
      <c r="J18" s="4">
        <f t="shared" si="28"/>
        <v>14</v>
      </c>
      <c r="K18" s="4">
        <f t="shared" si="28"/>
        <v>17</v>
      </c>
      <c r="L18" s="4">
        <f t="shared" si="28"/>
        <v>0</v>
      </c>
      <c r="M18" s="4">
        <f t="shared" si="28"/>
        <v>0</v>
      </c>
      <c r="N18" s="4">
        <f t="shared" si="28"/>
        <v>0</v>
      </c>
      <c r="O18" s="4">
        <f t="shared" si="28"/>
        <v>0</v>
      </c>
      <c r="P18" s="4">
        <f t="shared" si="28"/>
        <v>0</v>
      </c>
      <c r="Q18" s="4">
        <f t="shared" si="28"/>
        <v>0</v>
      </c>
      <c r="R18" s="4">
        <f t="shared" si="28"/>
        <v>0</v>
      </c>
      <c r="S18" s="4">
        <f t="shared" si="28"/>
        <v>0</v>
      </c>
      <c r="T18" s="4">
        <f t="shared" si="28"/>
        <v>0</v>
      </c>
      <c r="U18" s="4">
        <f t="shared" si="28"/>
        <v>0</v>
      </c>
      <c r="V18" s="4">
        <f t="shared" si="28"/>
        <v>0</v>
      </c>
      <c r="W18" s="4">
        <f t="shared" si="28"/>
        <v>0</v>
      </c>
      <c r="X18" s="4">
        <f t="shared" si="28"/>
        <v>23</v>
      </c>
      <c r="Y18" s="4">
        <f t="shared" si="28"/>
        <v>102</v>
      </c>
      <c r="Z18" s="4">
        <f t="shared" si="28"/>
        <v>125</v>
      </c>
    </row>
    <row r="19" spans="1:26" s="17" customFormat="1" ht="25.5" customHeight="1" x14ac:dyDescent="0.35">
      <c r="A19" s="5"/>
      <c r="B19" s="19" t="s">
        <v>9</v>
      </c>
      <c r="C19" s="4">
        <f t="shared" ref="C19:Z19" si="29">C15+C18</f>
        <v>136</v>
      </c>
      <c r="D19" s="4">
        <f t="shared" si="29"/>
        <v>421</v>
      </c>
      <c r="E19" s="4">
        <f t="shared" si="29"/>
        <v>557</v>
      </c>
      <c r="F19" s="4">
        <f t="shared" si="29"/>
        <v>98</v>
      </c>
      <c r="G19" s="4">
        <f t="shared" si="29"/>
        <v>379</v>
      </c>
      <c r="H19" s="4">
        <f t="shared" si="29"/>
        <v>477</v>
      </c>
      <c r="I19" s="4">
        <f t="shared" si="29"/>
        <v>73</v>
      </c>
      <c r="J19" s="4">
        <f t="shared" si="29"/>
        <v>400</v>
      </c>
      <c r="K19" s="4">
        <f t="shared" si="29"/>
        <v>473</v>
      </c>
      <c r="L19" s="4">
        <f t="shared" si="29"/>
        <v>57</v>
      </c>
      <c r="M19" s="4">
        <f t="shared" si="29"/>
        <v>282</v>
      </c>
      <c r="N19" s="4">
        <f t="shared" si="29"/>
        <v>339</v>
      </c>
      <c r="O19" s="4">
        <f t="shared" si="29"/>
        <v>8</v>
      </c>
      <c r="P19" s="4">
        <f t="shared" si="29"/>
        <v>12</v>
      </c>
      <c r="Q19" s="4">
        <f t="shared" si="29"/>
        <v>20</v>
      </c>
      <c r="R19" s="4">
        <f t="shared" si="29"/>
        <v>0</v>
      </c>
      <c r="S19" s="4">
        <f t="shared" si="29"/>
        <v>0</v>
      </c>
      <c r="T19" s="4">
        <f t="shared" si="29"/>
        <v>0</v>
      </c>
      <c r="U19" s="4">
        <f t="shared" si="29"/>
        <v>0</v>
      </c>
      <c r="V19" s="4">
        <f t="shared" si="29"/>
        <v>0</v>
      </c>
      <c r="W19" s="4">
        <f t="shared" si="29"/>
        <v>0</v>
      </c>
      <c r="X19" s="4">
        <f t="shared" si="29"/>
        <v>372</v>
      </c>
      <c r="Y19" s="4">
        <f t="shared" si="29"/>
        <v>1494</v>
      </c>
      <c r="Z19" s="4">
        <f t="shared" si="29"/>
        <v>1866</v>
      </c>
    </row>
    <row r="20" spans="1:26" s="17" customFormat="1" ht="25.5" customHeight="1" x14ac:dyDescent="0.35">
      <c r="A20" s="5"/>
      <c r="B20" s="20" t="s">
        <v>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17" customFormat="1" ht="25.5" customHeight="1" x14ac:dyDescent="0.35">
      <c r="A21" s="5"/>
      <c r="B21" s="21" t="s">
        <v>124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17" customFormat="1" ht="25.5" customHeight="1" x14ac:dyDescent="0.35">
      <c r="A22" s="5"/>
      <c r="B22" s="18" t="s">
        <v>97</v>
      </c>
      <c r="C22" s="3">
        <v>10</v>
      </c>
      <c r="D22" s="3">
        <v>29</v>
      </c>
      <c r="E22" s="3">
        <f t="shared" ref="E22" si="30">C22+D22</f>
        <v>39</v>
      </c>
      <c r="F22" s="3">
        <v>4</v>
      </c>
      <c r="G22" s="3">
        <v>13</v>
      </c>
      <c r="H22" s="3">
        <f t="shared" ref="H22" si="31">F22+G22</f>
        <v>17</v>
      </c>
      <c r="I22" s="3">
        <v>6</v>
      </c>
      <c r="J22" s="3">
        <v>29</v>
      </c>
      <c r="K22" s="3">
        <f t="shared" ref="K22" si="32">I22+J22</f>
        <v>35</v>
      </c>
      <c r="L22" s="3">
        <v>6</v>
      </c>
      <c r="M22" s="3">
        <v>32</v>
      </c>
      <c r="N22" s="3">
        <f t="shared" ref="N22" si="33">L22+M22</f>
        <v>38</v>
      </c>
      <c r="O22" s="3">
        <v>0</v>
      </c>
      <c r="P22" s="3">
        <v>1</v>
      </c>
      <c r="Q22" s="3">
        <f t="shared" ref="Q22" si="34">O22+P22</f>
        <v>1</v>
      </c>
      <c r="R22" s="3">
        <v>0</v>
      </c>
      <c r="S22" s="3">
        <v>0</v>
      </c>
      <c r="T22" s="3">
        <f t="shared" ref="T22" si="35">R22+S22</f>
        <v>0</v>
      </c>
      <c r="U22" s="3">
        <v>0</v>
      </c>
      <c r="V22" s="3">
        <v>0</v>
      </c>
      <c r="W22" s="3">
        <f t="shared" ref="W22" si="36">U22+V22</f>
        <v>0</v>
      </c>
      <c r="X22" s="4">
        <f t="shared" ref="X22" si="37">C22+F22+I22+L22+O22+R22+U22</f>
        <v>26</v>
      </c>
      <c r="Y22" s="4">
        <f t="shared" ref="Y22" si="38">D22+G22+J22+M22+P22+S22+V22</f>
        <v>104</v>
      </c>
      <c r="Z22" s="4">
        <f t="shared" ref="Z22" si="39">E22+H22+K22+N22+Q22+T22+W22</f>
        <v>130</v>
      </c>
    </row>
    <row r="23" spans="1:26" s="17" customFormat="1" ht="25.5" customHeight="1" x14ac:dyDescent="0.35">
      <c r="A23" s="5"/>
      <c r="B23" s="14" t="s">
        <v>8</v>
      </c>
      <c r="C23" s="3">
        <v>15</v>
      </c>
      <c r="D23" s="3">
        <v>39</v>
      </c>
      <c r="E23" s="3">
        <f t="shared" ref="E23" si="40">C23+D23</f>
        <v>54</v>
      </c>
      <c r="F23" s="3">
        <v>7</v>
      </c>
      <c r="G23" s="3">
        <v>15</v>
      </c>
      <c r="H23" s="3">
        <f t="shared" ref="H23" si="41">F23+G23</f>
        <v>22</v>
      </c>
      <c r="I23" s="3">
        <v>6</v>
      </c>
      <c r="J23" s="3">
        <v>28</v>
      </c>
      <c r="K23" s="3">
        <f t="shared" ref="K23" si="42">I23+J23</f>
        <v>34</v>
      </c>
      <c r="L23" s="3">
        <v>14</v>
      </c>
      <c r="M23" s="3">
        <v>34</v>
      </c>
      <c r="N23" s="3">
        <f t="shared" ref="N23" si="43">L23+M23</f>
        <v>48</v>
      </c>
      <c r="O23" s="3">
        <v>0</v>
      </c>
      <c r="P23" s="3">
        <v>0</v>
      </c>
      <c r="Q23" s="3">
        <f t="shared" ref="Q23" si="44">O23+P23</f>
        <v>0</v>
      </c>
      <c r="R23" s="3">
        <v>0</v>
      </c>
      <c r="S23" s="3">
        <v>0</v>
      </c>
      <c r="T23" s="3">
        <f t="shared" ref="T23" si="45">R23+S23</f>
        <v>0</v>
      </c>
      <c r="U23" s="3">
        <v>0</v>
      </c>
      <c r="V23" s="3">
        <v>0</v>
      </c>
      <c r="W23" s="3">
        <f t="shared" ref="W23" si="46">U23+V23</f>
        <v>0</v>
      </c>
      <c r="X23" s="4">
        <f t="shared" ref="X23" si="47">C23+F23+I23+L23+O23+R23+U23</f>
        <v>42</v>
      </c>
      <c r="Y23" s="4">
        <f t="shared" ref="Y23" si="48">D23+G23+J23+M23+P23+S23+V23</f>
        <v>116</v>
      </c>
      <c r="Z23" s="4">
        <f t="shared" ref="Z23" si="49">E23+H23+K23+N23+Q23+T23+W23</f>
        <v>158</v>
      </c>
    </row>
    <row r="24" spans="1:26" s="17" customFormat="1" ht="25.5" customHeight="1" x14ac:dyDescent="0.35">
      <c r="A24" s="5"/>
      <c r="B24" s="19" t="s">
        <v>104</v>
      </c>
      <c r="C24" s="4">
        <f>SUM(C22:C23)</f>
        <v>25</v>
      </c>
      <c r="D24" s="4">
        <f t="shared" ref="D24:Z24" si="50">SUM(D22:D23)</f>
        <v>68</v>
      </c>
      <c r="E24" s="4">
        <f t="shared" si="50"/>
        <v>93</v>
      </c>
      <c r="F24" s="4">
        <f t="shared" si="50"/>
        <v>11</v>
      </c>
      <c r="G24" s="4">
        <f t="shared" si="50"/>
        <v>28</v>
      </c>
      <c r="H24" s="4">
        <f t="shared" si="50"/>
        <v>39</v>
      </c>
      <c r="I24" s="4">
        <f t="shared" si="50"/>
        <v>12</v>
      </c>
      <c r="J24" s="4">
        <f t="shared" si="50"/>
        <v>57</v>
      </c>
      <c r="K24" s="4">
        <f t="shared" si="50"/>
        <v>69</v>
      </c>
      <c r="L24" s="4">
        <f t="shared" si="50"/>
        <v>20</v>
      </c>
      <c r="M24" s="4">
        <f t="shared" si="50"/>
        <v>66</v>
      </c>
      <c r="N24" s="4">
        <f t="shared" si="50"/>
        <v>86</v>
      </c>
      <c r="O24" s="4">
        <f t="shared" si="50"/>
        <v>0</v>
      </c>
      <c r="P24" s="4">
        <f t="shared" si="50"/>
        <v>1</v>
      </c>
      <c r="Q24" s="4">
        <f t="shared" si="50"/>
        <v>1</v>
      </c>
      <c r="R24" s="4">
        <f t="shared" si="50"/>
        <v>0</v>
      </c>
      <c r="S24" s="4">
        <f t="shared" si="50"/>
        <v>0</v>
      </c>
      <c r="T24" s="4">
        <f t="shared" si="50"/>
        <v>0</v>
      </c>
      <c r="U24" s="4">
        <f t="shared" si="50"/>
        <v>0</v>
      </c>
      <c r="V24" s="4">
        <f t="shared" si="50"/>
        <v>0</v>
      </c>
      <c r="W24" s="4">
        <f t="shared" si="50"/>
        <v>0</v>
      </c>
      <c r="X24" s="4">
        <f t="shared" si="50"/>
        <v>68</v>
      </c>
      <c r="Y24" s="4">
        <f t="shared" si="50"/>
        <v>220</v>
      </c>
      <c r="Z24" s="4">
        <f t="shared" si="50"/>
        <v>288</v>
      </c>
    </row>
    <row r="25" spans="1:26" s="17" customFormat="1" ht="25.5" customHeight="1" x14ac:dyDescent="0.35">
      <c r="A25" s="5"/>
      <c r="B25" s="19" t="s">
        <v>96</v>
      </c>
      <c r="C25" s="4">
        <f>C24</f>
        <v>25</v>
      </c>
      <c r="D25" s="4">
        <f t="shared" ref="D25:Z25" si="51">D24</f>
        <v>68</v>
      </c>
      <c r="E25" s="4">
        <f t="shared" si="51"/>
        <v>93</v>
      </c>
      <c r="F25" s="4">
        <f t="shared" si="51"/>
        <v>11</v>
      </c>
      <c r="G25" s="4">
        <f t="shared" si="51"/>
        <v>28</v>
      </c>
      <c r="H25" s="4">
        <f t="shared" si="51"/>
        <v>39</v>
      </c>
      <c r="I25" s="4">
        <f t="shared" si="51"/>
        <v>12</v>
      </c>
      <c r="J25" s="4">
        <f t="shared" si="51"/>
        <v>57</v>
      </c>
      <c r="K25" s="4">
        <f t="shared" si="51"/>
        <v>69</v>
      </c>
      <c r="L25" s="4">
        <f t="shared" si="51"/>
        <v>20</v>
      </c>
      <c r="M25" s="4">
        <f t="shared" si="51"/>
        <v>66</v>
      </c>
      <c r="N25" s="4">
        <f t="shared" si="51"/>
        <v>86</v>
      </c>
      <c r="O25" s="4">
        <f t="shared" si="51"/>
        <v>0</v>
      </c>
      <c r="P25" s="4">
        <f t="shared" si="51"/>
        <v>1</v>
      </c>
      <c r="Q25" s="4">
        <f t="shared" si="51"/>
        <v>1</v>
      </c>
      <c r="R25" s="4">
        <f t="shared" si="51"/>
        <v>0</v>
      </c>
      <c r="S25" s="4">
        <f t="shared" si="51"/>
        <v>0</v>
      </c>
      <c r="T25" s="4">
        <f t="shared" si="51"/>
        <v>0</v>
      </c>
      <c r="U25" s="4">
        <f t="shared" si="51"/>
        <v>0</v>
      </c>
      <c r="V25" s="4">
        <f t="shared" si="51"/>
        <v>0</v>
      </c>
      <c r="W25" s="4">
        <f t="shared" si="51"/>
        <v>0</v>
      </c>
      <c r="X25" s="4">
        <f t="shared" si="51"/>
        <v>68</v>
      </c>
      <c r="Y25" s="4">
        <f t="shared" si="51"/>
        <v>220</v>
      </c>
      <c r="Z25" s="4">
        <f t="shared" si="51"/>
        <v>288</v>
      </c>
    </row>
    <row r="26" spans="1:26" s="17" customFormat="1" ht="25.5" customHeight="1" x14ac:dyDescent="0.35">
      <c r="A26" s="22"/>
      <c r="B26" s="23" t="s">
        <v>10</v>
      </c>
      <c r="C26" s="24">
        <f t="shared" ref="C26:Z26" si="52">C19+C25</f>
        <v>161</v>
      </c>
      <c r="D26" s="24">
        <f t="shared" si="52"/>
        <v>489</v>
      </c>
      <c r="E26" s="24">
        <f t="shared" si="52"/>
        <v>650</v>
      </c>
      <c r="F26" s="24">
        <f t="shared" si="52"/>
        <v>109</v>
      </c>
      <c r="G26" s="24">
        <f t="shared" si="52"/>
        <v>407</v>
      </c>
      <c r="H26" s="24">
        <f t="shared" si="52"/>
        <v>516</v>
      </c>
      <c r="I26" s="24">
        <f t="shared" si="52"/>
        <v>85</v>
      </c>
      <c r="J26" s="24">
        <f t="shared" si="52"/>
        <v>457</v>
      </c>
      <c r="K26" s="24">
        <f t="shared" si="52"/>
        <v>542</v>
      </c>
      <c r="L26" s="24">
        <f t="shared" si="52"/>
        <v>77</v>
      </c>
      <c r="M26" s="24">
        <f t="shared" si="52"/>
        <v>348</v>
      </c>
      <c r="N26" s="24">
        <f t="shared" si="52"/>
        <v>425</v>
      </c>
      <c r="O26" s="24">
        <f t="shared" si="52"/>
        <v>8</v>
      </c>
      <c r="P26" s="24">
        <f t="shared" si="52"/>
        <v>13</v>
      </c>
      <c r="Q26" s="24">
        <f t="shared" si="52"/>
        <v>21</v>
      </c>
      <c r="R26" s="24">
        <f t="shared" si="52"/>
        <v>0</v>
      </c>
      <c r="S26" s="24">
        <f t="shared" si="52"/>
        <v>0</v>
      </c>
      <c r="T26" s="24">
        <f t="shared" si="52"/>
        <v>0</v>
      </c>
      <c r="U26" s="24">
        <f t="shared" si="52"/>
        <v>0</v>
      </c>
      <c r="V26" s="24">
        <f t="shared" si="52"/>
        <v>0</v>
      </c>
      <c r="W26" s="24">
        <f t="shared" si="52"/>
        <v>0</v>
      </c>
      <c r="X26" s="24">
        <f t="shared" si="52"/>
        <v>440</v>
      </c>
      <c r="Y26" s="24">
        <f t="shared" si="52"/>
        <v>1714</v>
      </c>
      <c r="Z26" s="24">
        <f t="shared" si="52"/>
        <v>2154</v>
      </c>
    </row>
    <row r="27" spans="1:26" ht="25.5" customHeight="1" x14ac:dyDescent="0.35">
      <c r="A27" s="5" t="s">
        <v>11</v>
      </c>
      <c r="B27" s="6"/>
      <c r="C27" s="7"/>
      <c r="D27" s="8"/>
      <c r="E27" s="67"/>
      <c r="F27" s="8"/>
      <c r="G27" s="8"/>
      <c r="H27" s="67"/>
      <c r="I27" s="8"/>
      <c r="J27" s="8"/>
      <c r="K27" s="67"/>
      <c r="L27" s="8"/>
      <c r="M27" s="8"/>
      <c r="N27" s="67"/>
      <c r="O27" s="8"/>
      <c r="P27" s="8"/>
      <c r="Q27" s="67"/>
      <c r="R27" s="9"/>
      <c r="S27" s="9"/>
      <c r="T27" s="10"/>
      <c r="U27" s="9"/>
      <c r="V27" s="9"/>
      <c r="W27" s="10"/>
      <c r="X27" s="67"/>
      <c r="Y27" s="67"/>
      <c r="Z27" s="68"/>
    </row>
    <row r="28" spans="1:26" ht="25.5" customHeight="1" x14ac:dyDescent="0.35">
      <c r="A28" s="5"/>
      <c r="B28" s="11" t="s">
        <v>6</v>
      </c>
      <c r="C28" s="7"/>
      <c r="D28" s="8"/>
      <c r="E28" s="67"/>
      <c r="F28" s="8"/>
      <c r="G28" s="8"/>
      <c r="H28" s="67"/>
      <c r="I28" s="8"/>
      <c r="J28" s="8"/>
      <c r="K28" s="67"/>
      <c r="L28" s="8"/>
      <c r="M28" s="8"/>
      <c r="N28" s="67"/>
      <c r="O28" s="8"/>
      <c r="P28" s="8"/>
      <c r="Q28" s="67"/>
      <c r="R28" s="9"/>
      <c r="S28" s="9"/>
      <c r="T28" s="10"/>
      <c r="U28" s="9"/>
      <c r="V28" s="9"/>
      <c r="W28" s="10"/>
      <c r="X28" s="67"/>
      <c r="Y28" s="67"/>
      <c r="Z28" s="68"/>
    </row>
    <row r="29" spans="1:26" ht="25.5" customHeight="1" x14ac:dyDescent="0.35">
      <c r="A29" s="5"/>
      <c r="B29" s="6" t="s">
        <v>179</v>
      </c>
      <c r="C29" s="7"/>
      <c r="D29" s="8"/>
      <c r="E29" s="67"/>
      <c r="F29" s="8"/>
      <c r="G29" s="8"/>
      <c r="H29" s="67"/>
      <c r="I29" s="8"/>
      <c r="J29" s="8"/>
      <c r="K29" s="67"/>
      <c r="L29" s="8"/>
      <c r="M29" s="8"/>
      <c r="N29" s="67"/>
      <c r="O29" s="8"/>
      <c r="P29" s="8"/>
      <c r="Q29" s="67"/>
      <c r="R29" s="9"/>
      <c r="S29" s="9"/>
      <c r="T29" s="10"/>
      <c r="U29" s="9"/>
      <c r="V29" s="9"/>
      <c r="W29" s="10"/>
      <c r="X29" s="67"/>
      <c r="Y29" s="67"/>
      <c r="Z29" s="68"/>
    </row>
    <row r="30" spans="1:26" ht="25.5" customHeight="1" x14ac:dyDescent="0.35">
      <c r="A30" s="5"/>
      <c r="B30" s="14" t="s">
        <v>180</v>
      </c>
      <c r="C30" s="3">
        <v>31</v>
      </c>
      <c r="D30" s="3">
        <v>27</v>
      </c>
      <c r="E30" s="3">
        <f t="shared" ref="E30:E34" si="53">C30+D30</f>
        <v>58</v>
      </c>
      <c r="F30" s="3">
        <v>0</v>
      </c>
      <c r="G30" s="3">
        <v>0</v>
      </c>
      <c r="H30" s="3">
        <f t="shared" ref="H30:H34" si="54">F30+G30</f>
        <v>0</v>
      </c>
      <c r="I30" s="3">
        <v>0</v>
      </c>
      <c r="J30" s="3">
        <v>0</v>
      </c>
      <c r="K30" s="3">
        <f t="shared" ref="K30:K34" si="55">I30+J30</f>
        <v>0</v>
      </c>
      <c r="L30" s="3">
        <v>0</v>
      </c>
      <c r="M30" s="3">
        <v>0</v>
      </c>
      <c r="N30" s="3">
        <f t="shared" ref="N30:N34" si="56">L30+M30</f>
        <v>0</v>
      </c>
      <c r="O30" s="3">
        <v>0</v>
      </c>
      <c r="P30" s="3">
        <v>0</v>
      </c>
      <c r="Q30" s="3">
        <f t="shared" ref="Q30:Q34" si="57">O30+P30</f>
        <v>0</v>
      </c>
      <c r="R30" s="65">
        <v>0</v>
      </c>
      <c r="S30" s="65">
        <v>0</v>
      </c>
      <c r="T30" s="65">
        <f t="shared" ref="T30:T34" si="58">R30+S30</f>
        <v>0</v>
      </c>
      <c r="U30" s="65">
        <v>0</v>
      </c>
      <c r="V30" s="65">
        <v>0</v>
      </c>
      <c r="W30" s="65">
        <f t="shared" ref="W30:W34" si="59">U30+V30</f>
        <v>0</v>
      </c>
      <c r="X30" s="4">
        <f t="shared" ref="X30:X34" si="60">C30+F30+I30+L30+O30+R30+U30</f>
        <v>31</v>
      </c>
      <c r="Y30" s="4">
        <f t="shared" ref="Y30:Y34" si="61">D30+G30+J30+M30+P30+S30+V30</f>
        <v>27</v>
      </c>
      <c r="Z30" s="4">
        <f t="shared" ref="Z30:Z34" si="62">E30+H30+K30+N30+Q30+T30+W30</f>
        <v>58</v>
      </c>
    </row>
    <row r="31" spans="1:26" ht="25.5" customHeight="1" x14ac:dyDescent="0.35">
      <c r="A31" s="5"/>
      <c r="B31" s="14" t="s">
        <v>181</v>
      </c>
      <c r="C31" s="3">
        <v>31</v>
      </c>
      <c r="D31" s="3">
        <v>4</v>
      </c>
      <c r="E31" s="3">
        <f t="shared" si="53"/>
        <v>35</v>
      </c>
      <c r="F31" s="3">
        <v>0</v>
      </c>
      <c r="G31" s="3">
        <v>0</v>
      </c>
      <c r="H31" s="3">
        <f t="shared" si="54"/>
        <v>0</v>
      </c>
      <c r="I31" s="3">
        <v>0</v>
      </c>
      <c r="J31" s="3">
        <v>0</v>
      </c>
      <c r="K31" s="3">
        <f t="shared" si="55"/>
        <v>0</v>
      </c>
      <c r="L31" s="3">
        <v>0</v>
      </c>
      <c r="M31" s="3">
        <v>0</v>
      </c>
      <c r="N31" s="3">
        <f t="shared" si="56"/>
        <v>0</v>
      </c>
      <c r="O31" s="3">
        <v>0</v>
      </c>
      <c r="P31" s="3">
        <v>0</v>
      </c>
      <c r="Q31" s="3">
        <f t="shared" si="57"/>
        <v>0</v>
      </c>
      <c r="R31" s="65">
        <v>0</v>
      </c>
      <c r="S31" s="65">
        <v>0</v>
      </c>
      <c r="T31" s="65">
        <f t="shared" si="58"/>
        <v>0</v>
      </c>
      <c r="U31" s="65">
        <v>0</v>
      </c>
      <c r="V31" s="65">
        <v>0</v>
      </c>
      <c r="W31" s="65">
        <f t="shared" si="59"/>
        <v>0</v>
      </c>
      <c r="X31" s="4">
        <f t="shared" si="60"/>
        <v>31</v>
      </c>
      <c r="Y31" s="4">
        <f t="shared" si="61"/>
        <v>4</v>
      </c>
      <c r="Z31" s="4">
        <f t="shared" si="62"/>
        <v>35</v>
      </c>
    </row>
    <row r="32" spans="1:26" ht="25.5" customHeight="1" x14ac:dyDescent="0.35">
      <c r="A32" s="5"/>
      <c r="B32" s="14" t="s">
        <v>182</v>
      </c>
      <c r="C32" s="3">
        <v>44</v>
      </c>
      <c r="D32" s="3">
        <v>15</v>
      </c>
      <c r="E32" s="3">
        <f t="shared" si="53"/>
        <v>59</v>
      </c>
      <c r="F32" s="3">
        <v>0</v>
      </c>
      <c r="G32" s="3">
        <v>0</v>
      </c>
      <c r="H32" s="3">
        <f t="shared" si="54"/>
        <v>0</v>
      </c>
      <c r="I32" s="3">
        <v>0</v>
      </c>
      <c r="J32" s="3">
        <v>0</v>
      </c>
      <c r="K32" s="3">
        <f t="shared" si="55"/>
        <v>0</v>
      </c>
      <c r="L32" s="3">
        <v>0</v>
      </c>
      <c r="M32" s="3">
        <v>0</v>
      </c>
      <c r="N32" s="3">
        <f t="shared" si="56"/>
        <v>0</v>
      </c>
      <c r="O32" s="3">
        <v>0</v>
      </c>
      <c r="P32" s="3">
        <v>0</v>
      </c>
      <c r="Q32" s="3">
        <f t="shared" si="57"/>
        <v>0</v>
      </c>
      <c r="R32" s="65">
        <v>0</v>
      </c>
      <c r="S32" s="65">
        <v>0</v>
      </c>
      <c r="T32" s="65">
        <f t="shared" si="58"/>
        <v>0</v>
      </c>
      <c r="U32" s="65">
        <v>0</v>
      </c>
      <c r="V32" s="65">
        <v>0</v>
      </c>
      <c r="W32" s="65">
        <f t="shared" si="59"/>
        <v>0</v>
      </c>
      <c r="X32" s="4">
        <f t="shared" si="60"/>
        <v>44</v>
      </c>
      <c r="Y32" s="4">
        <f t="shared" si="61"/>
        <v>15</v>
      </c>
      <c r="Z32" s="4">
        <f t="shared" si="62"/>
        <v>59</v>
      </c>
    </row>
    <row r="33" spans="1:26" ht="25.5" customHeight="1" x14ac:dyDescent="0.35">
      <c r="A33" s="5"/>
      <c r="B33" s="14" t="s">
        <v>184</v>
      </c>
      <c r="C33" s="3">
        <v>25</v>
      </c>
      <c r="D33" s="3">
        <v>19</v>
      </c>
      <c r="E33" s="3">
        <f t="shared" si="53"/>
        <v>44</v>
      </c>
      <c r="F33" s="3">
        <v>0</v>
      </c>
      <c r="G33" s="3">
        <v>0</v>
      </c>
      <c r="H33" s="3">
        <f t="shared" si="54"/>
        <v>0</v>
      </c>
      <c r="I33" s="3">
        <v>0</v>
      </c>
      <c r="J33" s="3">
        <v>0</v>
      </c>
      <c r="K33" s="3">
        <f t="shared" si="55"/>
        <v>0</v>
      </c>
      <c r="L33" s="3">
        <v>0</v>
      </c>
      <c r="M33" s="3">
        <v>0</v>
      </c>
      <c r="N33" s="3">
        <f t="shared" si="56"/>
        <v>0</v>
      </c>
      <c r="O33" s="3">
        <v>0</v>
      </c>
      <c r="P33" s="3">
        <v>0</v>
      </c>
      <c r="Q33" s="3">
        <f t="shared" si="57"/>
        <v>0</v>
      </c>
      <c r="R33" s="65">
        <v>0</v>
      </c>
      <c r="S33" s="65">
        <v>0</v>
      </c>
      <c r="T33" s="65">
        <f t="shared" si="58"/>
        <v>0</v>
      </c>
      <c r="U33" s="65">
        <v>0</v>
      </c>
      <c r="V33" s="65">
        <v>0</v>
      </c>
      <c r="W33" s="65">
        <f t="shared" si="59"/>
        <v>0</v>
      </c>
      <c r="X33" s="4">
        <f t="shared" si="60"/>
        <v>25</v>
      </c>
      <c r="Y33" s="4">
        <f t="shared" si="61"/>
        <v>19</v>
      </c>
      <c r="Z33" s="4">
        <f t="shared" si="62"/>
        <v>44</v>
      </c>
    </row>
    <row r="34" spans="1:26" ht="25.5" customHeight="1" x14ac:dyDescent="0.35">
      <c r="A34" s="5"/>
      <c r="B34" s="14" t="s">
        <v>183</v>
      </c>
      <c r="C34" s="3">
        <v>37</v>
      </c>
      <c r="D34" s="3">
        <v>27</v>
      </c>
      <c r="E34" s="3">
        <f t="shared" si="53"/>
        <v>64</v>
      </c>
      <c r="F34" s="3">
        <v>0</v>
      </c>
      <c r="G34" s="3">
        <v>0</v>
      </c>
      <c r="H34" s="3">
        <f t="shared" si="54"/>
        <v>0</v>
      </c>
      <c r="I34" s="3">
        <v>0</v>
      </c>
      <c r="J34" s="3">
        <v>0</v>
      </c>
      <c r="K34" s="3">
        <f t="shared" si="55"/>
        <v>0</v>
      </c>
      <c r="L34" s="3">
        <v>0</v>
      </c>
      <c r="M34" s="3">
        <v>0</v>
      </c>
      <c r="N34" s="3">
        <f t="shared" si="56"/>
        <v>0</v>
      </c>
      <c r="O34" s="3">
        <v>0</v>
      </c>
      <c r="P34" s="3">
        <v>0</v>
      </c>
      <c r="Q34" s="3">
        <f t="shared" si="57"/>
        <v>0</v>
      </c>
      <c r="R34" s="65">
        <v>0</v>
      </c>
      <c r="S34" s="65">
        <v>0</v>
      </c>
      <c r="T34" s="65">
        <f t="shared" si="58"/>
        <v>0</v>
      </c>
      <c r="U34" s="65">
        <v>0</v>
      </c>
      <c r="V34" s="65">
        <v>0</v>
      </c>
      <c r="W34" s="65">
        <f t="shared" si="59"/>
        <v>0</v>
      </c>
      <c r="X34" s="4">
        <f t="shared" si="60"/>
        <v>37</v>
      </c>
      <c r="Y34" s="4">
        <f t="shared" si="61"/>
        <v>27</v>
      </c>
      <c r="Z34" s="4">
        <f t="shared" si="62"/>
        <v>64</v>
      </c>
    </row>
    <row r="35" spans="1:26" ht="25.5" customHeight="1" x14ac:dyDescent="0.35">
      <c r="A35" s="5"/>
      <c r="B35" s="16" t="s">
        <v>104</v>
      </c>
      <c r="C35" s="4">
        <f t="shared" ref="C35:Z35" si="63">SUM(C30:C34)</f>
        <v>168</v>
      </c>
      <c r="D35" s="4">
        <f t="shared" si="63"/>
        <v>92</v>
      </c>
      <c r="E35" s="4">
        <f t="shared" si="63"/>
        <v>260</v>
      </c>
      <c r="F35" s="3">
        <f t="shared" si="63"/>
        <v>0</v>
      </c>
      <c r="G35" s="3">
        <f t="shared" si="63"/>
        <v>0</v>
      </c>
      <c r="H35" s="4">
        <f t="shared" si="63"/>
        <v>0</v>
      </c>
      <c r="I35" s="3">
        <f t="shared" si="63"/>
        <v>0</v>
      </c>
      <c r="J35" s="3">
        <f t="shared" si="63"/>
        <v>0</v>
      </c>
      <c r="K35" s="4">
        <f t="shared" si="63"/>
        <v>0</v>
      </c>
      <c r="L35" s="3">
        <f t="shared" si="63"/>
        <v>0</v>
      </c>
      <c r="M35" s="3">
        <f t="shared" si="63"/>
        <v>0</v>
      </c>
      <c r="N35" s="4">
        <f t="shared" si="63"/>
        <v>0</v>
      </c>
      <c r="O35" s="3">
        <f t="shared" si="63"/>
        <v>0</v>
      </c>
      <c r="P35" s="3">
        <f t="shared" si="63"/>
        <v>0</v>
      </c>
      <c r="Q35" s="4">
        <f t="shared" si="63"/>
        <v>0</v>
      </c>
      <c r="R35" s="65">
        <f t="shared" si="63"/>
        <v>0</v>
      </c>
      <c r="S35" s="65">
        <f t="shared" si="63"/>
        <v>0</v>
      </c>
      <c r="T35" s="15">
        <f t="shared" si="63"/>
        <v>0</v>
      </c>
      <c r="U35" s="65">
        <f t="shared" si="63"/>
        <v>0</v>
      </c>
      <c r="V35" s="65">
        <f t="shared" si="63"/>
        <v>0</v>
      </c>
      <c r="W35" s="15">
        <f t="shared" si="63"/>
        <v>0</v>
      </c>
      <c r="X35" s="4">
        <f t="shared" si="63"/>
        <v>168</v>
      </c>
      <c r="Y35" s="4">
        <f t="shared" si="63"/>
        <v>92</v>
      </c>
      <c r="Z35" s="4">
        <f t="shared" si="63"/>
        <v>260</v>
      </c>
    </row>
    <row r="36" spans="1:26" ht="25.5" customHeight="1" x14ac:dyDescent="0.35">
      <c r="A36" s="12"/>
      <c r="B36" s="6" t="s">
        <v>186</v>
      </c>
      <c r="C36" s="3"/>
      <c r="D36" s="3"/>
      <c r="E36" s="4"/>
      <c r="F36" s="3"/>
      <c r="G36" s="3"/>
      <c r="H36" s="4"/>
      <c r="I36" s="3"/>
      <c r="J36" s="3"/>
      <c r="K36" s="4"/>
      <c r="L36" s="3"/>
      <c r="M36" s="3"/>
      <c r="N36" s="4"/>
      <c r="O36" s="3"/>
      <c r="P36" s="3"/>
      <c r="Q36" s="4"/>
      <c r="R36" s="65"/>
      <c r="S36" s="65"/>
      <c r="T36" s="15"/>
      <c r="U36" s="65"/>
      <c r="V36" s="65"/>
      <c r="W36" s="15"/>
      <c r="X36" s="4"/>
      <c r="Y36" s="4"/>
      <c r="Z36" s="4"/>
    </row>
    <row r="37" spans="1:26" ht="25.5" customHeight="1" x14ac:dyDescent="0.35">
      <c r="A37" s="13"/>
      <c r="B37" s="14" t="s">
        <v>12</v>
      </c>
      <c r="C37" s="3">
        <v>0</v>
      </c>
      <c r="D37" s="3">
        <v>0</v>
      </c>
      <c r="E37" s="3">
        <f t="shared" si="8"/>
        <v>0</v>
      </c>
      <c r="F37" s="3">
        <v>16</v>
      </c>
      <c r="G37" s="3">
        <v>9</v>
      </c>
      <c r="H37" s="3">
        <f t="shared" si="9"/>
        <v>25</v>
      </c>
      <c r="I37" s="3">
        <v>13</v>
      </c>
      <c r="J37" s="3">
        <v>16</v>
      </c>
      <c r="K37" s="3">
        <f t="shared" ref="K37:K111" si="64">I37+J37</f>
        <v>29</v>
      </c>
      <c r="L37" s="3">
        <v>23</v>
      </c>
      <c r="M37" s="3">
        <v>23</v>
      </c>
      <c r="N37" s="3">
        <f t="shared" ref="N37:N111" si="65">L37+M37</f>
        <v>46</v>
      </c>
      <c r="O37" s="3">
        <v>0</v>
      </c>
      <c r="P37" s="3">
        <v>0</v>
      </c>
      <c r="Q37" s="3">
        <f t="shared" ref="Q37:Q111" si="66">O37+P37</f>
        <v>0</v>
      </c>
      <c r="R37" s="3">
        <v>19</v>
      </c>
      <c r="S37" s="3">
        <v>18</v>
      </c>
      <c r="T37" s="3">
        <f t="shared" ref="T37:T111" si="67">R37+S37</f>
        <v>37</v>
      </c>
      <c r="U37" s="3">
        <v>9</v>
      </c>
      <c r="V37" s="3">
        <v>1</v>
      </c>
      <c r="W37" s="3">
        <f t="shared" ref="W37:W111" si="68">U37+V37</f>
        <v>10</v>
      </c>
      <c r="X37" s="4">
        <f t="shared" ref="X37:X111" si="69">C37+F37+I37+L37+O37+R37+U37</f>
        <v>80</v>
      </c>
      <c r="Y37" s="4">
        <f t="shared" ref="Y37:Y111" si="70">D37+G37+J37+M37+P37+S37+V37</f>
        <v>67</v>
      </c>
      <c r="Z37" s="4">
        <f t="shared" ref="Z37:Z111" si="71">E37+H37+K37+N37+Q37+T37+W37</f>
        <v>147</v>
      </c>
    </row>
    <row r="38" spans="1:26" ht="25.5" customHeight="1" x14ac:dyDescent="0.35">
      <c r="A38" s="13"/>
      <c r="B38" s="14" t="s">
        <v>13</v>
      </c>
      <c r="C38" s="3">
        <v>0</v>
      </c>
      <c r="D38" s="3">
        <v>0</v>
      </c>
      <c r="E38" s="3">
        <f t="shared" si="8"/>
        <v>0</v>
      </c>
      <c r="F38" s="3">
        <v>18</v>
      </c>
      <c r="G38" s="3">
        <v>2</v>
      </c>
      <c r="H38" s="3">
        <f t="shared" si="9"/>
        <v>20</v>
      </c>
      <c r="I38" s="3">
        <v>14</v>
      </c>
      <c r="J38" s="3">
        <v>4</v>
      </c>
      <c r="K38" s="3">
        <f t="shared" si="64"/>
        <v>18</v>
      </c>
      <c r="L38" s="3">
        <v>29</v>
      </c>
      <c r="M38" s="3">
        <v>9</v>
      </c>
      <c r="N38" s="3">
        <f t="shared" si="65"/>
        <v>38</v>
      </c>
      <c r="O38" s="3">
        <v>0</v>
      </c>
      <c r="P38" s="3">
        <v>0</v>
      </c>
      <c r="Q38" s="3">
        <f t="shared" si="66"/>
        <v>0</v>
      </c>
      <c r="R38" s="3">
        <v>37</v>
      </c>
      <c r="S38" s="3">
        <v>15</v>
      </c>
      <c r="T38" s="3">
        <f t="shared" si="67"/>
        <v>52</v>
      </c>
      <c r="U38" s="3">
        <v>15</v>
      </c>
      <c r="V38" s="3">
        <v>0</v>
      </c>
      <c r="W38" s="3">
        <f t="shared" si="68"/>
        <v>15</v>
      </c>
      <c r="X38" s="4">
        <f t="shared" si="69"/>
        <v>113</v>
      </c>
      <c r="Y38" s="4">
        <f t="shared" si="70"/>
        <v>30</v>
      </c>
      <c r="Z38" s="4">
        <f t="shared" si="71"/>
        <v>143</v>
      </c>
    </row>
    <row r="39" spans="1:26" ht="25.5" customHeight="1" x14ac:dyDescent="0.35">
      <c r="A39" s="13"/>
      <c r="B39" s="14" t="s">
        <v>14</v>
      </c>
      <c r="C39" s="3">
        <v>0</v>
      </c>
      <c r="D39" s="3">
        <v>0</v>
      </c>
      <c r="E39" s="3">
        <f t="shared" si="8"/>
        <v>0</v>
      </c>
      <c r="F39" s="3">
        <v>22</v>
      </c>
      <c r="G39" s="3">
        <v>6</v>
      </c>
      <c r="H39" s="3">
        <f t="shared" si="9"/>
        <v>28</v>
      </c>
      <c r="I39" s="3">
        <v>11</v>
      </c>
      <c r="J39" s="3">
        <v>12</v>
      </c>
      <c r="K39" s="3">
        <f t="shared" si="64"/>
        <v>23</v>
      </c>
      <c r="L39" s="3">
        <v>17</v>
      </c>
      <c r="M39" s="3">
        <v>17</v>
      </c>
      <c r="N39" s="3">
        <f t="shared" si="65"/>
        <v>34</v>
      </c>
      <c r="O39" s="3">
        <v>0</v>
      </c>
      <c r="P39" s="3">
        <v>0</v>
      </c>
      <c r="Q39" s="3">
        <f t="shared" si="66"/>
        <v>0</v>
      </c>
      <c r="R39" s="3">
        <v>25</v>
      </c>
      <c r="S39" s="3">
        <v>11</v>
      </c>
      <c r="T39" s="3">
        <f t="shared" si="67"/>
        <v>36</v>
      </c>
      <c r="U39" s="3">
        <v>5</v>
      </c>
      <c r="V39" s="3">
        <v>1</v>
      </c>
      <c r="W39" s="3">
        <f t="shared" si="68"/>
        <v>6</v>
      </c>
      <c r="X39" s="4">
        <f t="shared" si="69"/>
        <v>80</v>
      </c>
      <c r="Y39" s="4">
        <f t="shared" si="70"/>
        <v>47</v>
      </c>
      <c r="Z39" s="4">
        <f t="shared" si="71"/>
        <v>127</v>
      </c>
    </row>
    <row r="40" spans="1:26" ht="25.5" customHeight="1" x14ac:dyDescent="0.35">
      <c r="A40" s="13"/>
      <c r="B40" s="14" t="s">
        <v>15</v>
      </c>
      <c r="C40" s="3">
        <v>0</v>
      </c>
      <c r="D40" s="3">
        <v>0</v>
      </c>
      <c r="E40" s="3">
        <f t="shared" si="8"/>
        <v>0</v>
      </c>
      <c r="F40" s="3">
        <v>14</v>
      </c>
      <c r="G40" s="3">
        <v>7</v>
      </c>
      <c r="H40" s="3">
        <f t="shared" si="9"/>
        <v>21</v>
      </c>
      <c r="I40" s="3">
        <v>8</v>
      </c>
      <c r="J40" s="3">
        <v>14</v>
      </c>
      <c r="K40" s="3">
        <f t="shared" si="64"/>
        <v>22</v>
      </c>
      <c r="L40" s="3">
        <v>21</v>
      </c>
      <c r="M40" s="3">
        <v>15</v>
      </c>
      <c r="N40" s="3">
        <f t="shared" si="65"/>
        <v>36</v>
      </c>
      <c r="O40" s="3">
        <v>0</v>
      </c>
      <c r="P40" s="3">
        <v>0</v>
      </c>
      <c r="Q40" s="3">
        <f t="shared" si="66"/>
        <v>0</v>
      </c>
      <c r="R40" s="3">
        <v>21</v>
      </c>
      <c r="S40" s="3">
        <v>16</v>
      </c>
      <c r="T40" s="3">
        <f t="shared" si="67"/>
        <v>37</v>
      </c>
      <c r="U40" s="3">
        <v>11</v>
      </c>
      <c r="V40" s="3">
        <v>0</v>
      </c>
      <c r="W40" s="3">
        <f t="shared" si="68"/>
        <v>11</v>
      </c>
      <c r="X40" s="4">
        <f t="shared" si="69"/>
        <v>75</v>
      </c>
      <c r="Y40" s="4">
        <f t="shared" si="70"/>
        <v>52</v>
      </c>
      <c r="Z40" s="4">
        <f t="shared" si="71"/>
        <v>127</v>
      </c>
    </row>
    <row r="41" spans="1:26" ht="25.5" customHeight="1" x14ac:dyDescent="0.35">
      <c r="A41" s="13"/>
      <c r="B41" s="14" t="s">
        <v>41</v>
      </c>
      <c r="C41" s="3">
        <v>0</v>
      </c>
      <c r="D41" s="3">
        <v>0</v>
      </c>
      <c r="E41" s="3">
        <f t="shared" si="8"/>
        <v>0</v>
      </c>
      <c r="F41" s="3">
        <v>0</v>
      </c>
      <c r="G41" s="3">
        <v>0</v>
      </c>
      <c r="H41" s="3">
        <f t="shared" si="9"/>
        <v>0</v>
      </c>
      <c r="I41" s="3">
        <v>8</v>
      </c>
      <c r="J41" s="3">
        <v>9</v>
      </c>
      <c r="K41" s="3">
        <f t="shared" si="64"/>
        <v>17</v>
      </c>
      <c r="L41" s="3">
        <v>6</v>
      </c>
      <c r="M41" s="3">
        <v>10</v>
      </c>
      <c r="N41" s="3">
        <f t="shared" si="65"/>
        <v>16</v>
      </c>
      <c r="O41" s="3">
        <v>0</v>
      </c>
      <c r="P41" s="3">
        <v>0</v>
      </c>
      <c r="Q41" s="3">
        <f t="shared" si="66"/>
        <v>0</v>
      </c>
      <c r="R41" s="3">
        <v>10</v>
      </c>
      <c r="S41" s="3">
        <v>12</v>
      </c>
      <c r="T41" s="3">
        <f t="shared" si="67"/>
        <v>22</v>
      </c>
      <c r="U41" s="3">
        <v>13</v>
      </c>
      <c r="V41" s="3">
        <v>7</v>
      </c>
      <c r="W41" s="3">
        <f t="shared" si="68"/>
        <v>20</v>
      </c>
      <c r="X41" s="4">
        <f t="shared" si="69"/>
        <v>37</v>
      </c>
      <c r="Y41" s="4">
        <f t="shared" si="70"/>
        <v>38</v>
      </c>
      <c r="Z41" s="4">
        <f t="shared" si="71"/>
        <v>75</v>
      </c>
    </row>
    <row r="42" spans="1:26" ht="25.5" customHeight="1" x14ac:dyDescent="0.35">
      <c r="A42" s="13"/>
      <c r="B42" s="14" t="s">
        <v>16</v>
      </c>
      <c r="C42" s="3">
        <v>0</v>
      </c>
      <c r="D42" s="3">
        <v>0</v>
      </c>
      <c r="E42" s="3">
        <f t="shared" ref="E42" si="72">C42+D42</f>
        <v>0</v>
      </c>
      <c r="F42" s="3">
        <v>12</v>
      </c>
      <c r="G42" s="3">
        <v>9</v>
      </c>
      <c r="H42" s="3">
        <f t="shared" ref="H42" si="73">F42+G42</f>
        <v>21</v>
      </c>
      <c r="I42" s="3">
        <v>15</v>
      </c>
      <c r="J42" s="3">
        <v>29</v>
      </c>
      <c r="K42" s="3">
        <f t="shared" ref="K42" si="74">I42+J42</f>
        <v>44</v>
      </c>
      <c r="L42" s="3">
        <v>21</v>
      </c>
      <c r="M42" s="3">
        <v>23</v>
      </c>
      <c r="N42" s="3">
        <f t="shared" ref="N42" si="75">L42+M42</f>
        <v>44</v>
      </c>
      <c r="O42" s="3">
        <v>0</v>
      </c>
      <c r="P42" s="3">
        <v>0</v>
      </c>
      <c r="Q42" s="3">
        <f t="shared" ref="Q42" si="76">O42+P42</f>
        <v>0</v>
      </c>
      <c r="R42" s="3">
        <v>17</v>
      </c>
      <c r="S42" s="3">
        <v>29</v>
      </c>
      <c r="T42" s="3">
        <f t="shared" ref="T42" si="77">R42+S42</f>
        <v>46</v>
      </c>
      <c r="U42" s="3">
        <v>3</v>
      </c>
      <c r="V42" s="3">
        <v>1</v>
      </c>
      <c r="W42" s="3">
        <f t="shared" ref="W42" si="78">U42+V42</f>
        <v>4</v>
      </c>
      <c r="X42" s="4">
        <f t="shared" ref="X42" si="79">C42+F42+I42+L42+O42+R42+U42</f>
        <v>68</v>
      </c>
      <c r="Y42" s="4">
        <f t="shared" ref="Y42" si="80">D42+G42+J42+M42+P42+S42+V42</f>
        <v>91</v>
      </c>
      <c r="Z42" s="4">
        <f t="shared" ref="Z42" si="81">E42+H42+K42+N42+Q42+T42+W42</f>
        <v>159</v>
      </c>
    </row>
    <row r="43" spans="1:26" ht="25.5" customHeight="1" x14ac:dyDescent="0.35">
      <c r="A43" s="13"/>
      <c r="B43" s="16" t="s">
        <v>104</v>
      </c>
      <c r="C43" s="4">
        <f t="shared" ref="C43:Z43" si="82">SUM(C37:C42)</f>
        <v>0</v>
      </c>
      <c r="D43" s="4">
        <f t="shared" si="82"/>
        <v>0</v>
      </c>
      <c r="E43" s="4">
        <f t="shared" si="82"/>
        <v>0</v>
      </c>
      <c r="F43" s="4">
        <f t="shared" si="82"/>
        <v>82</v>
      </c>
      <c r="G43" s="4">
        <f t="shared" si="82"/>
        <v>33</v>
      </c>
      <c r="H43" s="4">
        <f t="shared" si="82"/>
        <v>115</v>
      </c>
      <c r="I43" s="4">
        <f t="shared" si="82"/>
        <v>69</v>
      </c>
      <c r="J43" s="4">
        <f t="shared" si="82"/>
        <v>84</v>
      </c>
      <c r="K43" s="4">
        <f t="shared" si="82"/>
        <v>153</v>
      </c>
      <c r="L43" s="4">
        <f t="shared" si="82"/>
        <v>117</v>
      </c>
      <c r="M43" s="4">
        <f t="shared" si="82"/>
        <v>97</v>
      </c>
      <c r="N43" s="4">
        <f t="shared" si="82"/>
        <v>214</v>
      </c>
      <c r="O43" s="4">
        <f t="shared" si="82"/>
        <v>0</v>
      </c>
      <c r="P43" s="4">
        <f t="shared" si="82"/>
        <v>0</v>
      </c>
      <c r="Q43" s="4">
        <f t="shared" si="82"/>
        <v>0</v>
      </c>
      <c r="R43" s="4">
        <f t="shared" si="82"/>
        <v>129</v>
      </c>
      <c r="S43" s="4">
        <f t="shared" si="82"/>
        <v>101</v>
      </c>
      <c r="T43" s="4">
        <f t="shared" si="82"/>
        <v>230</v>
      </c>
      <c r="U43" s="4">
        <f t="shared" si="82"/>
        <v>56</v>
      </c>
      <c r="V43" s="4">
        <f t="shared" si="82"/>
        <v>10</v>
      </c>
      <c r="W43" s="4">
        <f t="shared" si="82"/>
        <v>66</v>
      </c>
      <c r="X43" s="4">
        <f t="shared" si="82"/>
        <v>453</v>
      </c>
      <c r="Y43" s="4">
        <f t="shared" si="82"/>
        <v>325</v>
      </c>
      <c r="Z43" s="4">
        <f t="shared" si="82"/>
        <v>778</v>
      </c>
    </row>
    <row r="44" spans="1:26" ht="25.5" customHeight="1" x14ac:dyDescent="0.35">
      <c r="A44" s="13"/>
      <c r="B44" s="6" t="s">
        <v>178</v>
      </c>
      <c r="C44" s="3"/>
      <c r="D44" s="3"/>
      <c r="E44" s="4"/>
      <c r="F44" s="3"/>
      <c r="G44" s="3"/>
      <c r="H44" s="4"/>
      <c r="I44" s="3"/>
      <c r="J44" s="3"/>
      <c r="K44" s="4"/>
      <c r="L44" s="3"/>
      <c r="M44" s="3"/>
      <c r="N44" s="4"/>
      <c r="O44" s="3"/>
      <c r="P44" s="3"/>
      <c r="Q44" s="4"/>
      <c r="R44" s="65"/>
      <c r="S44" s="65"/>
      <c r="T44" s="15"/>
      <c r="U44" s="65"/>
      <c r="V44" s="65"/>
      <c r="W44" s="15"/>
      <c r="X44" s="4"/>
      <c r="Y44" s="4"/>
      <c r="Z44" s="4"/>
    </row>
    <row r="45" spans="1:26" ht="25.5" customHeight="1" x14ac:dyDescent="0.35">
      <c r="A45" s="13"/>
      <c r="B45" s="14" t="s">
        <v>17</v>
      </c>
      <c r="C45" s="3">
        <v>0</v>
      </c>
      <c r="D45" s="3">
        <v>0</v>
      </c>
      <c r="E45" s="3">
        <f t="shared" ref="E45" si="83">C45+D45</f>
        <v>0</v>
      </c>
      <c r="F45" s="3">
        <v>0</v>
      </c>
      <c r="G45" s="3">
        <v>0</v>
      </c>
      <c r="H45" s="3">
        <f t="shared" ref="H45" si="84">F45+G45</f>
        <v>0</v>
      </c>
      <c r="I45" s="3">
        <v>9</v>
      </c>
      <c r="J45" s="3">
        <v>18</v>
      </c>
      <c r="K45" s="3">
        <f t="shared" ref="K45" si="85">I45+J45</f>
        <v>27</v>
      </c>
      <c r="L45" s="3">
        <v>23</v>
      </c>
      <c r="M45" s="3">
        <v>23</v>
      </c>
      <c r="N45" s="3">
        <f t="shared" ref="N45" si="86">L45+M45</f>
        <v>46</v>
      </c>
      <c r="O45" s="3">
        <v>0</v>
      </c>
      <c r="P45" s="3">
        <v>0</v>
      </c>
      <c r="Q45" s="3">
        <f t="shared" ref="Q45" si="87">O45+P45</f>
        <v>0</v>
      </c>
      <c r="R45" s="3">
        <v>29</v>
      </c>
      <c r="S45" s="3">
        <v>23</v>
      </c>
      <c r="T45" s="3">
        <f t="shared" ref="T45" si="88">R45+S45</f>
        <v>52</v>
      </c>
      <c r="U45" s="3">
        <v>0</v>
      </c>
      <c r="V45" s="3">
        <v>0</v>
      </c>
      <c r="W45" s="3">
        <f t="shared" ref="W45" si="89">U45+V45</f>
        <v>0</v>
      </c>
      <c r="X45" s="4">
        <f t="shared" ref="X45" si="90">C45+F45+I45+L45+O45+R45+U45</f>
        <v>61</v>
      </c>
      <c r="Y45" s="4">
        <f t="shared" ref="Y45" si="91">D45+G45+J45+M45+P45+S45+V45</f>
        <v>64</v>
      </c>
      <c r="Z45" s="4">
        <f t="shared" ref="Z45" si="92">E45+H45+K45+N45+Q45+T45+W45</f>
        <v>125</v>
      </c>
    </row>
    <row r="46" spans="1:26" ht="25.5" customHeight="1" x14ac:dyDescent="0.35">
      <c r="A46" s="13"/>
      <c r="B46" s="25" t="s">
        <v>104</v>
      </c>
      <c r="C46" s="4">
        <f>SUM(C45)</f>
        <v>0</v>
      </c>
      <c r="D46" s="4">
        <f t="shared" ref="D46:Z46" si="93">SUM(D45)</f>
        <v>0</v>
      </c>
      <c r="E46" s="4">
        <f t="shared" si="93"/>
        <v>0</v>
      </c>
      <c r="F46" s="4">
        <f t="shared" si="93"/>
        <v>0</v>
      </c>
      <c r="G46" s="4">
        <f t="shared" si="93"/>
        <v>0</v>
      </c>
      <c r="H46" s="4">
        <f t="shared" si="93"/>
        <v>0</v>
      </c>
      <c r="I46" s="4">
        <f t="shared" si="93"/>
        <v>9</v>
      </c>
      <c r="J46" s="4">
        <f t="shared" si="93"/>
        <v>18</v>
      </c>
      <c r="K46" s="4">
        <f t="shared" si="93"/>
        <v>27</v>
      </c>
      <c r="L46" s="4">
        <f t="shared" si="93"/>
        <v>23</v>
      </c>
      <c r="M46" s="4">
        <f t="shared" si="93"/>
        <v>23</v>
      </c>
      <c r="N46" s="4">
        <f t="shared" si="93"/>
        <v>46</v>
      </c>
      <c r="O46" s="4">
        <f t="shared" si="93"/>
        <v>0</v>
      </c>
      <c r="P46" s="4">
        <f t="shared" si="93"/>
        <v>0</v>
      </c>
      <c r="Q46" s="4">
        <f t="shared" si="93"/>
        <v>0</v>
      </c>
      <c r="R46" s="4">
        <f t="shared" si="93"/>
        <v>29</v>
      </c>
      <c r="S46" s="4">
        <f t="shared" si="93"/>
        <v>23</v>
      </c>
      <c r="T46" s="4">
        <f t="shared" si="93"/>
        <v>52</v>
      </c>
      <c r="U46" s="4">
        <f t="shared" si="93"/>
        <v>0</v>
      </c>
      <c r="V46" s="4">
        <f t="shared" si="93"/>
        <v>0</v>
      </c>
      <c r="W46" s="4">
        <f t="shared" si="93"/>
        <v>0</v>
      </c>
      <c r="X46" s="4">
        <f t="shared" si="93"/>
        <v>61</v>
      </c>
      <c r="Y46" s="4">
        <f t="shared" si="93"/>
        <v>64</v>
      </c>
      <c r="Z46" s="4">
        <f t="shared" si="93"/>
        <v>125</v>
      </c>
    </row>
    <row r="47" spans="1:26" ht="25.5" customHeight="1" x14ac:dyDescent="0.35">
      <c r="A47" s="13"/>
      <c r="B47" s="6" t="s">
        <v>164</v>
      </c>
      <c r="C47" s="3"/>
      <c r="D47" s="3"/>
      <c r="E47" s="4"/>
      <c r="F47" s="3"/>
      <c r="G47" s="3"/>
      <c r="H47" s="4"/>
      <c r="I47" s="3"/>
      <c r="J47" s="3"/>
      <c r="K47" s="4"/>
      <c r="L47" s="3"/>
      <c r="M47" s="3"/>
      <c r="N47" s="4"/>
      <c r="O47" s="3"/>
      <c r="P47" s="3"/>
      <c r="Q47" s="4"/>
      <c r="R47" s="65"/>
      <c r="S47" s="65"/>
      <c r="T47" s="15"/>
      <c r="U47" s="65"/>
      <c r="V47" s="65"/>
      <c r="W47" s="15"/>
      <c r="X47" s="4"/>
      <c r="Y47" s="4"/>
      <c r="Z47" s="4"/>
    </row>
    <row r="48" spans="1:26" ht="25.5" customHeight="1" x14ac:dyDescent="0.35">
      <c r="A48" s="13"/>
      <c r="B48" s="14" t="s">
        <v>125</v>
      </c>
      <c r="C48" s="3">
        <v>0</v>
      </c>
      <c r="D48" s="3">
        <v>0</v>
      </c>
      <c r="E48" s="3">
        <f t="shared" ref="E48" si="94">C48+D48</f>
        <v>0</v>
      </c>
      <c r="F48" s="3">
        <v>0</v>
      </c>
      <c r="G48" s="3">
        <v>0</v>
      </c>
      <c r="H48" s="3">
        <f t="shared" ref="H48" si="95">F48+G48</f>
        <v>0</v>
      </c>
      <c r="I48" s="3">
        <v>0</v>
      </c>
      <c r="J48" s="3">
        <v>0</v>
      </c>
      <c r="K48" s="3">
        <f t="shared" ref="K48" si="96">I48+J48</f>
        <v>0</v>
      </c>
      <c r="L48" s="3">
        <v>0</v>
      </c>
      <c r="M48" s="3">
        <v>0</v>
      </c>
      <c r="N48" s="3">
        <f t="shared" ref="N48" si="97">L48+M48</f>
        <v>0</v>
      </c>
      <c r="O48" s="3">
        <v>10</v>
      </c>
      <c r="P48" s="3">
        <v>0</v>
      </c>
      <c r="Q48" s="3">
        <f t="shared" ref="Q48" si="98">O48+P48</f>
        <v>10</v>
      </c>
      <c r="R48" s="3">
        <v>0</v>
      </c>
      <c r="S48" s="3">
        <v>0</v>
      </c>
      <c r="T48" s="3">
        <f t="shared" ref="T48" si="99">R48+S48</f>
        <v>0</v>
      </c>
      <c r="U48" s="3">
        <v>0</v>
      </c>
      <c r="V48" s="3">
        <v>0</v>
      </c>
      <c r="W48" s="3">
        <f t="shared" ref="W48" si="100">U48+V48</f>
        <v>0</v>
      </c>
      <c r="X48" s="4">
        <f t="shared" ref="X48" si="101">C48+F48+I48+L48+O48+R48+U48</f>
        <v>10</v>
      </c>
      <c r="Y48" s="4">
        <f t="shared" ref="Y48" si="102">D48+G48+J48+M48+P48+S48+V48</f>
        <v>0</v>
      </c>
      <c r="Z48" s="4">
        <f t="shared" ref="Z48" si="103">E48+H48+K48+N48+Q48+T48+W48</f>
        <v>10</v>
      </c>
    </row>
    <row r="49" spans="1:26" ht="25.5" customHeight="1" x14ac:dyDescent="0.35">
      <c r="A49" s="13"/>
      <c r="B49" s="14" t="s">
        <v>175</v>
      </c>
      <c r="C49" s="3">
        <v>0</v>
      </c>
      <c r="D49" s="3">
        <v>0</v>
      </c>
      <c r="E49" s="3">
        <f t="shared" ref="E49" si="104">C49+D49</f>
        <v>0</v>
      </c>
      <c r="F49" s="3">
        <v>0</v>
      </c>
      <c r="G49" s="3">
        <v>0</v>
      </c>
      <c r="H49" s="3">
        <f t="shared" ref="H49" si="105">F49+G49</f>
        <v>0</v>
      </c>
      <c r="I49" s="3">
        <v>0</v>
      </c>
      <c r="J49" s="3">
        <v>0</v>
      </c>
      <c r="K49" s="3">
        <f t="shared" ref="K49" si="106">I49+J49</f>
        <v>0</v>
      </c>
      <c r="L49" s="3">
        <v>0</v>
      </c>
      <c r="M49" s="3">
        <v>0</v>
      </c>
      <c r="N49" s="3">
        <f t="shared" ref="N49" si="107">L49+M49</f>
        <v>0</v>
      </c>
      <c r="O49" s="3">
        <v>1</v>
      </c>
      <c r="P49" s="3">
        <v>0</v>
      </c>
      <c r="Q49" s="3">
        <f t="shared" ref="Q49" si="108">O49+P49</f>
        <v>1</v>
      </c>
      <c r="R49" s="3">
        <v>0</v>
      </c>
      <c r="S49" s="3">
        <v>0</v>
      </c>
      <c r="T49" s="3">
        <f t="shared" ref="T49" si="109">R49+S49</f>
        <v>0</v>
      </c>
      <c r="U49" s="3">
        <v>0</v>
      </c>
      <c r="V49" s="3">
        <v>0</v>
      </c>
      <c r="W49" s="3">
        <f t="shared" ref="W49" si="110">U49+V49</f>
        <v>0</v>
      </c>
      <c r="X49" s="4">
        <f t="shared" ref="X49" si="111">C49+F49+I49+L49+O49+R49+U49</f>
        <v>1</v>
      </c>
      <c r="Y49" s="4">
        <f t="shared" ref="Y49" si="112">D49+G49+J49+M49+P49+S49+V49</f>
        <v>0</v>
      </c>
      <c r="Z49" s="4">
        <f t="shared" ref="Z49" si="113">E49+H49+K49+N49+Q49+T49+W49</f>
        <v>1</v>
      </c>
    </row>
    <row r="50" spans="1:26" ht="25.5" customHeight="1" x14ac:dyDescent="0.35">
      <c r="A50" s="13"/>
      <c r="B50" s="25" t="s">
        <v>104</v>
      </c>
      <c r="C50" s="4">
        <f t="shared" ref="C50:Z50" si="114">SUM(C48:C49)</f>
        <v>0</v>
      </c>
      <c r="D50" s="4">
        <f t="shared" si="114"/>
        <v>0</v>
      </c>
      <c r="E50" s="4">
        <f t="shared" si="114"/>
        <v>0</v>
      </c>
      <c r="F50" s="4">
        <f t="shared" si="114"/>
        <v>0</v>
      </c>
      <c r="G50" s="4">
        <f t="shared" si="114"/>
        <v>0</v>
      </c>
      <c r="H50" s="4">
        <f t="shared" si="114"/>
        <v>0</v>
      </c>
      <c r="I50" s="4">
        <f t="shared" si="114"/>
        <v>0</v>
      </c>
      <c r="J50" s="4">
        <f t="shared" si="114"/>
        <v>0</v>
      </c>
      <c r="K50" s="4">
        <f t="shared" si="114"/>
        <v>0</v>
      </c>
      <c r="L50" s="4">
        <f t="shared" si="114"/>
        <v>0</v>
      </c>
      <c r="M50" s="4">
        <f t="shared" si="114"/>
        <v>0</v>
      </c>
      <c r="N50" s="4">
        <f t="shared" si="114"/>
        <v>0</v>
      </c>
      <c r="O50" s="4">
        <f t="shared" si="114"/>
        <v>11</v>
      </c>
      <c r="P50" s="4">
        <f t="shared" si="114"/>
        <v>0</v>
      </c>
      <c r="Q50" s="4">
        <f t="shared" si="114"/>
        <v>11</v>
      </c>
      <c r="R50" s="4">
        <f t="shared" si="114"/>
        <v>0</v>
      </c>
      <c r="S50" s="4">
        <f t="shared" si="114"/>
        <v>0</v>
      </c>
      <c r="T50" s="4">
        <f t="shared" si="114"/>
        <v>0</v>
      </c>
      <c r="U50" s="4">
        <f t="shared" si="114"/>
        <v>0</v>
      </c>
      <c r="V50" s="4">
        <f t="shared" si="114"/>
        <v>0</v>
      </c>
      <c r="W50" s="4">
        <f t="shared" si="114"/>
        <v>0</v>
      </c>
      <c r="X50" s="4">
        <f t="shared" si="114"/>
        <v>11</v>
      </c>
      <c r="Y50" s="4">
        <f t="shared" si="114"/>
        <v>0</v>
      </c>
      <c r="Z50" s="4">
        <f t="shared" si="114"/>
        <v>11</v>
      </c>
    </row>
    <row r="51" spans="1:26" ht="25.5" customHeight="1" x14ac:dyDescent="0.35">
      <c r="A51" s="13"/>
      <c r="B51" s="6" t="s">
        <v>165</v>
      </c>
      <c r="C51" s="3"/>
      <c r="D51" s="3"/>
      <c r="E51" s="4"/>
      <c r="F51" s="3"/>
      <c r="G51" s="3"/>
      <c r="H51" s="4"/>
      <c r="I51" s="3"/>
      <c r="J51" s="3"/>
      <c r="K51" s="4"/>
      <c r="L51" s="3"/>
      <c r="M51" s="3"/>
      <c r="N51" s="4"/>
      <c r="O51" s="3"/>
      <c r="P51" s="3"/>
      <c r="Q51" s="4"/>
      <c r="R51" s="65"/>
      <c r="S51" s="65"/>
      <c r="T51" s="15"/>
      <c r="U51" s="65"/>
      <c r="V51" s="65"/>
      <c r="W51" s="15"/>
      <c r="X51" s="4"/>
      <c r="Y51" s="4"/>
      <c r="Z51" s="4"/>
    </row>
    <row r="52" spans="1:26" ht="25.5" customHeight="1" x14ac:dyDescent="0.35">
      <c r="A52" s="13"/>
      <c r="B52" s="1" t="s">
        <v>156</v>
      </c>
      <c r="C52" s="3">
        <v>31</v>
      </c>
      <c r="D52" s="3">
        <v>31</v>
      </c>
      <c r="E52" s="3">
        <f t="shared" si="8"/>
        <v>62</v>
      </c>
      <c r="F52" s="3">
        <v>9</v>
      </c>
      <c r="G52" s="3">
        <v>10</v>
      </c>
      <c r="H52" s="3">
        <f t="shared" si="9"/>
        <v>19</v>
      </c>
      <c r="I52" s="3">
        <v>0</v>
      </c>
      <c r="J52" s="3">
        <v>0</v>
      </c>
      <c r="K52" s="3">
        <f t="shared" si="64"/>
        <v>0</v>
      </c>
      <c r="L52" s="3">
        <v>0</v>
      </c>
      <c r="M52" s="3">
        <v>0</v>
      </c>
      <c r="N52" s="3">
        <f t="shared" si="65"/>
        <v>0</v>
      </c>
      <c r="O52" s="3">
        <v>0</v>
      </c>
      <c r="P52" s="3">
        <v>0</v>
      </c>
      <c r="Q52" s="3">
        <f t="shared" si="66"/>
        <v>0</v>
      </c>
      <c r="R52" s="3">
        <v>0</v>
      </c>
      <c r="S52" s="3">
        <v>0</v>
      </c>
      <c r="T52" s="3">
        <f t="shared" si="67"/>
        <v>0</v>
      </c>
      <c r="U52" s="3">
        <v>0</v>
      </c>
      <c r="V52" s="3">
        <v>0</v>
      </c>
      <c r="W52" s="3">
        <f t="shared" si="68"/>
        <v>0</v>
      </c>
      <c r="X52" s="4">
        <f t="shared" si="69"/>
        <v>40</v>
      </c>
      <c r="Y52" s="4">
        <f t="shared" si="70"/>
        <v>41</v>
      </c>
      <c r="Z52" s="4">
        <f t="shared" si="71"/>
        <v>81</v>
      </c>
    </row>
    <row r="53" spans="1:26" ht="25.5" customHeight="1" x14ac:dyDescent="0.35">
      <c r="A53" s="13"/>
      <c r="B53" s="14" t="s">
        <v>18</v>
      </c>
      <c r="C53" s="3">
        <v>31</v>
      </c>
      <c r="D53" s="3">
        <v>37</v>
      </c>
      <c r="E53" s="3">
        <f t="shared" ref="E53" si="115">C53+D53</f>
        <v>68</v>
      </c>
      <c r="F53" s="3">
        <v>18</v>
      </c>
      <c r="G53" s="3">
        <v>21</v>
      </c>
      <c r="H53" s="3">
        <f t="shared" ref="H53" si="116">F53+G53</f>
        <v>39</v>
      </c>
      <c r="I53" s="3">
        <v>27</v>
      </c>
      <c r="J53" s="3">
        <v>37</v>
      </c>
      <c r="K53" s="3">
        <f t="shared" ref="K53" si="117">I53+J53</f>
        <v>64</v>
      </c>
      <c r="L53" s="3">
        <v>19</v>
      </c>
      <c r="M53" s="3">
        <v>42</v>
      </c>
      <c r="N53" s="3">
        <f t="shared" ref="N53" si="118">L53+M53</f>
        <v>61</v>
      </c>
      <c r="O53" s="3">
        <v>5</v>
      </c>
      <c r="P53" s="3">
        <v>0</v>
      </c>
      <c r="Q53" s="3">
        <f t="shared" ref="Q53" si="119">O53+P53</f>
        <v>5</v>
      </c>
      <c r="R53" s="3">
        <v>0</v>
      </c>
      <c r="S53" s="3">
        <v>0</v>
      </c>
      <c r="T53" s="3">
        <f t="shared" ref="T53" si="120">R53+S53</f>
        <v>0</v>
      </c>
      <c r="U53" s="3">
        <v>0</v>
      </c>
      <c r="V53" s="3">
        <v>0</v>
      </c>
      <c r="W53" s="3">
        <f t="shared" ref="W53" si="121">U53+V53</f>
        <v>0</v>
      </c>
      <c r="X53" s="4">
        <f t="shared" ref="X53" si="122">C53+F53+I53+L53+O53+R53+U53</f>
        <v>100</v>
      </c>
      <c r="Y53" s="4">
        <f t="shared" ref="Y53" si="123">D53+G53+J53+M53+P53+S53+V53</f>
        <v>137</v>
      </c>
      <c r="Z53" s="4">
        <f t="shared" ref="Z53" si="124">E53+H53+K53+N53+Q53+T53+W53</f>
        <v>237</v>
      </c>
    </row>
    <row r="54" spans="1:26" ht="25.5" customHeight="1" x14ac:dyDescent="0.35">
      <c r="A54" s="13"/>
      <c r="B54" s="14" t="s">
        <v>19</v>
      </c>
      <c r="C54" s="3">
        <v>0</v>
      </c>
      <c r="D54" s="3">
        <v>0</v>
      </c>
      <c r="E54" s="3">
        <f t="shared" ref="E54" si="125">C54+D54</f>
        <v>0</v>
      </c>
      <c r="F54" s="3">
        <v>30</v>
      </c>
      <c r="G54" s="3">
        <v>17</v>
      </c>
      <c r="H54" s="3">
        <f t="shared" ref="H54" si="126">F54+G54</f>
        <v>47</v>
      </c>
      <c r="I54" s="3">
        <v>37</v>
      </c>
      <c r="J54" s="3">
        <v>32</v>
      </c>
      <c r="K54" s="3">
        <f t="shared" ref="K54" si="127">I54+J54</f>
        <v>69</v>
      </c>
      <c r="L54" s="3">
        <v>36</v>
      </c>
      <c r="M54" s="3">
        <v>33</v>
      </c>
      <c r="N54" s="3">
        <f t="shared" ref="N54" si="128">L54+M54</f>
        <v>69</v>
      </c>
      <c r="O54" s="3">
        <v>3</v>
      </c>
      <c r="P54" s="3">
        <v>0</v>
      </c>
      <c r="Q54" s="3">
        <f t="shared" ref="Q54" si="129">O54+P54</f>
        <v>3</v>
      </c>
      <c r="R54" s="3">
        <v>0</v>
      </c>
      <c r="S54" s="3">
        <v>0</v>
      </c>
      <c r="T54" s="3">
        <f t="shared" ref="T54" si="130">R54+S54</f>
        <v>0</v>
      </c>
      <c r="U54" s="3">
        <v>0</v>
      </c>
      <c r="V54" s="3">
        <v>0</v>
      </c>
      <c r="W54" s="3">
        <f t="shared" ref="W54" si="131">U54+V54</f>
        <v>0</v>
      </c>
      <c r="X54" s="4">
        <f t="shared" ref="X54" si="132">C54+F54+I54+L54+O54+R54+U54</f>
        <v>106</v>
      </c>
      <c r="Y54" s="4">
        <f t="shared" ref="Y54" si="133">D54+G54+J54+M54+P54+S54+V54</f>
        <v>82</v>
      </c>
      <c r="Z54" s="4">
        <f t="shared" ref="Z54" si="134">E54+H54+K54+N54+Q54+T54+W54</f>
        <v>188</v>
      </c>
    </row>
    <row r="55" spans="1:26" ht="25.5" customHeight="1" x14ac:dyDescent="0.35">
      <c r="A55" s="13"/>
      <c r="B55" s="16" t="s">
        <v>104</v>
      </c>
      <c r="C55" s="4">
        <f>SUM(C52:C54)</f>
        <v>62</v>
      </c>
      <c r="D55" s="4">
        <f t="shared" ref="D55:Z55" si="135">SUM(D52:D54)</f>
        <v>68</v>
      </c>
      <c r="E55" s="4">
        <f t="shared" si="135"/>
        <v>130</v>
      </c>
      <c r="F55" s="4">
        <f t="shared" si="135"/>
        <v>57</v>
      </c>
      <c r="G55" s="4">
        <f t="shared" si="135"/>
        <v>48</v>
      </c>
      <c r="H55" s="4">
        <f t="shared" si="135"/>
        <v>105</v>
      </c>
      <c r="I55" s="4">
        <f t="shared" si="135"/>
        <v>64</v>
      </c>
      <c r="J55" s="4">
        <f t="shared" si="135"/>
        <v>69</v>
      </c>
      <c r="K55" s="4">
        <f t="shared" si="135"/>
        <v>133</v>
      </c>
      <c r="L55" s="4">
        <f t="shared" si="135"/>
        <v>55</v>
      </c>
      <c r="M55" s="4">
        <f t="shared" si="135"/>
        <v>75</v>
      </c>
      <c r="N55" s="4">
        <f t="shared" si="135"/>
        <v>130</v>
      </c>
      <c r="O55" s="4">
        <f t="shared" si="135"/>
        <v>8</v>
      </c>
      <c r="P55" s="4">
        <f t="shared" si="135"/>
        <v>0</v>
      </c>
      <c r="Q55" s="4">
        <f t="shared" si="135"/>
        <v>8</v>
      </c>
      <c r="R55" s="4">
        <f t="shared" si="135"/>
        <v>0</v>
      </c>
      <c r="S55" s="4">
        <f t="shared" si="135"/>
        <v>0</v>
      </c>
      <c r="T55" s="4">
        <f t="shared" si="135"/>
        <v>0</v>
      </c>
      <c r="U55" s="4">
        <f t="shared" si="135"/>
        <v>0</v>
      </c>
      <c r="V55" s="4">
        <f t="shared" si="135"/>
        <v>0</v>
      </c>
      <c r="W55" s="4">
        <f t="shared" si="135"/>
        <v>0</v>
      </c>
      <c r="X55" s="4">
        <f t="shared" si="135"/>
        <v>246</v>
      </c>
      <c r="Y55" s="4">
        <f t="shared" si="135"/>
        <v>260</v>
      </c>
      <c r="Z55" s="4">
        <f t="shared" si="135"/>
        <v>506</v>
      </c>
    </row>
    <row r="56" spans="1:26" ht="25.5" customHeight="1" x14ac:dyDescent="0.35">
      <c r="A56" s="13"/>
      <c r="B56" s="26" t="s">
        <v>167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.5" customHeight="1" x14ac:dyDescent="0.35">
      <c r="A57" s="13"/>
      <c r="B57" s="27" t="s">
        <v>185</v>
      </c>
      <c r="C57" s="3">
        <v>64</v>
      </c>
      <c r="D57" s="3">
        <v>14</v>
      </c>
      <c r="E57" s="3">
        <f>C57+D57</f>
        <v>78</v>
      </c>
      <c r="F57" s="3">
        <v>0</v>
      </c>
      <c r="G57" s="3">
        <v>0</v>
      </c>
      <c r="H57" s="3">
        <f>F57+G57</f>
        <v>0</v>
      </c>
      <c r="I57" s="3">
        <v>0</v>
      </c>
      <c r="J57" s="3">
        <v>0</v>
      </c>
      <c r="K57" s="3">
        <f>I57+J57</f>
        <v>0</v>
      </c>
      <c r="L57" s="3">
        <v>0</v>
      </c>
      <c r="M57" s="3">
        <v>0</v>
      </c>
      <c r="N57" s="3">
        <f>L57+M57</f>
        <v>0</v>
      </c>
      <c r="O57" s="3">
        <v>0</v>
      </c>
      <c r="P57" s="3">
        <v>0</v>
      </c>
      <c r="Q57" s="3">
        <f>O57+P57</f>
        <v>0</v>
      </c>
      <c r="R57" s="3">
        <v>0</v>
      </c>
      <c r="S57" s="3">
        <v>0</v>
      </c>
      <c r="T57" s="3">
        <f>R57+S57</f>
        <v>0</v>
      </c>
      <c r="U57" s="3">
        <v>0</v>
      </c>
      <c r="V57" s="3">
        <v>0</v>
      </c>
      <c r="W57" s="3">
        <f>U57+V57</f>
        <v>0</v>
      </c>
      <c r="X57" s="4">
        <f>C57+F57+I57+L57+O57+R57+U57</f>
        <v>64</v>
      </c>
      <c r="Y57" s="4">
        <f>D57+G57+J57+M57+P57+S57+V57</f>
        <v>14</v>
      </c>
      <c r="Z57" s="4">
        <f>E57+H57+K57+N57+Q57+T57+W57</f>
        <v>78</v>
      </c>
    </row>
    <row r="58" spans="1:26" ht="25.5" customHeight="1" x14ac:dyDescent="0.35">
      <c r="A58" s="13"/>
      <c r="B58" s="16" t="s">
        <v>104</v>
      </c>
      <c r="C58" s="4">
        <f>SUM(C57)</f>
        <v>64</v>
      </c>
      <c r="D58" s="4">
        <f t="shared" ref="D58:Z58" si="136">SUM(D57)</f>
        <v>14</v>
      </c>
      <c r="E58" s="4">
        <f t="shared" si="136"/>
        <v>78</v>
      </c>
      <c r="F58" s="4">
        <f t="shared" si="136"/>
        <v>0</v>
      </c>
      <c r="G58" s="4">
        <f t="shared" si="136"/>
        <v>0</v>
      </c>
      <c r="H58" s="4">
        <f t="shared" si="136"/>
        <v>0</v>
      </c>
      <c r="I58" s="4">
        <f t="shared" si="136"/>
        <v>0</v>
      </c>
      <c r="J58" s="4">
        <f t="shared" si="136"/>
        <v>0</v>
      </c>
      <c r="K58" s="4">
        <f t="shared" si="136"/>
        <v>0</v>
      </c>
      <c r="L58" s="4">
        <f t="shared" si="136"/>
        <v>0</v>
      </c>
      <c r="M58" s="4">
        <f t="shared" si="136"/>
        <v>0</v>
      </c>
      <c r="N58" s="4">
        <f t="shared" si="136"/>
        <v>0</v>
      </c>
      <c r="O58" s="4">
        <f t="shared" si="136"/>
        <v>0</v>
      </c>
      <c r="P58" s="4">
        <f t="shared" si="136"/>
        <v>0</v>
      </c>
      <c r="Q58" s="4">
        <f t="shared" si="136"/>
        <v>0</v>
      </c>
      <c r="R58" s="4">
        <f t="shared" si="136"/>
        <v>0</v>
      </c>
      <c r="S58" s="4">
        <f t="shared" si="136"/>
        <v>0</v>
      </c>
      <c r="T58" s="4">
        <f t="shared" si="136"/>
        <v>0</v>
      </c>
      <c r="U58" s="4">
        <f t="shared" si="136"/>
        <v>0</v>
      </c>
      <c r="V58" s="4">
        <f t="shared" si="136"/>
        <v>0</v>
      </c>
      <c r="W58" s="4">
        <f t="shared" si="136"/>
        <v>0</v>
      </c>
      <c r="X58" s="4">
        <f t="shared" si="136"/>
        <v>64</v>
      </c>
      <c r="Y58" s="4">
        <f t="shared" si="136"/>
        <v>14</v>
      </c>
      <c r="Z58" s="4">
        <f t="shared" si="136"/>
        <v>78</v>
      </c>
    </row>
    <row r="59" spans="1:26" ht="25.5" customHeight="1" x14ac:dyDescent="0.35">
      <c r="A59" s="13"/>
      <c r="B59" s="26" t="s">
        <v>168</v>
      </c>
      <c r="C59" s="3"/>
      <c r="D59" s="3"/>
      <c r="E59" s="4"/>
      <c r="F59" s="3"/>
      <c r="G59" s="3"/>
      <c r="H59" s="4"/>
      <c r="I59" s="3"/>
      <c r="J59" s="3"/>
      <c r="K59" s="4"/>
      <c r="L59" s="3"/>
      <c r="M59" s="3"/>
      <c r="N59" s="4"/>
      <c r="O59" s="3"/>
      <c r="P59" s="3"/>
      <c r="Q59" s="4"/>
      <c r="R59" s="65"/>
      <c r="S59" s="65"/>
      <c r="T59" s="15"/>
      <c r="U59" s="65"/>
      <c r="V59" s="65"/>
      <c r="W59" s="15"/>
      <c r="X59" s="4"/>
      <c r="Y59" s="4"/>
      <c r="Z59" s="4"/>
    </row>
    <row r="60" spans="1:26" ht="25.5" customHeight="1" x14ac:dyDescent="0.35">
      <c r="A60" s="13"/>
      <c r="B60" s="27" t="s">
        <v>20</v>
      </c>
      <c r="C60" s="3">
        <v>42</v>
      </c>
      <c r="D60" s="3">
        <v>12</v>
      </c>
      <c r="E60" s="3">
        <f>C60+D60</f>
        <v>54</v>
      </c>
      <c r="F60" s="3">
        <v>14</v>
      </c>
      <c r="G60" s="3">
        <v>4</v>
      </c>
      <c r="H60" s="3">
        <f>F60+G60</f>
        <v>18</v>
      </c>
      <c r="I60" s="3">
        <v>37</v>
      </c>
      <c r="J60" s="3">
        <v>0</v>
      </c>
      <c r="K60" s="3">
        <f>I60+J60</f>
        <v>37</v>
      </c>
      <c r="L60" s="3">
        <v>23</v>
      </c>
      <c r="M60" s="3">
        <v>7</v>
      </c>
      <c r="N60" s="3">
        <f>L60+M60</f>
        <v>30</v>
      </c>
      <c r="O60" s="3">
        <v>16</v>
      </c>
      <c r="P60" s="3">
        <v>3</v>
      </c>
      <c r="Q60" s="3">
        <f>O60+P60</f>
        <v>19</v>
      </c>
      <c r="R60" s="3">
        <v>0</v>
      </c>
      <c r="S60" s="3">
        <v>0</v>
      </c>
      <c r="T60" s="3">
        <f>R60+S60</f>
        <v>0</v>
      </c>
      <c r="U60" s="3">
        <v>0</v>
      </c>
      <c r="V60" s="3">
        <v>0</v>
      </c>
      <c r="W60" s="3">
        <f>U60+V60</f>
        <v>0</v>
      </c>
      <c r="X60" s="4">
        <f>C60+F60+I60+L60+O60+R60+U60</f>
        <v>132</v>
      </c>
      <c r="Y60" s="4">
        <f>D60+G60+J60+M60+P60+S60+V60</f>
        <v>26</v>
      </c>
      <c r="Z60" s="4">
        <f>E60+H60+K60+N60+Q60+T60+W60</f>
        <v>158</v>
      </c>
    </row>
    <row r="61" spans="1:26" ht="25.5" customHeight="1" x14ac:dyDescent="0.35">
      <c r="A61" s="13"/>
      <c r="B61" s="16" t="s">
        <v>104</v>
      </c>
      <c r="C61" s="4">
        <f t="shared" ref="C61:Z61" si="137">SUM(C60)</f>
        <v>42</v>
      </c>
      <c r="D61" s="4">
        <f t="shared" si="137"/>
        <v>12</v>
      </c>
      <c r="E61" s="4">
        <f t="shared" si="137"/>
        <v>54</v>
      </c>
      <c r="F61" s="4">
        <f t="shared" si="137"/>
        <v>14</v>
      </c>
      <c r="G61" s="4">
        <f t="shared" si="137"/>
        <v>4</v>
      </c>
      <c r="H61" s="4">
        <f t="shared" si="137"/>
        <v>18</v>
      </c>
      <c r="I61" s="4">
        <f t="shared" si="137"/>
        <v>37</v>
      </c>
      <c r="J61" s="4">
        <f t="shared" si="137"/>
        <v>0</v>
      </c>
      <c r="K61" s="4">
        <f t="shared" si="137"/>
        <v>37</v>
      </c>
      <c r="L61" s="4">
        <f t="shared" si="137"/>
        <v>23</v>
      </c>
      <c r="M61" s="4">
        <f t="shared" si="137"/>
        <v>7</v>
      </c>
      <c r="N61" s="4">
        <f t="shared" si="137"/>
        <v>30</v>
      </c>
      <c r="O61" s="4">
        <f t="shared" si="137"/>
        <v>16</v>
      </c>
      <c r="P61" s="4">
        <f t="shared" si="137"/>
        <v>3</v>
      </c>
      <c r="Q61" s="4">
        <f t="shared" si="137"/>
        <v>19</v>
      </c>
      <c r="R61" s="4">
        <f t="shared" si="137"/>
        <v>0</v>
      </c>
      <c r="S61" s="4">
        <f t="shared" si="137"/>
        <v>0</v>
      </c>
      <c r="T61" s="4">
        <f t="shared" si="137"/>
        <v>0</v>
      </c>
      <c r="U61" s="4">
        <f t="shared" si="137"/>
        <v>0</v>
      </c>
      <c r="V61" s="4">
        <f t="shared" si="137"/>
        <v>0</v>
      </c>
      <c r="W61" s="4">
        <f t="shared" si="137"/>
        <v>0</v>
      </c>
      <c r="X61" s="4">
        <f t="shared" si="137"/>
        <v>132</v>
      </c>
      <c r="Y61" s="4">
        <f t="shared" si="137"/>
        <v>26</v>
      </c>
      <c r="Z61" s="4">
        <f t="shared" si="137"/>
        <v>158</v>
      </c>
    </row>
    <row r="62" spans="1:26" ht="25.5" customHeight="1" x14ac:dyDescent="0.35">
      <c r="A62" s="13"/>
      <c r="B62" s="21" t="s">
        <v>166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5"/>
      <c r="S62" s="15"/>
      <c r="T62" s="15"/>
      <c r="U62" s="15"/>
      <c r="V62" s="15"/>
      <c r="W62" s="15"/>
      <c r="X62" s="4"/>
      <c r="Y62" s="4"/>
      <c r="Z62" s="4"/>
    </row>
    <row r="63" spans="1:26" ht="25.5" customHeight="1" x14ac:dyDescent="0.35">
      <c r="A63" s="13"/>
      <c r="B63" s="18" t="s">
        <v>125</v>
      </c>
      <c r="C63" s="3">
        <v>60</v>
      </c>
      <c r="D63" s="3">
        <v>5</v>
      </c>
      <c r="E63" s="3">
        <f t="shared" ref="E63:E64" si="138">C63+D63</f>
        <v>65</v>
      </c>
      <c r="F63" s="3">
        <v>25</v>
      </c>
      <c r="G63" s="3">
        <v>1</v>
      </c>
      <c r="H63" s="3">
        <f t="shared" ref="H63:H64" si="139">F63+G63</f>
        <v>26</v>
      </c>
      <c r="I63" s="3">
        <v>3</v>
      </c>
      <c r="J63" s="3">
        <v>1</v>
      </c>
      <c r="K63" s="3">
        <f t="shared" ref="K63:K64" si="140">I63+J63</f>
        <v>4</v>
      </c>
      <c r="L63" s="3">
        <v>0</v>
      </c>
      <c r="M63" s="3">
        <v>0</v>
      </c>
      <c r="N63" s="3">
        <f t="shared" ref="N63:N64" si="141">L63+M63</f>
        <v>0</v>
      </c>
      <c r="O63" s="3">
        <v>0</v>
      </c>
      <c r="P63" s="3">
        <v>0</v>
      </c>
      <c r="Q63" s="3">
        <f t="shared" ref="Q63:Q64" si="142">O63+P63</f>
        <v>0</v>
      </c>
      <c r="R63" s="3">
        <v>0</v>
      </c>
      <c r="S63" s="3">
        <v>0</v>
      </c>
      <c r="T63" s="3">
        <f t="shared" ref="T63:T64" si="143">R63+S63</f>
        <v>0</v>
      </c>
      <c r="U63" s="3">
        <v>0</v>
      </c>
      <c r="V63" s="3">
        <v>0</v>
      </c>
      <c r="W63" s="3">
        <f t="shared" ref="W63:W64" si="144">U63+V63</f>
        <v>0</v>
      </c>
      <c r="X63" s="4">
        <f t="shared" ref="X63:X64" si="145">C63+F63+I63+L63+O63+R63+U63</f>
        <v>88</v>
      </c>
      <c r="Y63" s="4">
        <f t="shared" ref="Y63:Y64" si="146">D63+G63+J63+M63+P63+S63+V63</f>
        <v>7</v>
      </c>
      <c r="Z63" s="4">
        <f t="shared" ref="Z63:Z64" si="147">E63+H63+K63+N63+Q63+T63+W63</f>
        <v>95</v>
      </c>
    </row>
    <row r="64" spans="1:26" ht="25.5" customHeight="1" x14ac:dyDescent="0.35">
      <c r="A64" s="13"/>
      <c r="B64" s="18" t="s">
        <v>142</v>
      </c>
      <c r="C64" s="3">
        <v>23</v>
      </c>
      <c r="D64" s="3">
        <v>6</v>
      </c>
      <c r="E64" s="3">
        <f t="shared" si="138"/>
        <v>29</v>
      </c>
      <c r="F64" s="3">
        <v>5</v>
      </c>
      <c r="G64" s="3">
        <v>3</v>
      </c>
      <c r="H64" s="3">
        <f t="shared" si="139"/>
        <v>8</v>
      </c>
      <c r="I64" s="3">
        <v>0</v>
      </c>
      <c r="J64" s="3">
        <v>0</v>
      </c>
      <c r="K64" s="3">
        <f t="shared" si="140"/>
        <v>0</v>
      </c>
      <c r="L64" s="3">
        <v>0</v>
      </c>
      <c r="M64" s="3">
        <v>0</v>
      </c>
      <c r="N64" s="3">
        <f t="shared" si="141"/>
        <v>0</v>
      </c>
      <c r="O64" s="3">
        <v>0</v>
      </c>
      <c r="P64" s="3">
        <v>0</v>
      </c>
      <c r="Q64" s="3">
        <f t="shared" si="142"/>
        <v>0</v>
      </c>
      <c r="R64" s="3">
        <v>0</v>
      </c>
      <c r="S64" s="3">
        <v>0</v>
      </c>
      <c r="T64" s="3">
        <f t="shared" si="143"/>
        <v>0</v>
      </c>
      <c r="U64" s="3">
        <v>0</v>
      </c>
      <c r="V64" s="3">
        <v>0</v>
      </c>
      <c r="W64" s="3">
        <f t="shared" si="144"/>
        <v>0</v>
      </c>
      <c r="X64" s="4">
        <f t="shared" si="145"/>
        <v>28</v>
      </c>
      <c r="Y64" s="4">
        <f t="shared" si="146"/>
        <v>9</v>
      </c>
      <c r="Z64" s="4">
        <f t="shared" si="147"/>
        <v>37</v>
      </c>
    </row>
    <row r="65" spans="1:26" ht="25.5" customHeight="1" x14ac:dyDescent="0.35">
      <c r="A65" s="13"/>
      <c r="B65" s="19" t="s">
        <v>104</v>
      </c>
      <c r="C65" s="4">
        <f>SUM(C63:C64)</f>
        <v>83</v>
      </c>
      <c r="D65" s="4">
        <f t="shared" ref="D65:W65" si="148">SUM(D63:D64)</f>
        <v>11</v>
      </c>
      <c r="E65" s="4">
        <f t="shared" si="148"/>
        <v>94</v>
      </c>
      <c r="F65" s="4">
        <f t="shared" si="148"/>
        <v>30</v>
      </c>
      <c r="G65" s="4">
        <f t="shared" si="148"/>
        <v>4</v>
      </c>
      <c r="H65" s="4">
        <f t="shared" si="148"/>
        <v>34</v>
      </c>
      <c r="I65" s="4">
        <f t="shared" si="148"/>
        <v>3</v>
      </c>
      <c r="J65" s="4">
        <f t="shared" si="148"/>
        <v>1</v>
      </c>
      <c r="K65" s="4">
        <f t="shared" si="148"/>
        <v>4</v>
      </c>
      <c r="L65" s="4">
        <f t="shared" si="148"/>
        <v>0</v>
      </c>
      <c r="M65" s="4">
        <f t="shared" si="148"/>
        <v>0</v>
      </c>
      <c r="N65" s="4">
        <f t="shared" si="148"/>
        <v>0</v>
      </c>
      <c r="O65" s="4">
        <f t="shared" si="148"/>
        <v>0</v>
      </c>
      <c r="P65" s="4">
        <f t="shared" si="148"/>
        <v>0</v>
      </c>
      <c r="Q65" s="4">
        <f t="shared" si="148"/>
        <v>0</v>
      </c>
      <c r="R65" s="4">
        <f t="shared" si="148"/>
        <v>0</v>
      </c>
      <c r="S65" s="4">
        <f t="shared" si="148"/>
        <v>0</v>
      </c>
      <c r="T65" s="4">
        <f t="shared" si="148"/>
        <v>0</v>
      </c>
      <c r="U65" s="4">
        <f t="shared" si="148"/>
        <v>0</v>
      </c>
      <c r="V65" s="4">
        <f t="shared" si="148"/>
        <v>0</v>
      </c>
      <c r="W65" s="4">
        <f t="shared" si="148"/>
        <v>0</v>
      </c>
      <c r="X65" s="4">
        <f t="shared" ref="X65" si="149">C65+F65+I65+L65+O65+R65+U65</f>
        <v>116</v>
      </c>
      <c r="Y65" s="4">
        <f t="shared" ref="Y65" si="150">D65+G65+J65+M65+P65+S65+V65</f>
        <v>16</v>
      </c>
      <c r="Z65" s="4">
        <f t="shared" ref="Z65" si="151">E65+H65+K65+N65+Q65+T65+W65</f>
        <v>132</v>
      </c>
    </row>
    <row r="66" spans="1:26" ht="25.5" customHeight="1" x14ac:dyDescent="0.35">
      <c r="A66" s="13"/>
      <c r="B66" s="28" t="s">
        <v>101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15"/>
      <c r="S66" s="15"/>
      <c r="T66" s="15"/>
      <c r="U66" s="15"/>
      <c r="V66" s="15"/>
      <c r="W66" s="15"/>
      <c r="X66" s="4"/>
      <c r="Y66" s="4"/>
      <c r="Z66" s="4"/>
    </row>
    <row r="67" spans="1:26" ht="25.5" customHeight="1" x14ac:dyDescent="0.35">
      <c r="A67" s="13"/>
      <c r="B67" s="29" t="s">
        <v>20</v>
      </c>
      <c r="C67" s="3">
        <v>58</v>
      </c>
      <c r="D67" s="3">
        <v>10</v>
      </c>
      <c r="E67" s="3">
        <f t="shared" ref="E67" si="152">C67+D67</f>
        <v>68</v>
      </c>
      <c r="F67" s="3">
        <v>28</v>
      </c>
      <c r="G67" s="3">
        <v>2</v>
      </c>
      <c r="H67" s="3">
        <f t="shared" ref="H67" si="153">F67+G67</f>
        <v>30</v>
      </c>
      <c r="I67" s="3">
        <v>31</v>
      </c>
      <c r="J67" s="3">
        <v>3</v>
      </c>
      <c r="K67" s="3">
        <f t="shared" ref="K67" si="154">I67+J67</f>
        <v>34</v>
      </c>
      <c r="L67" s="3">
        <v>37</v>
      </c>
      <c r="M67" s="3">
        <v>5</v>
      </c>
      <c r="N67" s="3">
        <f t="shared" ref="N67" si="155">L67+M67</f>
        <v>42</v>
      </c>
      <c r="O67" s="3">
        <v>0</v>
      </c>
      <c r="P67" s="3">
        <v>0</v>
      </c>
      <c r="Q67" s="3">
        <f t="shared" ref="Q67" si="156">O67+P67</f>
        <v>0</v>
      </c>
      <c r="R67" s="3">
        <v>0</v>
      </c>
      <c r="S67" s="3">
        <v>0</v>
      </c>
      <c r="T67" s="3">
        <f t="shared" ref="T67" si="157">R67+S67</f>
        <v>0</v>
      </c>
      <c r="U67" s="3">
        <v>0</v>
      </c>
      <c r="V67" s="3">
        <v>0</v>
      </c>
      <c r="W67" s="3">
        <f t="shared" ref="W67" si="158">U67+V67</f>
        <v>0</v>
      </c>
      <c r="X67" s="4">
        <f t="shared" ref="X67" si="159">C67+F67+I67+L67+O67+R67+U67</f>
        <v>154</v>
      </c>
      <c r="Y67" s="4">
        <f t="shared" ref="Y67" si="160">D67+G67+J67+M67+P67+S67+V67</f>
        <v>20</v>
      </c>
      <c r="Z67" s="4">
        <f t="shared" ref="Z67" si="161">E67+H67+K67+N67+Q67+T67+W67</f>
        <v>174</v>
      </c>
    </row>
    <row r="68" spans="1:26" ht="25.5" customHeight="1" x14ac:dyDescent="0.35">
      <c r="A68" s="13"/>
      <c r="B68" s="19" t="s">
        <v>104</v>
      </c>
      <c r="C68" s="4">
        <f>SUM(C67)</f>
        <v>58</v>
      </c>
      <c r="D68" s="4">
        <f t="shared" ref="D68:Z68" si="162">SUM(D67)</f>
        <v>10</v>
      </c>
      <c r="E68" s="4">
        <f t="shared" si="162"/>
        <v>68</v>
      </c>
      <c r="F68" s="4">
        <f t="shared" si="162"/>
        <v>28</v>
      </c>
      <c r="G68" s="4">
        <f t="shared" si="162"/>
        <v>2</v>
      </c>
      <c r="H68" s="4">
        <f t="shared" si="162"/>
        <v>30</v>
      </c>
      <c r="I68" s="4">
        <f t="shared" si="162"/>
        <v>31</v>
      </c>
      <c r="J68" s="4">
        <f t="shared" si="162"/>
        <v>3</v>
      </c>
      <c r="K68" s="4">
        <f t="shared" si="162"/>
        <v>34</v>
      </c>
      <c r="L68" s="4">
        <f t="shared" si="162"/>
        <v>37</v>
      </c>
      <c r="M68" s="4">
        <f t="shared" si="162"/>
        <v>5</v>
      </c>
      <c r="N68" s="4">
        <f t="shared" si="162"/>
        <v>42</v>
      </c>
      <c r="O68" s="4">
        <f t="shared" si="162"/>
        <v>0</v>
      </c>
      <c r="P68" s="4">
        <f t="shared" si="162"/>
        <v>0</v>
      </c>
      <c r="Q68" s="4">
        <f t="shared" si="162"/>
        <v>0</v>
      </c>
      <c r="R68" s="4">
        <f t="shared" si="162"/>
        <v>0</v>
      </c>
      <c r="S68" s="4">
        <f t="shared" si="162"/>
        <v>0</v>
      </c>
      <c r="T68" s="4">
        <f t="shared" si="162"/>
        <v>0</v>
      </c>
      <c r="U68" s="4">
        <f t="shared" si="162"/>
        <v>0</v>
      </c>
      <c r="V68" s="4">
        <f t="shared" si="162"/>
        <v>0</v>
      </c>
      <c r="W68" s="4">
        <f t="shared" si="162"/>
        <v>0</v>
      </c>
      <c r="X68" s="4">
        <f t="shared" si="162"/>
        <v>154</v>
      </c>
      <c r="Y68" s="4">
        <f t="shared" si="162"/>
        <v>20</v>
      </c>
      <c r="Z68" s="4">
        <f t="shared" si="162"/>
        <v>174</v>
      </c>
    </row>
    <row r="69" spans="1:26" s="17" customFormat="1" ht="25.5" customHeight="1" x14ac:dyDescent="0.35">
      <c r="A69" s="5"/>
      <c r="B69" s="16" t="s">
        <v>9</v>
      </c>
      <c r="C69" s="4">
        <f>C68+C65+C61+C55+C50+C46+C43+C58+C35</f>
        <v>477</v>
      </c>
      <c r="D69" s="4">
        <f t="shared" ref="D69:Z69" si="163">D68+D65+D61+D55+D50+D46+D43+D58+D35</f>
        <v>207</v>
      </c>
      <c r="E69" s="4">
        <f t="shared" si="163"/>
        <v>684</v>
      </c>
      <c r="F69" s="4">
        <f t="shared" si="163"/>
        <v>211</v>
      </c>
      <c r="G69" s="4">
        <f t="shared" si="163"/>
        <v>91</v>
      </c>
      <c r="H69" s="4">
        <f t="shared" si="163"/>
        <v>302</v>
      </c>
      <c r="I69" s="4">
        <f t="shared" si="163"/>
        <v>213</v>
      </c>
      <c r="J69" s="4">
        <f t="shared" si="163"/>
        <v>175</v>
      </c>
      <c r="K69" s="4">
        <f t="shared" si="163"/>
        <v>388</v>
      </c>
      <c r="L69" s="4">
        <f t="shared" si="163"/>
        <v>255</v>
      </c>
      <c r="M69" s="4">
        <f t="shared" si="163"/>
        <v>207</v>
      </c>
      <c r="N69" s="4">
        <f t="shared" si="163"/>
        <v>462</v>
      </c>
      <c r="O69" s="4">
        <f t="shared" si="163"/>
        <v>35</v>
      </c>
      <c r="P69" s="4">
        <f t="shared" si="163"/>
        <v>3</v>
      </c>
      <c r="Q69" s="4">
        <f t="shared" si="163"/>
        <v>38</v>
      </c>
      <c r="R69" s="4">
        <f t="shared" si="163"/>
        <v>158</v>
      </c>
      <c r="S69" s="4">
        <f t="shared" si="163"/>
        <v>124</v>
      </c>
      <c r="T69" s="4">
        <f t="shared" si="163"/>
        <v>282</v>
      </c>
      <c r="U69" s="4">
        <f t="shared" si="163"/>
        <v>56</v>
      </c>
      <c r="V69" s="4">
        <f t="shared" si="163"/>
        <v>10</v>
      </c>
      <c r="W69" s="4">
        <f t="shared" si="163"/>
        <v>66</v>
      </c>
      <c r="X69" s="4">
        <f t="shared" si="163"/>
        <v>1405</v>
      </c>
      <c r="Y69" s="4">
        <f t="shared" si="163"/>
        <v>817</v>
      </c>
      <c r="Z69" s="4">
        <f t="shared" si="163"/>
        <v>2222</v>
      </c>
    </row>
    <row r="70" spans="1:26" ht="25.5" customHeight="1" x14ac:dyDescent="0.35">
      <c r="A70" s="13"/>
      <c r="B70" s="30" t="s">
        <v>95</v>
      </c>
      <c r="C70" s="3"/>
      <c r="D70" s="3"/>
      <c r="E70" s="4"/>
      <c r="F70" s="3"/>
      <c r="G70" s="3"/>
      <c r="H70" s="4"/>
      <c r="I70" s="3"/>
      <c r="J70" s="3"/>
      <c r="K70" s="4"/>
      <c r="L70" s="3"/>
      <c r="M70" s="3"/>
      <c r="N70" s="4"/>
      <c r="O70" s="3"/>
      <c r="P70" s="3"/>
      <c r="Q70" s="4"/>
      <c r="R70" s="65"/>
      <c r="S70" s="65"/>
      <c r="T70" s="15"/>
      <c r="U70" s="65"/>
      <c r="V70" s="65"/>
      <c r="W70" s="15"/>
      <c r="X70" s="4"/>
      <c r="Y70" s="4"/>
      <c r="Z70" s="4"/>
    </row>
    <row r="71" spans="1:26" ht="25.5" customHeight="1" x14ac:dyDescent="0.35">
      <c r="A71" s="13"/>
      <c r="B71" s="6" t="s">
        <v>165</v>
      </c>
      <c r="C71" s="3"/>
      <c r="D71" s="3"/>
      <c r="E71" s="4"/>
      <c r="F71" s="3"/>
      <c r="G71" s="3"/>
      <c r="H71" s="4"/>
      <c r="I71" s="3"/>
      <c r="J71" s="3"/>
      <c r="K71" s="4"/>
      <c r="L71" s="3"/>
      <c r="M71" s="3"/>
      <c r="N71" s="4"/>
      <c r="O71" s="3"/>
      <c r="P71" s="3"/>
      <c r="Q71" s="4"/>
      <c r="R71" s="65"/>
      <c r="S71" s="65"/>
      <c r="T71" s="15"/>
      <c r="U71" s="65"/>
      <c r="V71" s="65"/>
      <c r="W71" s="15"/>
      <c r="X71" s="4"/>
      <c r="Y71" s="4"/>
      <c r="Z71" s="4"/>
    </row>
    <row r="72" spans="1:26" ht="25.5" customHeight="1" x14ac:dyDescent="0.35">
      <c r="A72" s="5"/>
      <c r="B72" s="27" t="s">
        <v>18</v>
      </c>
      <c r="C72" s="3">
        <v>0</v>
      </c>
      <c r="D72" s="3">
        <v>0</v>
      </c>
      <c r="E72" s="3">
        <f t="shared" si="8"/>
        <v>0</v>
      </c>
      <c r="F72" s="3">
        <v>0</v>
      </c>
      <c r="G72" s="3">
        <v>0</v>
      </c>
      <c r="H72" s="3">
        <f t="shared" si="9"/>
        <v>0</v>
      </c>
      <c r="I72" s="3">
        <v>0</v>
      </c>
      <c r="J72" s="3">
        <v>0</v>
      </c>
      <c r="K72" s="3">
        <f t="shared" si="64"/>
        <v>0</v>
      </c>
      <c r="L72" s="3">
        <v>9</v>
      </c>
      <c r="M72" s="3">
        <v>20</v>
      </c>
      <c r="N72" s="3">
        <f t="shared" si="65"/>
        <v>29</v>
      </c>
      <c r="O72" s="3">
        <v>2</v>
      </c>
      <c r="P72" s="3">
        <v>0</v>
      </c>
      <c r="Q72" s="3">
        <f t="shared" si="66"/>
        <v>2</v>
      </c>
      <c r="R72" s="3">
        <v>0</v>
      </c>
      <c r="S72" s="3">
        <v>0</v>
      </c>
      <c r="T72" s="3">
        <f t="shared" si="67"/>
        <v>0</v>
      </c>
      <c r="U72" s="3">
        <v>0</v>
      </c>
      <c r="V72" s="3">
        <v>0</v>
      </c>
      <c r="W72" s="3">
        <f t="shared" si="68"/>
        <v>0</v>
      </c>
      <c r="X72" s="4">
        <f t="shared" si="69"/>
        <v>11</v>
      </c>
      <c r="Y72" s="4">
        <f t="shared" si="70"/>
        <v>20</v>
      </c>
      <c r="Z72" s="4">
        <f t="shared" si="71"/>
        <v>31</v>
      </c>
    </row>
    <row r="73" spans="1:26" ht="25.5" customHeight="1" x14ac:dyDescent="0.35">
      <c r="A73" s="5"/>
      <c r="B73" s="27" t="s">
        <v>19</v>
      </c>
      <c r="C73" s="3">
        <v>0</v>
      </c>
      <c r="D73" s="3">
        <v>0</v>
      </c>
      <c r="E73" s="3">
        <f t="shared" si="8"/>
        <v>0</v>
      </c>
      <c r="F73" s="3">
        <v>0</v>
      </c>
      <c r="G73" s="3">
        <v>0</v>
      </c>
      <c r="H73" s="3">
        <f t="shared" ref="H73" si="164">F73+G73</f>
        <v>0</v>
      </c>
      <c r="I73" s="3">
        <v>0</v>
      </c>
      <c r="J73" s="3">
        <v>0</v>
      </c>
      <c r="K73" s="3">
        <f t="shared" ref="K73" si="165">I73+J73</f>
        <v>0</v>
      </c>
      <c r="L73" s="3">
        <v>15</v>
      </c>
      <c r="M73" s="3">
        <v>11</v>
      </c>
      <c r="N73" s="3">
        <f t="shared" ref="N73" si="166">L73+M73</f>
        <v>26</v>
      </c>
      <c r="O73" s="3">
        <v>1</v>
      </c>
      <c r="P73" s="3">
        <v>0</v>
      </c>
      <c r="Q73" s="3">
        <f t="shared" ref="Q73" si="167">O73+P73</f>
        <v>1</v>
      </c>
      <c r="R73" s="3">
        <v>0</v>
      </c>
      <c r="S73" s="3">
        <v>0</v>
      </c>
      <c r="T73" s="3">
        <f t="shared" ref="T73" si="168">R73+S73</f>
        <v>0</v>
      </c>
      <c r="U73" s="3">
        <v>0</v>
      </c>
      <c r="V73" s="3">
        <v>0</v>
      </c>
      <c r="W73" s="3">
        <f t="shared" ref="W73" si="169">U73+V73</f>
        <v>0</v>
      </c>
      <c r="X73" s="4">
        <f t="shared" ref="X73" si="170">C73+F73+I73+L73+O73+R73+U73</f>
        <v>16</v>
      </c>
      <c r="Y73" s="4">
        <f t="shared" ref="Y73" si="171">D73+G73+J73+M73+P73+S73+V73</f>
        <v>11</v>
      </c>
      <c r="Z73" s="4">
        <f t="shared" ref="Z73" si="172">E73+H73+K73+N73+Q73+T73+W73</f>
        <v>27</v>
      </c>
    </row>
    <row r="74" spans="1:26" ht="25.5" customHeight="1" x14ac:dyDescent="0.35">
      <c r="A74" s="13"/>
      <c r="B74" s="16" t="s">
        <v>104</v>
      </c>
      <c r="C74" s="4">
        <f>SUM(C72:C73)</f>
        <v>0</v>
      </c>
      <c r="D74" s="4">
        <f t="shared" ref="D74:Z74" si="173">SUM(D72:D73)</f>
        <v>0</v>
      </c>
      <c r="E74" s="4">
        <f t="shared" si="173"/>
        <v>0</v>
      </c>
      <c r="F74" s="4">
        <f t="shared" si="173"/>
        <v>0</v>
      </c>
      <c r="G74" s="4">
        <f t="shared" si="173"/>
        <v>0</v>
      </c>
      <c r="H74" s="4">
        <f t="shared" si="173"/>
        <v>0</v>
      </c>
      <c r="I74" s="4">
        <f t="shared" si="173"/>
        <v>0</v>
      </c>
      <c r="J74" s="4">
        <f t="shared" si="173"/>
        <v>0</v>
      </c>
      <c r="K74" s="4">
        <f t="shared" si="173"/>
        <v>0</v>
      </c>
      <c r="L74" s="4">
        <f t="shared" si="173"/>
        <v>24</v>
      </c>
      <c r="M74" s="4">
        <f t="shared" si="173"/>
        <v>31</v>
      </c>
      <c r="N74" s="4">
        <f t="shared" si="173"/>
        <v>55</v>
      </c>
      <c r="O74" s="4">
        <f t="shared" si="173"/>
        <v>3</v>
      </c>
      <c r="P74" s="4">
        <f t="shared" si="173"/>
        <v>0</v>
      </c>
      <c r="Q74" s="4">
        <f t="shared" si="173"/>
        <v>3</v>
      </c>
      <c r="R74" s="4">
        <f t="shared" si="173"/>
        <v>0</v>
      </c>
      <c r="S74" s="4">
        <f t="shared" si="173"/>
        <v>0</v>
      </c>
      <c r="T74" s="4">
        <f t="shared" si="173"/>
        <v>0</v>
      </c>
      <c r="U74" s="4">
        <f t="shared" si="173"/>
        <v>0</v>
      </c>
      <c r="V74" s="4">
        <f t="shared" si="173"/>
        <v>0</v>
      </c>
      <c r="W74" s="4">
        <f t="shared" si="173"/>
        <v>0</v>
      </c>
      <c r="X74" s="4">
        <f t="shared" si="173"/>
        <v>27</v>
      </c>
      <c r="Y74" s="4">
        <f t="shared" si="173"/>
        <v>31</v>
      </c>
      <c r="Z74" s="4">
        <f t="shared" si="173"/>
        <v>58</v>
      </c>
    </row>
    <row r="75" spans="1:26" ht="25.5" customHeight="1" x14ac:dyDescent="0.35">
      <c r="A75" s="13"/>
      <c r="B75" s="21" t="s">
        <v>166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5"/>
      <c r="S75" s="15"/>
      <c r="T75" s="15"/>
      <c r="U75" s="15"/>
      <c r="V75" s="15"/>
      <c r="W75" s="15"/>
      <c r="X75" s="4"/>
      <c r="Y75" s="4"/>
      <c r="Z75" s="4"/>
    </row>
    <row r="76" spans="1:26" ht="25.5" customHeight="1" x14ac:dyDescent="0.35">
      <c r="A76" s="13"/>
      <c r="B76" s="18" t="s">
        <v>125</v>
      </c>
      <c r="C76" s="3">
        <v>0</v>
      </c>
      <c r="D76" s="3">
        <v>0</v>
      </c>
      <c r="E76" s="3">
        <f t="shared" ref="E76" si="174">C76+D76</f>
        <v>0</v>
      </c>
      <c r="F76" s="3">
        <v>1</v>
      </c>
      <c r="G76" s="3">
        <v>0</v>
      </c>
      <c r="H76" s="3">
        <f t="shared" ref="H76" si="175">F76+G76</f>
        <v>1</v>
      </c>
      <c r="I76" s="3">
        <v>4</v>
      </c>
      <c r="J76" s="3">
        <v>0</v>
      </c>
      <c r="K76" s="3">
        <f t="shared" ref="K76" si="176">I76+J76</f>
        <v>4</v>
      </c>
      <c r="L76" s="3">
        <v>0</v>
      </c>
      <c r="M76" s="3">
        <v>0</v>
      </c>
      <c r="N76" s="3">
        <f t="shared" ref="N76" si="177">L76+M76</f>
        <v>0</v>
      </c>
      <c r="O76" s="3">
        <v>0</v>
      </c>
      <c r="P76" s="3">
        <v>0</v>
      </c>
      <c r="Q76" s="3">
        <f t="shared" ref="Q76" si="178">O76+P76</f>
        <v>0</v>
      </c>
      <c r="R76" s="3">
        <v>0</v>
      </c>
      <c r="S76" s="3">
        <v>0</v>
      </c>
      <c r="T76" s="3">
        <f t="shared" ref="T76" si="179">R76+S76</f>
        <v>0</v>
      </c>
      <c r="U76" s="3">
        <v>0</v>
      </c>
      <c r="V76" s="3">
        <v>0</v>
      </c>
      <c r="W76" s="3">
        <f t="shared" ref="W76" si="180">U76+V76</f>
        <v>0</v>
      </c>
      <c r="X76" s="4">
        <f t="shared" ref="X76" si="181">C76+F76+I76+L76+O76+R76+U76</f>
        <v>5</v>
      </c>
      <c r="Y76" s="4">
        <f t="shared" ref="Y76" si="182">D76+G76+J76+M76+P76+S76+V76</f>
        <v>0</v>
      </c>
      <c r="Z76" s="4">
        <f t="shared" ref="Z76" si="183">E76+H76+K76+N76+Q76+T76+W76</f>
        <v>5</v>
      </c>
    </row>
    <row r="77" spans="1:26" ht="25.5" customHeight="1" x14ac:dyDescent="0.35">
      <c r="A77" s="13"/>
      <c r="B77" s="16" t="s">
        <v>104</v>
      </c>
      <c r="C77" s="4">
        <f t="shared" ref="C77:Z77" si="184">SUM(C76:C76)</f>
        <v>0</v>
      </c>
      <c r="D77" s="4">
        <f t="shared" si="184"/>
        <v>0</v>
      </c>
      <c r="E77" s="4">
        <f t="shared" si="184"/>
        <v>0</v>
      </c>
      <c r="F77" s="4">
        <f t="shared" si="184"/>
        <v>1</v>
      </c>
      <c r="G77" s="4">
        <f t="shared" si="184"/>
        <v>0</v>
      </c>
      <c r="H77" s="4">
        <f t="shared" si="184"/>
        <v>1</v>
      </c>
      <c r="I77" s="4">
        <f t="shared" si="184"/>
        <v>4</v>
      </c>
      <c r="J77" s="4">
        <f t="shared" si="184"/>
        <v>0</v>
      </c>
      <c r="K77" s="4">
        <f t="shared" si="184"/>
        <v>4</v>
      </c>
      <c r="L77" s="4">
        <f t="shared" si="184"/>
        <v>0</v>
      </c>
      <c r="M77" s="4">
        <f t="shared" si="184"/>
        <v>0</v>
      </c>
      <c r="N77" s="4">
        <f t="shared" si="184"/>
        <v>0</v>
      </c>
      <c r="O77" s="4">
        <f t="shared" si="184"/>
        <v>0</v>
      </c>
      <c r="P77" s="4">
        <f t="shared" si="184"/>
        <v>0</v>
      </c>
      <c r="Q77" s="4">
        <f t="shared" si="184"/>
        <v>0</v>
      </c>
      <c r="R77" s="4">
        <f t="shared" si="184"/>
        <v>0</v>
      </c>
      <c r="S77" s="4">
        <f t="shared" si="184"/>
        <v>0</v>
      </c>
      <c r="T77" s="4">
        <f t="shared" si="184"/>
        <v>0</v>
      </c>
      <c r="U77" s="4">
        <f t="shared" si="184"/>
        <v>0</v>
      </c>
      <c r="V77" s="4">
        <f t="shared" si="184"/>
        <v>0</v>
      </c>
      <c r="W77" s="4">
        <f t="shared" si="184"/>
        <v>0</v>
      </c>
      <c r="X77" s="4">
        <f t="shared" si="184"/>
        <v>5</v>
      </c>
      <c r="Y77" s="4">
        <f t="shared" si="184"/>
        <v>0</v>
      </c>
      <c r="Z77" s="4">
        <f t="shared" si="184"/>
        <v>5</v>
      </c>
    </row>
    <row r="78" spans="1:26" s="17" customFormat="1" ht="25.5" customHeight="1" x14ac:dyDescent="0.35">
      <c r="A78" s="5"/>
      <c r="B78" s="16" t="s">
        <v>96</v>
      </c>
      <c r="C78" s="4">
        <f>C74+C77</f>
        <v>0</v>
      </c>
      <c r="D78" s="4">
        <f t="shared" ref="D78:Z78" si="185">D74+D77</f>
        <v>0</v>
      </c>
      <c r="E78" s="4">
        <f t="shared" si="185"/>
        <v>0</v>
      </c>
      <c r="F78" s="4">
        <f t="shared" si="185"/>
        <v>1</v>
      </c>
      <c r="G78" s="4">
        <f t="shared" si="185"/>
        <v>0</v>
      </c>
      <c r="H78" s="4">
        <f t="shared" si="185"/>
        <v>1</v>
      </c>
      <c r="I78" s="4">
        <f t="shared" si="185"/>
        <v>4</v>
      </c>
      <c r="J78" s="4">
        <f t="shared" si="185"/>
        <v>0</v>
      </c>
      <c r="K78" s="4">
        <f t="shared" si="185"/>
        <v>4</v>
      </c>
      <c r="L78" s="4">
        <f t="shared" si="185"/>
        <v>24</v>
      </c>
      <c r="M78" s="4">
        <f t="shared" si="185"/>
        <v>31</v>
      </c>
      <c r="N78" s="4">
        <f t="shared" si="185"/>
        <v>55</v>
      </c>
      <c r="O78" s="4">
        <f t="shared" si="185"/>
        <v>3</v>
      </c>
      <c r="P78" s="4">
        <f t="shared" si="185"/>
        <v>0</v>
      </c>
      <c r="Q78" s="4">
        <f t="shared" si="185"/>
        <v>3</v>
      </c>
      <c r="R78" s="4">
        <f t="shared" si="185"/>
        <v>0</v>
      </c>
      <c r="S78" s="4">
        <f t="shared" si="185"/>
        <v>0</v>
      </c>
      <c r="T78" s="4">
        <f t="shared" si="185"/>
        <v>0</v>
      </c>
      <c r="U78" s="4">
        <f t="shared" si="185"/>
        <v>0</v>
      </c>
      <c r="V78" s="4">
        <f t="shared" si="185"/>
        <v>0</v>
      </c>
      <c r="W78" s="4">
        <f t="shared" si="185"/>
        <v>0</v>
      </c>
      <c r="X78" s="4">
        <f t="shared" si="185"/>
        <v>32</v>
      </c>
      <c r="Y78" s="4">
        <f t="shared" si="185"/>
        <v>31</v>
      </c>
      <c r="Z78" s="4">
        <f t="shared" si="185"/>
        <v>63</v>
      </c>
    </row>
    <row r="79" spans="1:26" s="17" customFormat="1" ht="25.5" customHeight="1" x14ac:dyDescent="0.35">
      <c r="A79" s="22"/>
      <c r="B79" s="23" t="s">
        <v>10</v>
      </c>
      <c r="C79" s="24">
        <f t="shared" ref="C79:Z79" si="186">C69+C78</f>
        <v>477</v>
      </c>
      <c r="D79" s="24">
        <f t="shared" si="186"/>
        <v>207</v>
      </c>
      <c r="E79" s="24">
        <f t="shared" si="186"/>
        <v>684</v>
      </c>
      <c r="F79" s="24">
        <f t="shared" si="186"/>
        <v>212</v>
      </c>
      <c r="G79" s="24">
        <f t="shared" si="186"/>
        <v>91</v>
      </c>
      <c r="H79" s="24">
        <f t="shared" si="186"/>
        <v>303</v>
      </c>
      <c r="I79" s="24">
        <f t="shared" si="186"/>
        <v>217</v>
      </c>
      <c r="J79" s="24">
        <f t="shared" si="186"/>
        <v>175</v>
      </c>
      <c r="K79" s="24">
        <f t="shared" si="186"/>
        <v>392</v>
      </c>
      <c r="L79" s="24">
        <f t="shared" si="186"/>
        <v>279</v>
      </c>
      <c r="M79" s="24">
        <f t="shared" si="186"/>
        <v>238</v>
      </c>
      <c r="N79" s="24">
        <f t="shared" si="186"/>
        <v>517</v>
      </c>
      <c r="O79" s="24">
        <f t="shared" si="186"/>
        <v>38</v>
      </c>
      <c r="P79" s="24">
        <f t="shared" si="186"/>
        <v>3</v>
      </c>
      <c r="Q79" s="24">
        <f t="shared" si="186"/>
        <v>41</v>
      </c>
      <c r="R79" s="24">
        <f t="shared" si="186"/>
        <v>158</v>
      </c>
      <c r="S79" s="24">
        <f t="shared" si="186"/>
        <v>124</v>
      </c>
      <c r="T79" s="24">
        <f t="shared" si="186"/>
        <v>282</v>
      </c>
      <c r="U79" s="24">
        <f t="shared" si="186"/>
        <v>56</v>
      </c>
      <c r="V79" s="24">
        <f t="shared" si="186"/>
        <v>10</v>
      </c>
      <c r="W79" s="24">
        <f t="shared" si="186"/>
        <v>66</v>
      </c>
      <c r="X79" s="24">
        <f t="shared" si="186"/>
        <v>1437</v>
      </c>
      <c r="Y79" s="24">
        <f t="shared" si="186"/>
        <v>848</v>
      </c>
      <c r="Z79" s="24">
        <f t="shared" si="186"/>
        <v>2285</v>
      </c>
    </row>
    <row r="80" spans="1:26" ht="25.5" customHeight="1" x14ac:dyDescent="0.35">
      <c r="A80" s="5" t="s">
        <v>21</v>
      </c>
      <c r="B80" s="6"/>
      <c r="C80" s="7"/>
      <c r="D80" s="8"/>
      <c r="E80" s="67"/>
      <c r="F80" s="8"/>
      <c r="G80" s="8"/>
      <c r="H80" s="67"/>
      <c r="I80" s="8"/>
      <c r="J80" s="8"/>
      <c r="K80" s="67"/>
      <c r="L80" s="8"/>
      <c r="M80" s="8"/>
      <c r="N80" s="67"/>
      <c r="O80" s="8"/>
      <c r="P80" s="8"/>
      <c r="Q80" s="67"/>
      <c r="R80" s="9"/>
      <c r="S80" s="9"/>
      <c r="T80" s="10"/>
      <c r="U80" s="9"/>
      <c r="V80" s="9"/>
      <c r="W80" s="10"/>
      <c r="X80" s="67"/>
      <c r="Y80" s="67"/>
      <c r="Z80" s="68"/>
    </row>
    <row r="81" spans="1:26" ht="25.5" customHeight="1" x14ac:dyDescent="0.35">
      <c r="A81" s="5"/>
      <c r="B81" s="11" t="s">
        <v>6</v>
      </c>
      <c r="C81" s="7"/>
      <c r="D81" s="8"/>
      <c r="E81" s="67"/>
      <c r="F81" s="8"/>
      <c r="G81" s="8"/>
      <c r="H81" s="67"/>
      <c r="I81" s="8"/>
      <c r="J81" s="8"/>
      <c r="K81" s="67"/>
      <c r="L81" s="8"/>
      <c r="M81" s="8"/>
      <c r="N81" s="67"/>
      <c r="O81" s="8"/>
      <c r="P81" s="8"/>
      <c r="Q81" s="67"/>
      <c r="R81" s="9"/>
      <c r="S81" s="9"/>
      <c r="T81" s="10"/>
      <c r="U81" s="9"/>
      <c r="V81" s="9"/>
      <c r="W81" s="10"/>
      <c r="X81" s="67"/>
      <c r="Y81" s="67"/>
      <c r="Z81" s="68"/>
    </row>
    <row r="82" spans="1:26" ht="25.5" customHeight="1" x14ac:dyDescent="0.35">
      <c r="A82" s="13"/>
      <c r="B82" s="6" t="s">
        <v>167</v>
      </c>
      <c r="C82" s="7"/>
      <c r="D82" s="8"/>
      <c r="E82" s="67"/>
      <c r="F82" s="8"/>
      <c r="G82" s="8"/>
      <c r="H82" s="67"/>
      <c r="I82" s="8"/>
      <c r="J82" s="8"/>
      <c r="K82" s="67"/>
      <c r="L82" s="8"/>
      <c r="M82" s="8"/>
      <c r="N82" s="67"/>
      <c r="O82" s="8"/>
      <c r="P82" s="8"/>
      <c r="Q82" s="67"/>
      <c r="R82" s="9"/>
      <c r="S82" s="9"/>
      <c r="T82" s="10"/>
      <c r="U82" s="9"/>
      <c r="V82" s="9"/>
      <c r="W82" s="10"/>
      <c r="X82" s="67"/>
      <c r="Y82" s="67"/>
      <c r="Z82" s="68"/>
    </row>
    <row r="83" spans="1:26" ht="25.5" customHeight="1" x14ac:dyDescent="0.35">
      <c r="A83" s="13"/>
      <c r="B83" s="14" t="s">
        <v>22</v>
      </c>
      <c r="C83" s="3">
        <v>22</v>
      </c>
      <c r="D83" s="3">
        <v>23</v>
      </c>
      <c r="E83" s="3">
        <f t="shared" si="8"/>
        <v>45</v>
      </c>
      <c r="F83" s="3">
        <v>37</v>
      </c>
      <c r="G83" s="3">
        <v>23</v>
      </c>
      <c r="H83" s="3">
        <f t="shared" si="9"/>
        <v>60</v>
      </c>
      <c r="I83" s="3">
        <v>17</v>
      </c>
      <c r="J83" s="3">
        <v>34</v>
      </c>
      <c r="K83" s="3">
        <f t="shared" si="64"/>
        <v>51</v>
      </c>
      <c r="L83" s="3">
        <v>15</v>
      </c>
      <c r="M83" s="3">
        <v>34</v>
      </c>
      <c r="N83" s="3">
        <f t="shared" si="65"/>
        <v>49</v>
      </c>
      <c r="O83" s="3">
        <v>3</v>
      </c>
      <c r="P83" s="3">
        <v>0</v>
      </c>
      <c r="Q83" s="3">
        <f t="shared" si="66"/>
        <v>3</v>
      </c>
      <c r="R83" s="3">
        <v>0</v>
      </c>
      <c r="S83" s="3">
        <v>0</v>
      </c>
      <c r="T83" s="3">
        <f t="shared" si="67"/>
        <v>0</v>
      </c>
      <c r="U83" s="3">
        <v>0</v>
      </c>
      <c r="V83" s="3">
        <v>0</v>
      </c>
      <c r="W83" s="3">
        <f t="shared" si="68"/>
        <v>0</v>
      </c>
      <c r="X83" s="4">
        <f t="shared" si="69"/>
        <v>94</v>
      </c>
      <c r="Y83" s="4">
        <f t="shared" si="70"/>
        <v>114</v>
      </c>
      <c r="Z83" s="4">
        <f t="shared" si="71"/>
        <v>208</v>
      </c>
    </row>
    <row r="84" spans="1:26" ht="25.5" customHeight="1" x14ac:dyDescent="0.35">
      <c r="A84" s="13"/>
      <c r="B84" s="27" t="s">
        <v>23</v>
      </c>
      <c r="C84" s="3">
        <v>10</v>
      </c>
      <c r="D84" s="3">
        <v>13</v>
      </c>
      <c r="E84" s="3">
        <f t="shared" si="8"/>
        <v>23</v>
      </c>
      <c r="F84" s="3">
        <v>18</v>
      </c>
      <c r="G84" s="3">
        <v>8</v>
      </c>
      <c r="H84" s="3">
        <f t="shared" si="9"/>
        <v>26</v>
      </c>
      <c r="I84" s="3">
        <v>26</v>
      </c>
      <c r="J84" s="3">
        <v>26</v>
      </c>
      <c r="K84" s="3">
        <f t="shared" si="64"/>
        <v>52</v>
      </c>
      <c r="L84" s="3">
        <v>28</v>
      </c>
      <c r="M84" s="3">
        <v>19</v>
      </c>
      <c r="N84" s="3">
        <f t="shared" si="65"/>
        <v>47</v>
      </c>
      <c r="O84" s="3">
        <v>21</v>
      </c>
      <c r="P84" s="3">
        <v>7</v>
      </c>
      <c r="Q84" s="3">
        <f t="shared" si="66"/>
        <v>28</v>
      </c>
      <c r="R84" s="3">
        <v>0</v>
      </c>
      <c r="S84" s="3">
        <v>0</v>
      </c>
      <c r="T84" s="3">
        <f t="shared" si="67"/>
        <v>0</v>
      </c>
      <c r="U84" s="3">
        <v>0</v>
      </c>
      <c r="V84" s="3">
        <v>0</v>
      </c>
      <c r="W84" s="3">
        <f t="shared" si="68"/>
        <v>0</v>
      </c>
      <c r="X84" s="4">
        <f t="shared" si="69"/>
        <v>103</v>
      </c>
      <c r="Y84" s="4">
        <f t="shared" si="70"/>
        <v>73</v>
      </c>
      <c r="Z84" s="4">
        <f t="shared" si="71"/>
        <v>176</v>
      </c>
    </row>
    <row r="85" spans="1:26" ht="25.5" customHeight="1" x14ac:dyDescent="0.35">
      <c r="A85" s="13"/>
      <c r="B85" s="14" t="s">
        <v>24</v>
      </c>
      <c r="C85" s="3">
        <v>18</v>
      </c>
      <c r="D85" s="3">
        <v>10</v>
      </c>
      <c r="E85" s="3">
        <f t="shared" si="8"/>
        <v>28</v>
      </c>
      <c r="F85" s="3">
        <v>12</v>
      </c>
      <c r="G85" s="3">
        <v>13</v>
      </c>
      <c r="H85" s="3">
        <f t="shared" si="9"/>
        <v>25</v>
      </c>
      <c r="I85" s="3">
        <v>10</v>
      </c>
      <c r="J85" s="3">
        <v>10</v>
      </c>
      <c r="K85" s="3">
        <f t="shared" si="64"/>
        <v>20</v>
      </c>
      <c r="L85" s="3">
        <v>22</v>
      </c>
      <c r="M85" s="3">
        <v>17</v>
      </c>
      <c r="N85" s="3">
        <f t="shared" si="65"/>
        <v>39</v>
      </c>
      <c r="O85" s="3">
        <v>7</v>
      </c>
      <c r="P85" s="3">
        <v>3</v>
      </c>
      <c r="Q85" s="3">
        <f t="shared" si="66"/>
        <v>10</v>
      </c>
      <c r="R85" s="3">
        <v>0</v>
      </c>
      <c r="S85" s="3">
        <v>0</v>
      </c>
      <c r="T85" s="3">
        <f t="shared" si="67"/>
        <v>0</v>
      </c>
      <c r="U85" s="3">
        <v>0</v>
      </c>
      <c r="V85" s="3">
        <v>0</v>
      </c>
      <c r="W85" s="3">
        <f t="shared" si="68"/>
        <v>0</v>
      </c>
      <c r="X85" s="4">
        <f t="shared" si="69"/>
        <v>69</v>
      </c>
      <c r="Y85" s="4">
        <f t="shared" si="70"/>
        <v>53</v>
      </c>
      <c r="Z85" s="4">
        <f t="shared" si="71"/>
        <v>122</v>
      </c>
    </row>
    <row r="86" spans="1:26" ht="25.5" customHeight="1" x14ac:dyDescent="0.35">
      <c r="A86" s="13"/>
      <c r="B86" s="14" t="s">
        <v>25</v>
      </c>
      <c r="C86" s="3">
        <v>13</v>
      </c>
      <c r="D86" s="3">
        <f>52-1</f>
        <v>51</v>
      </c>
      <c r="E86" s="3">
        <f t="shared" si="8"/>
        <v>64</v>
      </c>
      <c r="F86" s="3">
        <v>17</v>
      </c>
      <c r="G86" s="3">
        <v>99</v>
      </c>
      <c r="H86" s="3">
        <f t="shared" si="9"/>
        <v>116</v>
      </c>
      <c r="I86" s="3">
        <v>11</v>
      </c>
      <c r="J86" s="3">
        <v>94</v>
      </c>
      <c r="K86" s="3">
        <f t="shared" si="64"/>
        <v>105</v>
      </c>
      <c r="L86" s="3">
        <v>15</v>
      </c>
      <c r="M86" s="3">
        <v>70</v>
      </c>
      <c r="N86" s="3">
        <f t="shared" si="65"/>
        <v>85</v>
      </c>
      <c r="O86" s="3">
        <v>0</v>
      </c>
      <c r="P86" s="3">
        <v>2</v>
      </c>
      <c r="Q86" s="3">
        <f t="shared" si="66"/>
        <v>2</v>
      </c>
      <c r="R86" s="3">
        <v>0</v>
      </c>
      <c r="S86" s="3">
        <v>0</v>
      </c>
      <c r="T86" s="3">
        <f t="shared" si="67"/>
        <v>0</v>
      </c>
      <c r="U86" s="3">
        <v>0</v>
      </c>
      <c r="V86" s="3">
        <v>0</v>
      </c>
      <c r="W86" s="3">
        <f t="shared" si="68"/>
        <v>0</v>
      </c>
      <c r="X86" s="4">
        <f t="shared" si="69"/>
        <v>56</v>
      </c>
      <c r="Y86" s="4">
        <f t="shared" si="70"/>
        <v>316</v>
      </c>
      <c r="Z86" s="4">
        <f t="shared" si="71"/>
        <v>372</v>
      </c>
    </row>
    <row r="87" spans="1:26" ht="25.5" customHeight="1" x14ac:dyDescent="0.35">
      <c r="A87" s="13"/>
      <c r="B87" s="14" t="s">
        <v>26</v>
      </c>
      <c r="C87" s="3">
        <v>0</v>
      </c>
      <c r="D87" s="3">
        <v>0</v>
      </c>
      <c r="E87" s="3">
        <f t="shared" si="8"/>
        <v>0</v>
      </c>
      <c r="F87" s="3">
        <v>0</v>
      </c>
      <c r="G87" s="3">
        <v>0</v>
      </c>
      <c r="H87" s="3">
        <f t="shared" si="9"/>
        <v>0</v>
      </c>
      <c r="I87" s="3">
        <v>0</v>
      </c>
      <c r="J87" s="3">
        <v>0</v>
      </c>
      <c r="K87" s="3">
        <f t="shared" si="64"/>
        <v>0</v>
      </c>
      <c r="L87" s="3">
        <v>3</v>
      </c>
      <c r="M87" s="3">
        <v>22</v>
      </c>
      <c r="N87" s="3">
        <f t="shared" si="65"/>
        <v>25</v>
      </c>
      <c r="O87" s="3">
        <v>1</v>
      </c>
      <c r="P87" s="3">
        <v>1</v>
      </c>
      <c r="Q87" s="3">
        <f t="shared" si="66"/>
        <v>2</v>
      </c>
      <c r="R87" s="3">
        <v>0</v>
      </c>
      <c r="S87" s="3">
        <v>0</v>
      </c>
      <c r="T87" s="3">
        <f t="shared" si="67"/>
        <v>0</v>
      </c>
      <c r="U87" s="3">
        <v>0</v>
      </c>
      <c r="V87" s="3">
        <v>0</v>
      </c>
      <c r="W87" s="3">
        <f t="shared" si="68"/>
        <v>0</v>
      </c>
      <c r="X87" s="4">
        <f t="shared" si="69"/>
        <v>4</v>
      </c>
      <c r="Y87" s="4">
        <f t="shared" si="70"/>
        <v>23</v>
      </c>
      <c r="Z87" s="4">
        <f t="shared" si="71"/>
        <v>27</v>
      </c>
    </row>
    <row r="88" spans="1:26" ht="25.5" customHeight="1" x14ac:dyDescent="0.35">
      <c r="A88" s="13"/>
      <c r="B88" s="14" t="s">
        <v>27</v>
      </c>
      <c r="C88" s="3">
        <v>0</v>
      </c>
      <c r="D88" s="3">
        <v>0</v>
      </c>
      <c r="E88" s="3">
        <f t="shared" si="8"/>
        <v>0</v>
      </c>
      <c r="F88" s="3">
        <v>0</v>
      </c>
      <c r="G88" s="3">
        <v>0</v>
      </c>
      <c r="H88" s="3">
        <f t="shared" si="9"/>
        <v>0</v>
      </c>
      <c r="I88" s="3">
        <v>0</v>
      </c>
      <c r="J88" s="3">
        <v>0</v>
      </c>
      <c r="K88" s="3">
        <f t="shared" si="64"/>
        <v>0</v>
      </c>
      <c r="L88" s="3">
        <v>0</v>
      </c>
      <c r="M88" s="3">
        <v>0</v>
      </c>
      <c r="N88" s="3">
        <f t="shared" si="65"/>
        <v>0</v>
      </c>
      <c r="O88" s="3">
        <v>6</v>
      </c>
      <c r="P88" s="3">
        <v>2</v>
      </c>
      <c r="Q88" s="3">
        <f t="shared" si="66"/>
        <v>8</v>
      </c>
      <c r="R88" s="3">
        <v>0</v>
      </c>
      <c r="S88" s="3">
        <v>0</v>
      </c>
      <c r="T88" s="3">
        <f t="shared" si="67"/>
        <v>0</v>
      </c>
      <c r="U88" s="3">
        <v>0</v>
      </c>
      <c r="V88" s="3">
        <v>0</v>
      </c>
      <c r="W88" s="3">
        <f t="shared" si="68"/>
        <v>0</v>
      </c>
      <c r="X88" s="4">
        <f t="shared" si="69"/>
        <v>6</v>
      </c>
      <c r="Y88" s="4">
        <f t="shared" si="70"/>
        <v>2</v>
      </c>
      <c r="Z88" s="4">
        <f t="shared" si="71"/>
        <v>8</v>
      </c>
    </row>
    <row r="89" spans="1:26" ht="25.5" customHeight="1" x14ac:dyDescent="0.35">
      <c r="A89" s="5"/>
      <c r="B89" s="14" t="s">
        <v>28</v>
      </c>
      <c r="C89" s="3">
        <v>13</v>
      </c>
      <c r="D89" s="3">
        <v>37</v>
      </c>
      <c r="E89" s="3">
        <f t="shared" si="8"/>
        <v>50</v>
      </c>
      <c r="F89" s="3">
        <v>17</v>
      </c>
      <c r="G89" s="3">
        <v>36</v>
      </c>
      <c r="H89" s="3">
        <f t="shared" si="9"/>
        <v>53</v>
      </c>
      <c r="I89" s="3">
        <v>16</v>
      </c>
      <c r="J89" s="3">
        <v>41</v>
      </c>
      <c r="K89" s="3">
        <f t="shared" si="64"/>
        <v>57</v>
      </c>
      <c r="L89" s="3">
        <v>11</v>
      </c>
      <c r="M89" s="3">
        <v>30</v>
      </c>
      <c r="N89" s="3">
        <f t="shared" si="65"/>
        <v>41</v>
      </c>
      <c r="O89" s="3">
        <v>6</v>
      </c>
      <c r="P89" s="3">
        <v>10</v>
      </c>
      <c r="Q89" s="3">
        <f t="shared" si="66"/>
        <v>16</v>
      </c>
      <c r="R89" s="3">
        <v>0</v>
      </c>
      <c r="S89" s="3">
        <v>0</v>
      </c>
      <c r="T89" s="3">
        <f t="shared" si="67"/>
        <v>0</v>
      </c>
      <c r="U89" s="3">
        <v>0</v>
      </c>
      <c r="V89" s="3">
        <v>0</v>
      </c>
      <c r="W89" s="3">
        <f t="shared" si="68"/>
        <v>0</v>
      </c>
      <c r="X89" s="4">
        <f t="shared" si="69"/>
        <v>63</v>
      </c>
      <c r="Y89" s="4">
        <f t="shared" si="70"/>
        <v>154</v>
      </c>
      <c r="Z89" s="4">
        <f t="shared" si="71"/>
        <v>217</v>
      </c>
    </row>
    <row r="90" spans="1:26" ht="25.5" customHeight="1" x14ac:dyDescent="0.35">
      <c r="A90" s="5"/>
      <c r="B90" s="16" t="s">
        <v>104</v>
      </c>
      <c r="C90" s="4">
        <f>SUM(C83:C89)</f>
        <v>76</v>
      </c>
      <c r="D90" s="4">
        <f t="shared" ref="D90:Z90" si="187">SUM(D83:D89)</f>
        <v>134</v>
      </c>
      <c r="E90" s="4">
        <f t="shared" si="187"/>
        <v>210</v>
      </c>
      <c r="F90" s="4">
        <f t="shared" si="187"/>
        <v>101</v>
      </c>
      <c r="G90" s="4">
        <f t="shared" si="187"/>
        <v>179</v>
      </c>
      <c r="H90" s="4">
        <f t="shared" si="187"/>
        <v>280</v>
      </c>
      <c r="I90" s="4">
        <f t="shared" si="187"/>
        <v>80</v>
      </c>
      <c r="J90" s="4">
        <f t="shared" si="187"/>
        <v>205</v>
      </c>
      <c r="K90" s="4">
        <f t="shared" si="187"/>
        <v>285</v>
      </c>
      <c r="L90" s="4">
        <f t="shared" si="187"/>
        <v>94</v>
      </c>
      <c r="M90" s="4">
        <f t="shared" si="187"/>
        <v>192</v>
      </c>
      <c r="N90" s="4">
        <f t="shared" si="187"/>
        <v>286</v>
      </c>
      <c r="O90" s="4">
        <f t="shared" si="187"/>
        <v>44</v>
      </c>
      <c r="P90" s="4">
        <f t="shared" si="187"/>
        <v>25</v>
      </c>
      <c r="Q90" s="4">
        <f t="shared" si="187"/>
        <v>69</v>
      </c>
      <c r="R90" s="4">
        <f t="shared" si="187"/>
        <v>0</v>
      </c>
      <c r="S90" s="4">
        <f t="shared" si="187"/>
        <v>0</v>
      </c>
      <c r="T90" s="4">
        <f t="shared" si="187"/>
        <v>0</v>
      </c>
      <c r="U90" s="4">
        <f t="shared" si="187"/>
        <v>0</v>
      </c>
      <c r="V90" s="4">
        <f t="shared" si="187"/>
        <v>0</v>
      </c>
      <c r="W90" s="4">
        <f t="shared" si="187"/>
        <v>0</v>
      </c>
      <c r="X90" s="4">
        <f t="shared" si="187"/>
        <v>395</v>
      </c>
      <c r="Y90" s="4">
        <f t="shared" si="187"/>
        <v>735</v>
      </c>
      <c r="Z90" s="4">
        <f t="shared" si="187"/>
        <v>1130</v>
      </c>
    </row>
    <row r="91" spans="1:26" s="17" customFormat="1" ht="25.5" customHeight="1" x14ac:dyDescent="0.35">
      <c r="A91" s="5"/>
      <c r="B91" s="16" t="s">
        <v>9</v>
      </c>
      <c r="C91" s="4">
        <f t="shared" ref="C91:Z91" si="188">SUM(C83:C89)</f>
        <v>76</v>
      </c>
      <c r="D91" s="4">
        <f t="shared" si="188"/>
        <v>134</v>
      </c>
      <c r="E91" s="4">
        <f t="shared" si="188"/>
        <v>210</v>
      </c>
      <c r="F91" s="4">
        <f t="shared" si="188"/>
        <v>101</v>
      </c>
      <c r="G91" s="4">
        <f t="shared" si="188"/>
        <v>179</v>
      </c>
      <c r="H91" s="4">
        <f t="shared" si="188"/>
        <v>280</v>
      </c>
      <c r="I91" s="4">
        <f t="shared" si="188"/>
        <v>80</v>
      </c>
      <c r="J91" s="4">
        <f t="shared" si="188"/>
        <v>205</v>
      </c>
      <c r="K91" s="4">
        <f t="shared" si="188"/>
        <v>285</v>
      </c>
      <c r="L91" s="4">
        <f t="shared" si="188"/>
        <v>94</v>
      </c>
      <c r="M91" s="4">
        <f t="shared" si="188"/>
        <v>192</v>
      </c>
      <c r="N91" s="4">
        <f t="shared" si="188"/>
        <v>286</v>
      </c>
      <c r="O91" s="4">
        <f t="shared" si="188"/>
        <v>44</v>
      </c>
      <c r="P91" s="4">
        <f t="shared" si="188"/>
        <v>25</v>
      </c>
      <c r="Q91" s="4">
        <f t="shared" si="188"/>
        <v>69</v>
      </c>
      <c r="R91" s="4">
        <f t="shared" si="188"/>
        <v>0</v>
      </c>
      <c r="S91" s="4">
        <f t="shared" si="188"/>
        <v>0</v>
      </c>
      <c r="T91" s="4">
        <f t="shared" si="188"/>
        <v>0</v>
      </c>
      <c r="U91" s="4">
        <f t="shared" si="188"/>
        <v>0</v>
      </c>
      <c r="V91" s="4">
        <f t="shared" si="188"/>
        <v>0</v>
      </c>
      <c r="W91" s="4">
        <f t="shared" si="188"/>
        <v>0</v>
      </c>
      <c r="X91" s="4">
        <f t="shared" si="188"/>
        <v>395</v>
      </c>
      <c r="Y91" s="4">
        <f t="shared" si="188"/>
        <v>735</v>
      </c>
      <c r="Z91" s="4">
        <f t="shared" si="188"/>
        <v>1130</v>
      </c>
    </row>
    <row r="92" spans="1:26" s="17" customFormat="1" ht="25.5" customHeight="1" x14ac:dyDescent="0.35">
      <c r="A92" s="22"/>
      <c r="B92" s="23" t="s">
        <v>10</v>
      </c>
      <c r="C92" s="24">
        <f t="shared" ref="C92:Z92" si="189">C91</f>
        <v>76</v>
      </c>
      <c r="D92" s="24">
        <f t="shared" si="189"/>
        <v>134</v>
      </c>
      <c r="E92" s="24">
        <f t="shared" si="189"/>
        <v>210</v>
      </c>
      <c r="F92" s="24">
        <f t="shared" si="189"/>
        <v>101</v>
      </c>
      <c r="G92" s="24">
        <f t="shared" si="189"/>
        <v>179</v>
      </c>
      <c r="H92" s="24">
        <f t="shared" si="189"/>
        <v>280</v>
      </c>
      <c r="I92" s="24">
        <f t="shared" si="189"/>
        <v>80</v>
      </c>
      <c r="J92" s="24">
        <f t="shared" si="189"/>
        <v>205</v>
      </c>
      <c r="K92" s="24">
        <f t="shared" si="189"/>
        <v>285</v>
      </c>
      <c r="L92" s="24">
        <f t="shared" si="189"/>
        <v>94</v>
      </c>
      <c r="M92" s="24">
        <f t="shared" si="189"/>
        <v>192</v>
      </c>
      <c r="N92" s="24">
        <f t="shared" si="189"/>
        <v>286</v>
      </c>
      <c r="O92" s="24">
        <f t="shared" si="189"/>
        <v>44</v>
      </c>
      <c r="P92" s="24">
        <f t="shared" si="189"/>
        <v>25</v>
      </c>
      <c r="Q92" s="24">
        <f t="shared" si="189"/>
        <v>69</v>
      </c>
      <c r="R92" s="24">
        <f t="shared" si="189"/>
        <v>0</v>
      </c>
      <c r="S92" s="24">
        <f t="shared" si="189"/>
        <v>0</v>
      </c>
      <c r="T92" s="24">
        <f t="shared" si="189"/>
        <v>0</v>
      </c>
      <c r="U92" s="24">
        <f t="shared" si="189"/>
        <v>0</v>
      </c>
      <c r="V92" s="24">
        <f t="shared" si="189"/>
        <v>0</v>
      </c>
      <c r="W92" s="24">
        <f t="shared" si="189"/>
        <v>0</v>
      </c>
      <c r="X92" s="24">
        <f t="shared" si="189"/>
        <v>395</v>
      </c>
      <c r="Y92" s="24">
        <f t="shared" si="189"/>
        <v>735</v>
      </c>
      <c r="Z92" s="24">
        <f t="shared" si="189"/>
        <v>1130</v>
      </c>
    </row>
    <row r="93" spans="1:26" ht="25.5" customHeight="1" x14ac:dyDescent="0.35">
      <c r="A93" s="31" t="s">
        <v>29</v>
      </c>
      <c r="B93" s="32"/>
      <c r="C93" s="7"/>
      <c r="D93" s="8"/>
      <c r="E93" s="67"/>
      <c r="F93" s="8"/>
      <c r="G93" s="8"/>
      <c r="H93" s="67"/>
      <c r="I93" s="8"/>
      <c r="J93" s="8"/>
      <c r="K93" s="67"/>
      <c r="L93" s="8"/>
      <c r="M93" s="8"/>
      <c r="N93" s="67"/>
      <c r="O93" s="8"/>
      <c r="P93" s="8"/>
      <c r="Q93" s="67"/>
      <c r="R93" s="9"/>
      <c r="S93" s="9"/>
      <c r="T93" s="10"/>
      <c r="U93" s="9"/>
      <c r="V93" s="9"/>
      <c r="W93" s="10"/>
      <c r="X93" s="67"/>
      <c r="Y93" s="67"/>
      <c r="Z93" s="68"/>
    </row>
    <row r="94" spans="1:26" ht="25.5" customHeight="1" x14ac:dyDescent="0.35">
      <c r="A94" s="31"/>
      <c r="B94" s="11" t="s">
        <v>6</v>
      </c>
      <c r="C94" s="7"/>
      <c r="D94" s="8"/>
      <c r="E94" s="67"/>
      <c r="F94" s="8"/>
      <c r="G94" s="8"/>
      <c r="H94" s="67"/>
      <c r="I94" s="8"/>
      <c r="J94" s="8"/>
      <c r="K94" s="67"/>
      <c r="L94" s="8"/>
      <c r="M94" s="8"/>
      <c r="N94" s="67"/>
      <c r="O94" s="8"/>
      <c r="P94" s="8"/>
      <c r="Q94" s="67"/>
      <c r="R94" s="9"/>
      <c r="S94" s="9"/>
      <c r="T94" s="10"/>
      <c r="U94" s="9"/>
      <c r="V94" s="9"/>
      <c r="W94" s="10"/>
      <c r="X94" s="67"/>
      <c r="Y94" s="67"/>
      <c r="Z94" s="68"/>
    </row>
    <row r="95" spans="1:26" ht="25.5" customHeight="1" x14ac:dyDescent="0.35">
      <c r="A95" s="13"/>
      <c r="B95" s="6" t="s">
        <v>168</v>
      </c>
      <c r="C95" s="7"/>
      <c r="D95" s="8"/>
      <c r="E95" s="67"/>
      <c r="F95" s="8"/>
      <c r="G95" s="8"/>
      <c r="H95" s="67"/>
      <c r="I95" s="8"/>
      <c r="J95" s="8"/>
      <c r="K95" s="67"/>
      <c r="L95" s="8"/>
      <c r="M95" s="8"/>
      <c r="N95" s="67"/>
      <c r="O95" s="8"/>
      <c r="P95" s="8"/>
      <c r="Q95" s="67"/>
      <c r="R95" s="9"/>
      <c r="S95" s="9"/>
      <c r="T95" s="10"/>
      <c r="U95" s="9"/>
      <c r="V95" s="9"/>
      <c r="W95" s="10"/>
      <c r="X95" s="67"/>
      <c r="Y95" s="67"/>
      <c r="Z95" s="68"/>
    </row>
    <row r="96" spans="1:26" ht="25.5" customHeight="1" x14ac:dyDescent="0.35">
      <c r="A96" s="13"/>
      <c r="B96" s="14" t="s">
        <v>30</v>
      </c>
      <c r="C96" s="3">
        <v>298</v>
      </c>
      <c r="D96" s="3">
        <v>190</v>
      </c>
      <c r="E96" s="3">
        <f t="shared" si="8"/>
        <v>488</v>
      </c>
      <c r="F96" s="3">
        <v>9</v>
      </c>
      <c r="G96" s="3">
        <v>6</v>
      </c>
      <c r="H96" s="3">
        <f t="shared" si="9"/>
        <v>15</v>
      </c>
      <c r="I96" s="3">
        <v>0</v>
      </c>
      <c r="J96" s="3">
        <v>0</v>
      </c>
      <c r="K96" s="3">
        <f t="shared" si="64"/>
        <v>0</v>
      </c>
      <c r="L96" s="3">
        <v>0</v>
      </c>
      <c r="M96" s="3">
        <v>0</v>
      </c>
      <c r="N96" s="3">
        <f t="shared" si="65"/>
        <v>0</v>
      </c>
      <c r="O96" s="3">
        <v>0</v>
      </c>
      <c r="P96" s="3">
        <v>1</v>
      </c>
      <c r="Q96" s="3">
        <f t="shared" si="66"/>
        <v>1</v>
      </c>
      <c r="R96" s="3">
        <v>0</v>
      </c>
      <c r="S96" s="3">
        <v>0</v>
      </c>
      <c r="T96" s="3">
        <f t="shared" si="67"/>
        <v>0</v>
      </c>
      <c r="U96" s="3">
        <v>0</v>
      </c>
      <c r="V96" s="3">
        <v>0</v>
      </c>
      <c r="W96" s="3">
        <f t="shared" si="68"/>
        <v>0</v>
      </c>
      <c r="X96" s="4">
        <f t="shared" si="69"/>
        <v>307</v>
      </c>
      <c r="Y96" s="4">
        <f t="shared" si="70"/>
        <v>197</v>
      </c>
      <c r="Z96" s="4">
        <f t="shared" si="71"/>
        <v>504</v>
      </c>
    </row>
    <row r="97" spans="1:26" ht="25.5" customHeight="1" x14ac:dyDescent="0.35">
      <c r="A97" s="13"/>
      <c r="B97" s="14" t="s">
        <v>31</v>
      </c>
      <c r="C97" s="3">
        <v>0</v>
      </c>
      <c r="D97" s="3">
        <v>0</v>
      </c>
      <c r="E97" s="3">
        <f t="shared" si="8"/>
        <v>0</v>
      </c>
      <c r="F97" s="3">
        <v>0</v>
      </c>
      <c r="G97" s="3">
        <v>0</v>
      </c>
      <c r="H97" s="3">
        <f t="shared" si="9"/>
        <v>0</v>
      </c>
      <c r="I97" s="3">
        <v>0</v>
      </c>
      <c r="J97" s="3">
        <v>0</v>
      </c>
      <c r="K97" s="3">
        <f t="shared" si="64"/>
        <v>0</v>
      </c>
      <c r="L97" s="3">
        <v>0</v>
      </c>
      <c r="M97" s="3">
        <v>0</v>
      </c>
      <c r="N97" s="3">
        <f t="shared" si="65"/>
        <v>0</v>
      </c>
      <c r="O97" s="3">
        <v>1</v>
      </c>
      <c r="P97" s="3">
        <v>0</v>
      </c>
      <c r="Q97" s="3">
        <f t="shared" si="66"/>
        <v>1</v>
      </c>
      <c r="R97" s="3">
        <v>0</v>
      </c>
      <c r="S97" s="3">
        <v>0</v>
      </c>
      <c r="T97" s="3">
        <f t="shared" si="67"/>
        <v>0</v>
      </c>
      <c r="U97" s="3">
        <v>0</v>
      </c>
      <c r="V97" s="3">
        <v>0</v>
      </c>
      <c r="W97" s="3">
        <f t="shared" si="68"/>
        <v>0</v>
      </c>
      <c r="X97" s="4">
        <f t="shared" si="69"/>
        <v>1</v>
      </c>
      <c r="Y97" s="4">
        <f t="shared" si="70"/>
        <v>0</v>
      </c>
      <c r="Z97" s="4">
        <f t="shared" si="71"/>
        <v>1</v>
      </c>
    </row>
    <row r="98" spans="1:26" ht="25.5" customHeight="1" x14ac:dyDescent="0.35">
      <c r="A98" s="13"/>
      <c r="B98" s="14" t="s">
        <v>32</v>
      </c>
      <c r="C98" s="3">
        <v>0</v>
      </c>
      <c r="D98" s="3">
        <v>0</v>
      </c>
      <c r="E98" s="3">
        <f t="shared" si="8"/>
        <v>0</v>
      </c>
      <c r="F98" s="3">
        <v>0</v>
      </c>
      <c r="G98" s="3">
        <v>0</v>
      </c>
      <c r="H98" s="3">
        <f t="shared" si="9"/>
        <v>0</v>
      </c>
      <c r="I98" s="3">
        <v>0</v>
      </c>
      <c r="J98" s="3">
        <v>0</v>
      </c>
      <c r="K98" s="3">
        <f t="shared" si="64"/>
        <v>0</v>
      </c>
      <c r="L98" s="3">
        <v>0</v>
      </c>
      <c r="M98" s="3">
        <v>0</v>
      </c>
      <c r="N98" s="3">
        <f t="shared" si="65"/>
        <v>0</v>
      </c>
      <c r="O98" s="3">
        <v>2</v>
      </c>
      <c r="P98" s="3">
        <v>0</v>
      </c>
      <c r="Q98" s="3">
        <f t="shared" si="66"/>
        <v>2</v>
      </c>
      <c r="R98" s="3">
        <v>0</v>
      </c>
      <c r="S98" s="3">
        <v>0</v>
      </c>
      <c r="T98" s="3">
        <f t="shared" si="67"/>
        <v>0</v>
      </c>
      <c r="U98" s="3">
        <v>0</v>
      </c>
      <c r="V98" s="3">
        <v>0</v>
      </c>
      <c r="W98" s="3">
        <f t="shared" si="68"/>
        <v>0</v>
      </c>
      <c r="X98" s="4">
        <f t="shared" si="69"/>
        <v>2</v>
      </c>
      <c r="Y98" s="4">
        <f t="shared" si="70"/>
        <v>0</v>
      </c>
      <c r="Z98" s="4">
        <f t="shared" si="71"/>
        <v>2</v>
      </c>
    </row>
    <row r="99" spans="1:26" ht="25.5" customHeight="1" x14ac:dyDescent="0.35">
      <c r="A99" s="13"/>
      <c r="B99" s="14" t="s">
        <v>188</v>
      </c>
      <c r="C99" s="3">
        <v>34</v>
      </c>
      <c r="D99" s="3">
        <v>2</v>
      </c>
      <c r="E99" s="3">
        <f t="shared" ref="E99" si="190">C99+D99</f>
        <v>36</v>
      </c>
      <c r="F99" s="3">
        <v>0</v>
      </c>
      <c r="G99" s="3">
        <v>0</v>
      </c>
      <c r="H99" s="3">
        <f t="shared" ref="H99" si="191">F99+G99</f>
        <v>0</v>
      </c>
      <c r="I99" s="3">
        <v>0</v>
      </c>
      <c r="J99" s="3">
        <v>0</v>
      </c>
      <c r="K99" s="3">
        <f t="shared" ref="K99" si="192">I99+J99</f>
        <v>0</v>
      </c>
      <c r="L99" s="3">
        <v>0</v>
      </c>
      <c r="M99" s="3">
        <v>0</v>
      </c>
      <c r="N99" s="3">
        <f t="shared" ref="N99" si="193">L99+M99</f>
        <v>0</v>
      </c>
      <c r="O99" s="3">
        <v>0</v>
      </c>
      <c r="P99" s="3">
        <v>0</v>
      </c>
      <c r="Q99" s="3">
        <f t="shared" ref="Q99" si="194">O99+P99</f>
        <v>0</v>
      </c>
      <c r="R99" s="3">
        <v>0</v>
      </c>
      <c r="S99" s="3">
        <v>0</v>
      </c>
      <c r="T99" s="3">
        <f t="shared" ref="T99" si="195">R99+S99</f>
        <v>0</v>
      </c>
      <c r="U99" s="3">
        <v>0</v>
      </c>
      <c r="V99" s="3">
        <v>0</v>
      </c>
      <c r="W99" s="3">
        <f t="shared" ref="W99" si="196">U99+V99</f>
        <v>0</v>
      </c>
      <c r="X99" s="4">
        <f t="shared" ref="X99" si="197">C99+F99+I99+L99+O99+R99+U99</f>
        <v>34</v>
      </c>
      <c r="Y99" s="4">
        <f t="shared" ref="Y99" si="198">D99+G99+J99+M99+P99+S99+V99</f>
        <v>2</v>
      </c>
      <c r="Z99" s="4">
        <f t="shared" ref="Z99" si="199">E99+H99+K99+N99+Q99+T99+W99</f>
        <v>36</v>
      </c>
    </row>
    <row r="100" spans="1:26" ht="25.5" customHeight="1" x14ac:dyDescent="0.35">
      <c r="A100" s="13"/>
      <c r="B100" s="14" t="s">
        <v>12</v>
      </c>
      <c r="C100" s="3">
        <v>19</v>
      </c>
      <c r="D100" s="3">
        <v>5</v>
      </c>
      <c r="E100" s="3">
        <f t="shared" si="8"/>
        <v>24</v>
      </c>
      <c r="F100" s="3">
        <v>59</v>
      </c>
      <c r="G100" s="3">
        <v>14</v>
      </c>
      <c r="H100" s="3">
        <f t="shared" si="9"/>
        <v>73</v>
      </c>
      <c r="I100" s="3">
        <v>55</v>
      </c>
      <c r="J100" s="3">
        <v>19</v>
      </c>
      <c r="K100" s="3">
        <f t="shared" si="64"/>
        <v>74</v>
      </c>
      <c r="L100" s="3">
        <v>41</v>
      </c>
      <c r="M100" s="3">
        <v>8</v>
      </c>
      <c r="N100" s="3">
        <f t="shared" si="65"/>
        <v>49</v>
      </c>
      <c r="O100" s="3">
        <v>27</v>
      </c>
      <c r="P100" s="3">
        <v>6</v>
      </c>
      <c r="Q100" s="3">
        <f t="shared" si="66"/>
        <v>33</v>
      </c>
      <c r="R100" s="3">
        <v>0</v>
      </c>
      <c r="S100" s="3">
        <v>0</v>
      </c>
      <c r="T100" s="3">
        <f t="shared" si="67"/>
        <v>0</v>
      </c>
      <c r="U100" s="3">
        <v>0</v>
      </c>
      <c r="V100" s="3">
        <v>0</v>
      </c>
      <c r="W100" s="3">
        <f t="shared" si="68"/>
        <v>0</v>
      </c>
      <c r="X100" s="4">
        <f t="shared" si="69"/>
        <v>201</v>
      </c>
      <c r="Y100" s="4">
        <f t="shared" si="70"/>
        <v>52</v>
      </c>
      <c r="Z100" s="4">
        <f t="shared" si="71"/>
        <v>253</v>
      </c>
    </row>
    <row r="101" spans="1:26" ht="25.5" customHeight="1" x14ac:dyDescent="0.35">
      <c r="A101" s="13"/>
      <c r="B101" s="27" t="s">
        <v>33</v>
      </c>
      <c r="C101" s="3">
        <v>1</v>
      </c>
      <c r="D101" s="3">
        <v>0</v>
      </c>
      <c r="E101" s="3">
        <f t="shared" si="8"/>
        <v>1</v>
      </c>
      <c r="F101" s="3">
        <v>29</v>
      </c>
      <c r="G101" s="3">
        <v>40</v>
      </c>
      <c r="H101" s="3">
        <f t="shared" si="9"/>
        <v>69</v>
      </c>
      <c r="I101" s="3">
        <v>19</v>
      </c>
      <c r="J101" s="3">
        <v>46</v>
      </c>
      <c r="K101" s="3">
        <f t="shared" si="64"/>
        <v>65</v>
      </c>
      <c r="L101" s="3">
        <v>15</v>
      </c>
      <c r="M101" s="3">
        <v>38</v>
      </c>
      <c r="N101" s="3">
        <f t="shared" si="65"/>
        <v>53</v>
      </c>
      <c r="O101" s="3">
        <v>9</v>
      </c>
      <c r="P101" s="3">
        <v>7</v>
      </c>
      <c r="Q101" s="3">
        <f t="shared" si="66"/>
        <v>16</v>
      </c>
      <c r="R101" s="3">
        <v>0</v>
      </c>
      <c r="S101" s="3">
        <v>0</v>
      </c>
      <c r="T101" s="3">
        <f t="shared" si="67"/>
        <v>0</v>
      </c>
      <c r="U101" s="3">
        <v>0</v>
      </c>
      <c r="V101" s="3">
        <v>0</v>
      </c>
      <c r="W101" s="3">
        <f t="shared" si="68"/>
        <v>0</v>
      </c>
      <c r="X101" s="4">
        <f t="shared" si="69"/>
        <v>73</v>
      </c>
      <c r="Y101" s="4">
        <f t="shared" si="70"/>
        <v>131</v>
      </c>
      <c r="Z101" s="4">
        <f t="shared" si="71"/>
        <v>204</v>
      </c>
    </row>
    <row r="102" spans="1:26" ht="25.5" customHeight="1" x14ac:dyDescent="0.35">
      <c r="A102" s="13"/>
      <c r="B102" s="27" t="s">
        <v>126</v>
      </c>
      <c r="C102" s="3">
        <v>0</v>
      </c>
      <c r="D102" s="3">
        <v>0</v>
      </c>
      <c r="E102" s="3">
        <f t="shared" ref="E102" si="200">C102+D102</f>
        <v>0</v>
      </c>
      <c r="F102" s="3">
        <v>0</v>
      </c>
      <c r="G102" s="3">
        <v>0</v>
      </c>
      <c r="H102" s="3">
        <f t="shared" ref="H102" si="201">F102+G102</f>
        <v>0</v>
      </c>
      <c r="I102" s="3">
        <v>5</v>
      </c>
      <c r="J102" s="3">
        <v>6</v>
      </c>
      <c r="K102" s="3">
        <f t="shared" ref="K102" si="202">I102+J102</f>
        <v>11</v>
      </c>
      <c r="L102" s="3">
        <v>9</v>
      </c>
      <c r="M102" s="3">
        <v>11</v>
      </c>
      <c r="N102" s="3">
        <f t="shared" ref="N102" si="203">L102+M102</f>
        <v>20</v>
      </c>
      <c r="O102" s="3">
        <v>4</v>
      </c>
      <c r="P102" s="3">
        <v>2</v>
      </c>
      <c r="Q102" s="3">
        <f t="shared" ref="Q102" si="204">O102+P102</f>
        <v>6</v>
      </c>
      <c r="R102" s="3">
        <v>0</v>
      </c>
      <c r="S102" s="3">
        <v>0</v>
      </c>
      <c r="T102" s="3">
        <f t="shared" ref="T102" si="205">R102+S102</f>
        <v>0</v>
      </c>
      <c r="U102" s="3">
        <v>0</v>
      </c>
      <c r="V102" s="3">
        <v>0</v>
      </c>
      <c r="W102" s="3">
        <f t="shared" ref="W102" si="206">U102+V102</f>
        <v>0</v>
      </c>
      <c r="X102" s="4">
        <f t="shared" ref="X102" si="207">C102+F102+I102+L102+O102+R102+U102</f>
        <v>18</v>
      </c>
      <c r="Y102" s="4">
        <f t="shared" ref="Y102" si="208">D102+G102+J102+M102+P102+S102+V102</f>
        <v>19</v>
      </c>
      <c r="Z102" s="4">
        <f t="shared" ref="Z102" si="209">E102+H102+K102+N102+Q102+T102+W102</f>
        <v>37</v>
      </c>
    </row>
    <row r="103" spans="1:26" ht="25.5" customHeight="1" x14ac:dyDescent="0.35">
      <c r="A103" s="13"/>
      <c r="B103" s="27" t="s">
        <v>127</v>
      </c>
      <c r="C103" s="3">
        <v>0</v>
      </c>
      <c r="D103" s="3">
        <v>0</v>
      </c>
      <c r="E103" s="3">
        <f t="shared" ref="E103" si="210">C103+D103</f>
        <v>0</v>
      </c>
      <c r="F103" s="3">
        <v>0</v>
      </c>
      <c r="G103" s="3">
        <v>0</v>
      </c>
      <c r="H103" s="3">
        <f t="shared" ref="H103" si="211">F103+G103</f>
        <v>0</v>
      </c>
      <c r="I103" s="3">
        <v>2</v>
      </c>
      <c r="J103" s="3">
        <v>5</v>
      </c>
      <c r="K103" s="3">
        <f t="shared" ref="K103" si="212">I103+J103</f>
        <v>7</v>
      </c>
      <c r="L103" s="3">
        <v>15</v>
      </c>
      <c r="M103" s="3">
        <v>17</v>
      </c>
      <c r="N103" s="3">
        <f t="shared" ref="N103" si="213">L103+M103</f>
        <v>32</v>
      </c>
      <c r="O103" s="3">
        <v>4</v>
      </c>
      <c r="P103" s="3">
        <v>1</v>
      </c>
      <c r="Q103" s="3">
        <f t="shared" ref="Q103" si="214">O103+P103</f>
        <v>5</v>
      </c>
      <c r="R103" s="3">
        <v>0</v>
      </c>
      <c r="S103" s="3">
        <v>0</v>
      </c>
      <c r="T103" s="3">
        <f t="shared" ref="T103" si="215">R103+S103</f>
        <v>0</v>
      </c>
      <c r="U103" s="3">
        <v>0</v>
      </c>
      <c r="V103" s="3">
        <v>0</v>
      </c>
      <c r="W103" s="3">
        <f t="shared" ref="W103" si="216">U103+V103</f>
        <v>0</v>
      </c>
      <c r="X103" s="4">
        <f t="shared" ref="X103" si="217">C103+F103+I103+L103+O103+R103+U103</f>
        <v>21</v>
      </c>
      <c r="Y103" s="4">
        <f t="shared" ref="Y103" si="218">D103+G103+J103+M103+P103+S103+V103</f>
        <v>23</v>
      </c>
      <c r="Z103" s="4">
        <f t="shared" ref="Z103" si="219">E103+H103+K103+N103+Q103+T103+W103</f>
        <v>44</v>
      </c>
    </row>
    <row r="104" spans="1:26" ht="25.5" customHeight="1" x14ac:dyDescent="0.35">
      <c r="A104" s="13"/>
      <c r="B104" s="14" t="s">
        <v>13</v>
      </c>
      <c r="C104" s="3">
        <v>22</v>
      </c>
      <c r="D104" s="3">
        <v>0</v>
      </c>
      <c r="E104" s="3">
        <f t="shared" si="8"/>
        <v>22</v>
      </c>
      <c r="F104" s="3">
        <v>30</v>
      </c>
      <c r="G104" s="3">
        <v>4</v>
      </c>
      <c r="H104" s="3">
        <f t="shared" si="9"/>
        <v>34</v>
      </c>
      <c r="I104" s="3">
        <v>37</v>
      </c>
      <c r="J104" s="3">
        <v>2</v>
      </c>
      <c r="K104" s="3">
        <f t="shared" si="64"/>
        <v>39</v>
      </c>
      <c r="L104" s="3">
        <v>28</v>
      </c>
      <c r="M104" s="3">
        <v>3</v>
      </c>
      <c r="N104" s="3">
        <f t="shared" si="65"/>
        <v>31</v>
      </c>
      <c r="O104" s="3">
        <v>8</v>
      </c>
      <c r="P104" s="3">
        <v>0</v>
      </c>
      <c r="Q104" s="3">
        <f t="shared" si="66"/>
        <v>8</v>
      </c>
      <c r="R104" s="3">
        <v>0</v>
      </c>
      <c r="S104" s="3">
        <v>0</v>
      </c>
      <c r="T104" s="3">
        <f t="shared" si="67"/>
        <v>0</v>
      </c>
      <c r="U104" s="3">
        <v>0</v>
      </c>
      <c r="V104" s="3">
        <v>0</v>
      </c>
      <c r="W104" s="3">
        <f t="shared" si="68"/>
        <v>0</v>
      </c>
      <c r="X104" s="4">
        <f t="shared" si="69"/>
        <v>125</v>
      </c>
      <c r="Y104" s="4">
        <f t="shared" si="70"/>
        <v>9</v>
      </c>
      <c r="Z104" s="4">
        <f t="shared" si="71"/>
        <v>134</v>
      </c>
    </row>
    <row r="105" spans="1:26" ht="25.5" customHeight="1" x14ac:dyDescent="0.35">
      <c r="A105" s="13"/>
      <c r="B105" s="14" t="s">
        <v>90</v>
      </c>
      <c r="C105" s="3">
        <v>0</v>
      </c>
      <c r="D105" s="3">
        <v>0</v>
      </c>
      <c r="E105" s="3">
        <f t="shared" si="8"/>
        <v>0</v>
      </c>
      <c r="F105" s="3">
        <v>24</v>
      </c>
      <c r="G105" s="3">
        <v>9</v>
      </c>
      <c r="H105" s="3">
        <f t="shared" si="9"/>
        <v>33</v>
      </c>
      <c r="I105" s="3">
        <v>17</v>
      </c>
      <c r="J105" s="3">
        <v>1</v>
      </c>
      <c r="K105" s="3">
        <f t="shared" si="64"/>
        <v>18</v>
      </c>
      <c r="L105" s="3">
        <v>19</v>
      </c>
      <c r="M105" s="3">
        <v>4</v>
      </c>
      <c r="N105" s="3">
        <f t="shared" si="65"/>
        <v>23</v>
      </c>
      <c r="O105" s="3">
        <v>14</v>
      </c>
      <c r="P105" s="3">
        <v>1</v>
      </c>
      <c r="Q105" s="3">
        <f t="shared" si="66"/>
        <v>15</v>
      </c>
      <c r="R105" s="3">
        <v>0</v>
      </c>
      <c r="S105" s="3">
        <v>0</v>
      </c>
      <c r="T105" s="3">
        <f t="shared" si="67"/>
        <v>0</v>
      </c>
      <c r="U105" s="3">
        <v>0</v>
      </c>
      <c r="V105" s="3">
        <v>0</v>
      </c>
      <c r="W105" s="3">
        <f t="shared" si="68"/>
        <v>0</v>
      </c>
      <c r="X105" s="4">
        <f t="shared" si="69"/>
        <v>74</v>
      </c>
      <c r="Y105" s="4">
        <f t="shared" si="70"/>
        <v>15</v>
      </c>
      <c r="Z105" s="4">
        <f t="shared" si="71"/>
        <v>89</v>
      </c>
    </row>
    <row r="106" spans="1:26" ht="25.5" customHeight="1" x14ac:dyDescent="0.35">
      <c r="A106" s="13"/>
      <c r="B106" s="14" t="s">
        <v>34</v>
      </c>
      <c r="C106" s="3">
        <v>0</v>
      </c>
      <c r="D106" s="3">
        <v>0</v>
      </c>
      <c r="E106" s="3">
        <f t="shared" ref="E106" si="220">C106+D106</f>
        <v>0</v>
      </c>
      <c r="F106" s="3">
        <v>0</v>
      </c>
      <c r="G106" s="3">
        <v>0</v>
      </c>
      <c r="H106" s="3">
        <f t="shared" ref="H106" si="221">F106+G106</f>
        <v>0</v>
      </c>
      <c r="I106" s="3">
        <v>0</v>
      </c>
      <c r="J106" s="3">
        <v>0</v>
      </c>
      <c r="K106" s="3">
        <f t="shared" ref="K106" si="222">I106+J106</f>
        <v>0</v>
      </c>
      <c r="L106" s="3">
        <v>0</v>
      </c>
      <c r="M106" s="3">
        <v>0</v>
      </c>
      <c r="N106" s="3">
        <f t="shared" ref="N106" si="223">L106+M106</f>
        <v>0</v>
      </c>
      <c r="O106" s="3">
        <v>1</v>
      </c>
      <c r="P106" s="3">
        <v>0</v>
      </c>
      <c r="Q106" s="3">
        <f t="shared" ref="Q106" si="224">O106+P106</f>
        <v>1</v>
      </c>
      <c r="R106" s="3">
        <v>0</v>
      </c>
      <c r="S106" s="3">
        <v>0</v>
      </c>
      <c r="T106" s="3">
        <f t="shared" ref="T106" si="225">R106+S106</f>
        <v>0</v>
      </c>
      <c r="U106" s="3">
        <v>0</v>
      </c>
      <c r="V106" s="3">
        <v>0</v>
      </c>
      <c r="W106" s="3">
        <f t="shared" ref="W106" si="226">U106+V106</f>
        <v>0</v>
      </c>
      <c r="X106" s="4">
        <f t="shared" ref="X106" si="227">C106+F106+I106+L106+O106+R106+U106</f>
        <v>1</v>
      </c>
      <c r="Y106" s="4">
        <f t="shared" ref="Y106" si="228">D106+G106+J106+M106+P106+S106+V106</f>
        <v>0</v>
      </c>
      <c r="Z106" s="4">
        <f t="shared" ref="Z106" si="229">E106+H106+K106+N106+Q106+T106+W106</f>
        <v>1</v>
      </c>
    </row>
    <row r="107" spans="1:26" ht="25.5" customHeight="1" x14ac:dyDescent="0.35">
      <c r="A107" s="13"/>
      <c r="B107" s="27" t="s">
        <v>98</v>
      </c>
      <c r="C107" s="3">
        <v>22</v>
      </c>
      <c r="D107" s="3">
        <v>11</v>
      </c>
      <c r="E107" s="3">
        <f t="shared" ref="E107:E108" si="230">C107+D107</f>
        <v>33</v>
      </c>
      <c r="F107" s="3">
        <v>26</v>
      </c>
      <c r="G107" s="3">
        <v>14</v>
      </c>
      <c r="H107" s="3">
        <f t="shared" ref="H107:H108" si="231">F107+G107</f>
        <v>40</v>
      </c>
      <c r="I107" s="3">
        <v>18</v>
      </c>
      <c r="J107" s="3">
        <v>21</v>
      </c>
      <c r="K107" s="3">
        <f t="shared" ref="K107:K108" si="232">I107+J107</f>
        <v>39</v>
      </c>
      <c r="L107" s="3">
        <v>17</v>
      </c>
      <c r="M107" s="3">
        <v>6</v>
      </c>
      <c r="N107" s="3">
        <f t="shared" ref="N107:N108" si="233">L107+M107</f>
        <v>23</v>
      </c>
      <c r="O107" s="3">
        <v>23</v>
      </c>
      <c r="P107" s="3">
        <v>11</v>
      </c>
      <c r="Q107" s="3">
        <f t="shared" ref="Q107:Q108" si="234">O107+P107</f>
        <v>34</v>
      </c>
      <c r="R107" s="3">
        <v>0</v>
      </c>
      <c r="S107" s="3">
        <v>0</v>
      </c>
      <c r="T107" s="3">
        <f t="shared" ref="T107:T108" si="235">R107+S107</f>
        <v>0</v>
      </c>
      <c r="U107" s="3">
        <v>0</v>
      </c>
      <c r="V107" s="3">
        <v>0</v>
      </c>
      <c r="W107" s="3">
        <f t="shared" ref="W107:W108" si="236">U107+V107</f>
        <v>0</v>
      </c>
      <c r="X107" s="4">
        <f t="shared" ref="X107:X108" si="237">C107+F107+I107+L107+O107+R107+U107</f>
        <v>106</v>
      </c>
      <c r="Y107" s="4">
        <f t="shared" ref="Y107:Y108" si="238">D107+G107+J107+M107+P107+S107+V107</f>
        <v>63</v>
      </c>
      <c r="Z107" s="4">
        <f t="shared" ref="Z107:Z108" si="239">E107+H107+K107+N107+Q107+T107+W107</f>
        <v>169</v>
      </c>
    </row>
    <row r="108" spans="1:26" ht="25.5" customHeight="1" x14ac:dyDescent="0.35">
      <c r="A108" s="13"/>
      <c r="B108" s="27" t="s">
        <v>189</v>
      </c>
      <c r="C108" s="3">
        <v>3</v>
      </c>
      <c r="D108" s="3">
        <v>0</v>
      </c>
      <c r="E108" s="3">
        <f t="shared" si="230"/>
        <v>3</v>
      </c>
      <c r="F108" s="3">
        <v>21</v>
      </c>
      <c r="G108" s="3">
        <v>16</v>
      </c>
      <c r="H108" s="3">
        <f t="shared" si="231"/>
        <v>37</v>
      </c>
      <c r="I108" s="3">
        <v>0</v>
      </c>
      <c r="J108" s="3">
        <v>0</v>
      </c>
      <c r="K108" s="3">
        <f t="shared" si="232"/>
        <v>0</v>
      </c>
      <c r="L108" s="3">
        <v>0</v>
      </c>
      <c r="M108" s="3">
        <v>0</v>
      </c>
      <c r="N108" s="3">
        <f t="shared" si="233"/>
        <v>0</v>
      </c>
      <c r="O108" s="3">
        <v>0</v>
      </c>
      <c r="P108" s="3">
        <v>0</v>
      </c>
      <c r="Q108" s="3">
        <f t="shared" si="234"/>
        <v>0</v>
      </c>
      <c r="R108" s="3">
        <v>0</v>
      </c>
      <c r="S108" s="3">
        <v>0</v>
      </c>
      <c r="T108" s="3">
        <f t="shared" si="235"/>
        <v>0</v>
      </c>
      <c r="U108" s="3">
        <v>0</v>
      </c>
      <c r="V108" s="3">
        <v>0</v>
      </c>
      <c r="W108" s="3">
        <f t="shared" si="236"/>
        <v>0</v>
      </c>
      <c r="X108" s="4">
        <f t="shared" si="237"/>
        <v>24</v>
      </c>
      <c r="Y108" s="4">
        <f t="shared" si="238"/>
        <v>16</v>
      </c>
      <c r="Z108" s="4">
        <f t="shared" si="239"/>
        <v>40</v>
      </c>
    </row>
    <row r="109" spans="1:26" ht="25.5" customHeight="1" x14ac:dyDescent="0.35">
      <c r="A109" s="13"/>
      <c r="B109" s="14" t="s">
        <v>150</v>
      </c>
      <c r="C109" s="3">
        <v>0</v>
      </c>
      <c r="D109" s="3">
        <v>0</v>
      </c>
      <c r="E109" s="3">
        <f>C109+D109</f>
        <v>0</v>
      </c>
      <c r="F109" s="3">
        <v>0</v>
      </c>
      <c r="G109" s="3">
        <v>0</v>
      </c>
      <c r="H109" s="3">
        <f>F109+G109</f>
        <v>0</v>
      </c>
      <c r="I109" s="3">
        <v>0</v>
      </c>
      <c r="J109" s="3">
        <v>0</v>
      </c>
      <c r="K109" s="3">
        <f>I109+J109</f>
        <v>0</v>
      </c>
      <c r="L109" s="3">
        <v>0</v>
      </c>
      <c r="M109" s="3">
        <v>0</v>
      </c>
      <c r="N109" s="3">
        <f>L109+M109</f>
        <v>0</v>
      </c>
      <c r="O109" s="3">
        <v>6</v>
      </c>
      <c r="P109" s="3">
        <v>0</v>
      </c>
      <c r="Q109" s="3">
        <f>O109+P109</f>
        <v>6</v>
      </c>
      <c r="R109" s="3">
        <v>0</v>
      </c>
      <c r="S109" s="3">
        <v>0</v>
      </c>
      <c r="T109" s="3">
        <f>R109+S109</f>
        <v>0</v>
      </c>
      <c r="U109" s="3">
        <v>0</v>
      </c>
      <c r="V109" s="3">
        <v>0</v>
      </c>
      <c r="W109" s="3">
        <f>U109+V109</f>
        <v>0</v>
      </c>
      <c r="X109" s="4">
        <f t="shared" ref="X109:Z110" si="240">C109+F109+I109+L109+O109+R109+U109</f>
        <v>6</v>
      </c>
      <c r="Y109" s="4">
        <f t="shared" si="240"/>
        <v>0</v>
      </c>
      <c r="Z109" s="4">
        <f t="shared" si="240"/>
        <v>6</v>
      </c>
    </row>
    <row r="110" spans="1:26" ht="25.5" customHeight="1" x14ac:dyDescent="0.35">
      <c r="A110" s="13"/>
      <c r="B110" s="14" t="s">
        <v>36</v>
      </c>
      <c r="C110" s="3">
        <v>0</v>
      </c>
      <c r="D110" s="3">
        <v>0</v>
      </c>
      <c r="E110" s="3">
        <f>C110+D110</f>
        <v>0</v>
      </c>
      <c r="F110" s="3">
        <v>0</v>
      </c>
      <c r="G110" s="3">
        <v>0</v>
      </c>
      <c r="H110" s="3">
        <f>F110+G110</f>
        <v>0</v>
      </c>
      <c r="I110" s="3">
        <v>0</v>
      </c>
      <c r="J110" s="3">
        <v>0</v>
      </c>
      <c r="K110" s="3">
        <f>I110+J110</f>
        <v>0</v>
      </c>
      <c r="L110" s="3">
        <v>0</v>
      </c>
      <c r="M110" s="3">
        <v>0</v>
      </c>
      <c r="N110" s="3">
        <f>L110+M110</f>
        <v>0</v>
      </c>
      <c r="O110" s="3">
        <v>0</v>
      </c>
      <c r="P110" s="3">
        <v>1</v>
      </c>
      <c r="Q110" s="3">
        <f>O110+P110</f>
        <v>1</v>
      </c>
      <c r="R110" s="3">
        <v>0</v>
      </c>
      <c r="S110" s="3">
        <v>0</v>
      </c>
      <c r="T110" s="3">
        <f>R110+S110</f>
        <v>0</v>
      </c>
      <c r="U110" s="3">
        <v>0</v>
      </c>
      <c r="V110" s="3">
        <v>0</v>
      </c>
      <c r="W110" s="3">
        <f>U110+V110</f>
        <v>0</v>
      </c>
      <c r="X110" s="4">
        <f t="shared" si="240"/>
        <v>0</v>
      </c>
      <c r="Y110" s="4">
        <f t="shared" si="240"/>
        <v>1</v>
      </c>
      <c r="Z110" s="4">
        <f t="shared" si="240"/>
        <v>1</v>
      </c>
    </row>
    <row r="111" spans="1:26" ht="25.5" customHeight="1" x14ac:dyDescent="0.35">
      <c r="A111" s="5"/>
      <c r="B111" s="14" t="s">
        <v>37</v>
      </c>
      <c r="C111" s="3">
        <v>16</v>
      </c>
      <c r="D111" s="3">
        <v>1</v>
      </c>
      <c r="E111" s="3">
        <f t="shared" ref="E111:E212" si="241">C111+D111</f>
        <v>17</v>
      </c>
      <c r="F111" s="3">
        <v>26</v>
      </c>
      <c r="G111" s="3">
        <v>11</v>
      </c>
      <c r="H111" s="3">
        <f t="shared" ref="H111:H212" si="242">F111+G111</f>
        <v>37</v>
      </c>
      <c r="I111" s="3">
        <v>31</v>
      </c>
      <c r="J111" s="3">
        <v>10</v>
      </c>
      <c r="K111" s="3">
        <f t="shared" si="64"/>
        <v>41</v>
      </c>
      <c r="L111" s="3">
        <v>20</v>
      </c>
      <c r="M111" s="3">
        <v>9</v>
      </c>
      <c r="N111" s="3">
        <f t="shared" si="65"/>
        <v>29</v>
      </c>
      <c r="O111" s="3">
        <v>7</v>
      </c>
      <c r="P111" s="3">
        <v>0</v>
      </c>
      <c r="Q111" s="3">
        <f t="shared" si="66"/>
        <v>7</v>
      </c>
      <c r="R111" s="3">
        <v>0</v>
      </c>
      <c r="S111" s="3">
        <v>0</v>
      </c>
      <c r="T111" s="3">
        <f t="shared" si="67"/>
        <v>0</v>
      </c>
      <c r="U111" s="3">
        <v>0</v>
      </c>
      <c r="V111" s="3">
        <v>0</v>
      </c>
      <c r="W111" s="3">
        <f t="shared" si="68"/>
        <v>0</v>
      </c>
      <c r="X111" s="4">
        <f t="shared" si="69"/>
        <v>100</v>
      </c>
      <c r="Y111" s="4">
        <f t="shared" si="70"/>
        <v>31</v>
      </c>
      <c r="Z111" s="4">
        <f t="shared" si="71"/>
        <v>131</v>
      </c>
    </row>
    <row r="112" spans="1:26" ht="25.5" customHeight="1" x14ac:dyDescent="0.35">
      <c r="A112" s="12"/>
      <c r="B112" s="14" t="s">
        <v>15</v>
      </c>
      <c r="C112" s="3">
        <v>16</v>
      </c>
      <c r="D112" s="3">
        <v>7</v>
      </c>
      <c r="E112" s="3">
        <f t="shared" si="241"/>
        <v>23</v>
      </c>
      <c r="F112" s="3">
        <v>47</v>
      </c>
      <c r="G112" s="3">
        <v>28</v>
      </c>
      <c r="H112" s="3">
        <f t="shared" si="242"/>
        <v>75</v>
      </c>
      <c r="I112" s="3">
        <v>46</v>
      </c>
      <c r="J112" s="3">
        <v>18</v>
      </c>
      <c r="K112" s="3">
        <f t="shared" ref="K112:K212" si="243">I112+J112</f>
        <v>64</v>
      </c>
      <c r="L112" s="3">
        <v>42</v>
      </c>
      <c r="M112" s="3">
        <v>22</v>
      </c>
      <c r="N112" s="3">
        <f t="shared" ref="N112:N212" si="244">L112+M112</f>
        <v>64</v>
      </c>
      <c r="O112" s="3">
        <v>12</v>
      </c>
      <c r="P112" s="3">
        <v>6</v>
      </c>
      <c r="Q112" s="3">
        <f t="shared" ref="Q112:Q212" si="245">O112+P112</f>
        <v>18</v>
      </c>
      <c r="R112" s="3">
        <v>0</v>
      </c>
      <c r="S112" s="3">
        <v>0</v>
      </c>
      <c r="T112" s="3">
        <f t="shared" ref="T112:T212" si="246">R112+S112</f>
        <v>0</v>
      </c>
      <c r="U112" s="3">
        <v>0</v>
      </c>
      <c r="V112" s="3">
        <v>0</v>
      </c>
      <c r="W112" s="3">
        <f t="shared" ref="W112:W212" si="247">U112+V112</f>
        <v>0</v>
      </c>
      <c r="X112" s="4">
        <f t="shared" ref="X112:X213" si="248">C112+F112+I112+L112+O112+R112+U112</f>
        <v>163</v>
      </c>
      <c r="Y112" s="4">
        <f t="shared" ref="Y112:Y213" si="249">D112+G112+J112+M112+P112+S112+V112</f>
        <v>81</v>
      </c>
      <c r="Z112" s="4">
        <f t="shared" ref="Z112:Z212" si="250">E112+H112+K112+N112+Q112+T112+W112</f>
        <v>244</v>
      </c>
    </row>
    <row r="113" spans="1:26" ht="25.5" customHeight="1" x14ac:dyDescent="0.35">
      <c r="A113" s="13"/>
      <c r="B113" s="14" t="s">
        <v>128</v>
      </c>
      <c r="C113" s="3">
        <v>0</v>
      </c>
      <c r="D113" s="3">
        <v>0</v>
      </c>
      <c r="E113" s="3">
        <f t="shared" ref="E113:E114" si="251">C113+D113</f>
        <v>0</v>
      </c>
      <c r="F113" s="3">
        <v>0</v>
      </c>
      <c r="G113" s="3">
        <v>0</v>
      </c>
      <c r="H113" s="3">
        <f t="shared" ref="H113:H114" si="252">F113+G113</f>
        <v>0</v>
      </c>
      <c r="I113" s="3">
        <v>17</v>
      </c>
      <c r="J113" s="3">
        <f>6-1</f>
        <v>5</v>
      </c>
      <c r="K113" s="3">
        <f t="shared" ref="K113:K114" si="253">I113+J113</f>
        <v>22</v>
      </c>
      <c r="L113" s="3">
        <v>12</v>
      </c>
      <c r="M113" s="3">
        <v>7</v>
      </c>
      <c r="N113" s="3">
        <f t="shared" ref="N113:N114" si="254">L113+M113</f>
        <v>19</v>
      </c>
      <c r="O113" s="3">
        <v>10</v>
      </c>
      <c r="P113" s="3">
        <v>0</v>
      </c>
      <c r="Q113" s="3">
        <f t="shared" ref="Q113:Q114" si="255">O113+P113</f>
        <v>10</v>
      </c>
      <c r="R113" s="3">
        <v>0</v>
      </c>
      <c r="S113" s="3">
        <v>0</v>
      </c>
      <c r="T113" s="3">
        <f t="shared" ref="T113:T114" si="256">R113+S113</f>
        <v>0</v>
      </c>
      <c r="U113" s="3">
        <v>0</v>
      </c>
      <c r="V113" s="3">
        <v>0</v>
      </c>
      <c r="W113" s="3">
        <f t="shared" ref="W113:W114" si="257">U113+V113</f>
        <v>0</v>
      </c>
      <c r="X113" s="4">
        <f t="shared" ref="X113:X114" si="258">C113+F113+I113+L113+O113+R113+U113</f>
        <v>39</v>
      </c>
      <c r="Y113" s="4">
        <f t="shared" ref="Y113:Y114" si="259">D113+G113+J113+M113+P113+S113+V113</f>
        <v>12</v>
      </c>
      <c r="Z113" s="4">
        <f t="shared" ref="Z113:Z114" si="260">E113+H113+K113+N113+Q113+T113+W113</f>
        <v>51</v>
      </c>
    </row>
    <row r="114" spans="1:26" ht="25.5" customHeight="1" x14ac:dyDescent="0.35">
      <c r="A114" s="13"/>
      <c r="B114" s="14" t="s">
        <v>129</v>
      </c>
      <c r="C114" s="3">
        <v>21</v>
      </c>
      <c r="D114" s="3">
        <v>7</v>
      </c>
      <c r="E114" s="3">
        <f t="shared" si="251"/>
        <v>28</v>
      </c>
      <c r="F114" s="3">
        <v>21</v>
      </c>
      <c r="G114" s="3">
        <v>16</v>
      </c>
      <c r="H114" s="3">
        <f t="shared" si="252"/>
        <v>37</v>
      </c>
      <c r="I114" s="3">
        <v>16</v>
      </c>
      <c r="J114" s="3">
        <v>15</v>
      </c>
      <c r="K114" s="3">
        <f t="shared" si="253"/>
        <v>31</v>
      </c>
      <c r="L114" s="3">
        <v>12</v>
      </c>
      <c r="M114" s="3">
        <v>13</v>
      </c>
      <c r="N114" s="3">
        <f t="shared" si="254"/>
        <v>25</v>
      </c>
      <c r="O114" s="3">
        <v>13</v>
      </c>
      <c r="P114" s="3">
        <v>6</v>
      </c>
      <c r="Q114" s="3">
        <f t="shared" si="255"/>
        <v>19</v>
      </c>
      <c r="R114" s="3">
        <v>0</v>
      </c>
      <c r="S114" s="3">
        <v>0</v>
      </c>
      <c r="T114" s="3">
        <f t="shared" si="256"/>
        <v>0</v>
      </c>
      <c r="U114" s="3">
        <v>0</v>
      </c>
      <c r="V114" s="3">
        <v>0</v>
      </c>
      <c r="W114" s="3">
        <f t="shared" si="257"/>
        <v>0</v>
      </c>
      <c r="X114" s="4">
        <f t="shared" si="258"/>
        <v>83</v>
      </c>
      <c r="Y114" s="4">
        <f t="shared" si="259"/>
        <v>57</v>
      </c>
      <c r="Z114" s="4">
        <f t="shared" si="260"/>
        <v>140</v>
      </c>
    </row>
    <row r="115" spans="1:26" ht="25.5" customHeight="1" x14ac:dyDescent="0.35">
      <c r="A115" s="13"/>
      <c r="B115" s="27" t="s">
        <v>38</v>
      </c>
      <c r="C115" s="3">
        <v>0</v>
      </c>
      <c r="D115" s="3">
        <v>0</v>
      </c>
      <c r="E115" s="3">
        <f t="shared" si="241"/>
        <v>0</v>
      </c>
      <c r="F115" s="3">
        <v>0</v>
      </c>
      <c r="G115" s="3">
        <v>0</v>
      </c>
      <c r="H115" s="3">
        <f t="shared" si="242"/>
        <v>0</v>
      </c>
      <c r="I115" s="3">
        <v>16</v>
      </c>
      <c r="J115" s="3">
        <v>22</v>
      </c>
      <c r="K115" s="3">
        <f t="shared" si="243"/>
        <v>38</v>
      </c>
      <c r="L115" s="3">
        <v>20</v>
      </c>
      <c r="M115" s="3">
        <v>16</v>
      </c>
      <c r="N115" s="3">
        <f t="shared" si="244"/>
        <v>36</v>
      </c>
      <c r="O115" s="3">
        <v>17</v>
      </c>
      <c r="P115" s="3">
        <v>4</v>
      </c>
      <c r="Q115" s="3">
        <f t="shared" si="245"/>
        <v>21</v>
      </c>
      <c r="R115" s="3">
        <v>0</v>
      </c>
      <c r="S115" s="3">
        <v>0</v>
      </c>
      <c r="T115" s="3">
        <f t="shared" si="246"/>
        <v>0</v>
      </c>
      <c r="U115" s="3">
        <v>0</v>
      </c>
      <c r="V115" s="3">
        <v>0</v>
      </c>
      <c r="W115" s="3">
        <f t="shared" si="247"/>
        <v>0</v>
      </c>
      <c r="X115" s="4">
        <f t="shared" si="248"/>
        <v>53</v>
      </c>
      <c r="Y115" s="4">
        <f t="shared" si="249"/>
        <v>42</v>
      </c>
      <c r="Z115" s="4">
        <f t="shared" si="250"/>
        <v>95</v>
      </c>
    </row>
    <row r="116" spans="1:26" ht="25.5" customHeight="1" x14ac:dyDescent="0.35">
      <c r="A116" s="13"/>
      <c r="B116" s="27" t="s">
        <v>99</v>
      </c>
      <c r="C116" s="3">
        <v>0</v>
      </c>
      <c r="D116" s="3">
        <v>0</v>
      </c>
      <c r="E116" s="3">
        <f t="shared" ref="E116" si="261">C116+D116</f>
        <v>0</v>
      </c>
      <c r="F116" s="3">
        <v>0</v>
      </c>
      <c r="G116" s="3">
        <v>0</v>
      </c>
      <c r="H116" s="3">
        <f t="shared" ref="H116" si="262">F116+G116</f>
        <v>0</v>
      </c>
      <c r="I116" s="3">
        <v>1</v>
      </c>
      <c r="J116" s="3">
        <v>7</v>
      </c>
      <c r="K116" s="3">
        <f t="shared" ref="K116" si="263">I116+J116</f>
        <v>8</v>
      </c>
      <c r="L116" s="3">
        <v>7</v>
      </c>
      <c r="M116" s="3">
        <v>12</v>
      </c>
      <c r="N116" s="3">
        <f t="shared" ref="N116" si="264">L116+M116</f>
        <v>19</v>
      </c>
      <c r="O116" s="3">
        <v>5</v>
      </c>
      <c r="P116" s="3">
        <v>2</v>
      </c>
      <c r="Q116" s="3">
        <f t="shared" ref="Q116" si="265">O116+P116</f>
        <v>7</v>
      </c>
      <c r="R116" s="3">
        <v>0</v>
      </c>
      <c r="S116" s="3">
        <v>0</v>
      </c>
      <c r="T116" s="3">
        <f t="shared" ref="T116" si="266">R116+S116</f>
        <v>0</v>
      </c>
      <c r="U116" s="3">
        <v>0</v>
      </c>
      <c r="V116" s="3">
        <v>0</v>
      </c>
      <c r="W116" s="3">
        <f t="shared" ref="W116" si="267">U116+V116</f>
        <v>0</v>
      </c>
      <c r="X116" s="4">
        <f t="shared" ref="X116" si="268">C116+F116+I116+L116+O116+R116+U116</f>
        <v>13</v>
      </c>
      <c r="Y116" s="4">
        <f t="shared" ref="Y116" si="269">D116+G116+J116+M116+P116+S116+V116</f>
        <v>21</v>
      </c>
      <c r="Z116" s="4">
        <f t="shared" ref="Z116" si="270">E116+H116+K116+N116+Q116+T116+W116</f>
        <v>34</v>
      </c>
    </row>
    <row r="117" spans="1:26" ht="25.5" customHeight="1" x14ac:dyDescent="0.35">
      <c r="A117" s="13"/>
      <c r="B117" s="14" t="s">
        <v>39</v>
      </c>
      <c r="C117" s="3">
        <v>0</v>
      </c>
      <c r="D117" s="3">
        <v>0</v>
      </c>
      <c r="E117" s="3">
        <f t="shared" si="241"/>
        <v>0</v>
      </c>
      <c r="F117" s="3">
        <v>19</v>
      </c>
      <c r="G117" s="3">
        <v>15</v>
      </c>
      <c r="H117" s="3">
        <f t="shared" si="242"/>
        <v>34</v>
      </c>
      <c r="I117" s="3">
        <v>10</v>
      </c>
      <c r="J117" s="3">
        <v>22</v>
      </c>
      <c r="K117" s="3">
        <f t="shared" si="243"/>
        <v>32</v>
      </c>
      <c r="L117" s="3">
        <v>9</v>
      </c>
      <c r="M117" s="3">
        <v>13</v>
      </c>
      <c r="N117" s="3">
        <f t="shared" si="244"/>
        <v>22</v>
      </c>
      <c r="O117" s="3">
        <v>5</v>
      </c>
      <c r="P117" s="3">
        <v>1</v>
      </c>
      <c r="Q117" s="3">
        <f t="shared" si="245"/>
        <v>6</v>
      </c>
      <c r="R117" s="3">
        <v>0</v>
      </c>
      <c r="S117" s="3">
        <v>0</v>
      </c>
      <c r="T117" s="3">
        <f t="shared" si="246"/>
        <v>0</v>
      </c>
      <c r="U117" s="3">
        <v>0</v>
      </c>
      <c r="V117" s="3">
        <v>0</v>
      </c>
      <c r="W117" s="3">
        <f t="shared" si="247"/>
        <v>0</v>
      </c>
      <c r="X117" s="4">
        <f t="shared" si="248"/>
        <v>43</v>
      </c>
      <c r="Y117" s="4">
        <f t="shared" si="249"/>
        <v>51</v>
      </c>
      <c r="Z117" s="4">
        <f t="shared" si="250"/>
        <v>94</v>
      </c>
    </row>
    <row r="118" spans="1:26" ht="25.5" customHeight="1" x14ac:dyDescent="0.35">
      <c r="A118" s="13"/>
      <c r="B118" s="14" t="s">
        <v>40</v>
      </c>
      <c r="C118" s="3">
        <v>8</v>
      </c>
      <c r="D118" s="3">
        <v>7</v>
      </c>
      <c r="E118" s="3">
        <f t="shared" si="241"/>
        <v>15</v>
      </c>
      <c r="F118" s="3">
        <v>20</v>
      </c>
      <c r="G118" s="3">
        <v>15</v>
      </c>
      <c r="H118" s="3">
        <f t="shared" si="242"/>
        <v>35</v>
      </c>
      <c r="I118" s="3">
        <v>9</v>
      </c>
      <c r="J118" s="3">
        <v>21</v>
      </c>
      <c r="K118" s="3">
        <f t="shared" si="243"/>
        <v>30</v>
      </c>
      <c r="L118" s="3">
        <v>6</v>
      </c>
      <c r="M118" s="3">
        <v>13</v>
      </c>
      <c r="N118" s="3">
        <f t="shared" si="244"/>
        <v>19</v>
      </c>
      <c r="O118" s="3">
        <v>9</v>
      </c>
      <c r="P118" s="3">
        <v>12</v>
      </c>
      <c r="Q118" s="3">
        <f t="shared" si="245"/>
        <v>21</v>
      </c>
      <c r="R118" s="3">
        <v>0</v>
      </c>
      <c r="S118" s="3">
        <v>0</v>
      </c>
      <c r="T118" s="3">
        <f t="shared" si="246"/>
        <v>0</v>
      </c>
      <c r="U118" s="3">
        <v>0</v>
      </c>
      <c r="V118" s="3">
        <v>0</v>
      </c>
      <c r="W118" s="3">
        <f t="shared" si="247"/>
        <v>0</v>
      </c>
      <c r="X118" s="4">
        <f t="shared" si="248"/>
        <v>52</v>
      </c>
      <c r="Y118" s="4">
        <f t="shared" si="249"/>
        <v>68</v>
      </c>
      <c r="Z118" s="4">
        <f t="shared" si="250"/>
        <v>120</v>
      </c>
    </row>
    <row r="119" spans="1:26" ht="25.5" customHeight="1" x14ac:dyDescent="0.35">
      <c r="A119" s="13"/>
      <c r="B119" s="14" t="s">
        <v>190</v>
      </c>
      <c r="C119" s="3">
        <v>27</v>
      </c>
      <c r="D119" s="3">
        <v>5</v>
      </c>
      <c r="E119" s="3">
        <f t="shared" ref="E119" si="271">C119+D119</f>
        <v>32</v>
      </c>
      <c r="F119" s="3">
        <v>0</v>
      </c>
      <c r="G119" s="3">
        <v>0</v>
      </c>
      <c r="H119" s="3">
        <f t="shared" ref="H119" si="272">F119+G119</f>
        <v>0</v>
      </c>
      <c r="I119" s="3">
        <v>0</v>
      </c>
      <c r="J119" s="3">
        <v>0</v>
      </c>
      <c r="K119" s="3">
        <f t="shared" ref="K119" si="273">I119+J119</f>
        <v>0</v>
      </c>
      <c r="L119" s="3">
        <v>0</v>
      </c>
      <c r="M119" s="3">
        <v>0</v>
      </c>
      <c r="N119" s="3">
        <f t="shared" ref="N119" si="274">L119+M119</f>
        <v>0</v>
      </c>
      <c r="O119" s="3">
        <v>0</v>
      </c>
      <c r="P119" s="3">
        <v>0</v>
      </c>
      <c r="Q119" s="3">
        <f t="shared" ref="Q119" si="275">O119+P119</f>
        <v>0</v>
      </c>
      <c r="R119" s="3">
        <v>0</v>
      </c>
      <c r="S119" s="3">
        <v>0</v>
      </c>
      <c r="T119" s="3">
        <f t="shared" ref="T119" si="276">R119+S119</f>
        <v>0</v>
      </c>
      <c r="U119" s="3">
        <v>0</v>
      </c>
      <c r="V119" s="3">
        <v>0</v>
      </c>
      <c r="W119" s="3">
        <f t="shared" ref="W119" si="277">U119+V119</f>
        <v>0</v>
      </c>
      <c r="X119" s="4">
        <f t="shared" ref="X119" si="278">C119+F119+I119+L119+O119+R119+U119</f>
        <v>27</v>
      </c>
      <c r="Y119" s="4">
        <f t="shared" ref="Y119" si="279">D119+G119+J119+M119+P119+S119+V119</f>
        <v>5</v>
      </c>
      <c r="Z119" s="4">
        <f t="shared" ref="Z119" si="280">E119+H119+K119+N119+Q119+T119+W119</f>
        <v>32</v>
      </c>
    </row>
    <row r="120" spans="1:26" ht="25.5" customHeight="1" x14ac:dyDescent="0.35">
      <c r="A120" s="13"/>
      <c r="B120" s="14" t="s">
        <v>139</v>
      </c>
      <c r="C120" s="3">
        <v>0</v>
      </c>
      <c r="D120" s="3">
        <v>0</v>
      </c>
      <c r="E120" s="3">
        <f t="shared" ref="E120" si="281">C120+D120</f>
        <v>0</v>
      </c>
      <c r="F120" s="3">
        <v>24</v>
      </c>
      <c r="G120" s="3">
        <v>7</v>
      </c>
      <c r="H120" s="3">
        <f t="shared" ref="H120" si="282">F120+G120</f>
        <v>31</v>
      </c>
      <c r="I120" s="3">
        <v>22</v>
      </c>
      <c r="J120" s="3">
        <v>15</v>
      </c>
      <c r="K120" s="3">
        <f t="shared" ref="K120" si="283">I120+J120</f>
        <v>37</v>
      </c>
      <c r="L120" s="3">
        <v>19</v>
      </c>
      <c r="M120" s="3">
        <v>4</v>
      </c>
      <c r="N120" s="3">
        <f t="shared" ref="N120" si="284">L120+M120</f>
        <v>23</v>
      </c>
      <c r="O120" s="3">
        <v>8</v>
      </c>
      <c r="P120" s="3">
        <v>1</v>
      </c>
      <c r="Q120" s="3">
        <f t="shared" ref="Q120" si="285">O120+P120</f>
        <v>9</v>
      </c>
      <c r="R120" s="3">
        <v>0</v>
      </c>
      <c r="S120" s="3">
        <v>0</v>
      </c>
      <c r="T120" s="3">
        <f t="shared" ref="T120" si="286">R120+S120</f>
        <v>0</v>
      </c>
      <c r="U120" s="3">
        <v>0</v>
      </c>
      <c r="V120" s="3">
        <v>0</v>
      </c>
      <c r="W120" s="3">
        <f t="shared" ref="W120" si="287">U120+V120</f>
        <v>0</v>
      </c>
      <c r="X120" s="4">
        <f t="shared" ref="X120" si="288">C120+F120+I120+L120+O120+R120+U120</f>
        <v>73</v>
      </c>
      <c r="Y120" s="4">
        <f t="shared" ref="Y120" si="289">D120+G120+J120+M120+P120+S120+V120</f>
        <v>27</v>
      </c>
      <c r="Z120" s="4">
        <f t="shared" ref="Z120" si="290">E120+H120+K120+N120+Q120+T120+W120</f>
        <v>100</v>
      </c>
    </row>
    <row r="121" spans="1:26" ht="25.5" customHeight="1" x14ac:dyDescent="0.35">
      <c r="A121" s="13"/>
      <c r="B121" s="14" t="s">
        <v>100</v>
      </c>
      <c r="C121" s="3">
        <v>0</v>
      </c>
      <c r="D121" s="3">
        <v>0</v>
      </c>
      <c r="E121" s="3">
        <f t="shared" si="241"/>
        <v>0</v>
      </c>
      <c r="F121" s="3">
        <v>29</v>
      </c>
      <c r="G121" s="3">
        <v>6</v>
      </c>
      <c r="H121" s="3">
        <f t="shared" si="242"/>
        <v>35</v>
      </c>
      <c r="I121" s="3">
        <v>20</v>
      </c>
      <c r="J121" s="3">
        <v>11</v>
      </c>
      <c r="K121" s="3">
        <f t="shared" si="243"/>
        <v>31</v>
      </c>
      <c r="L121" s="3">
        <v>22</v>
      </c>
      <c r="M121" s="3">
        <v>10</v>
      </c>
      <c r="N121" s="3">
        <f t="shared" si="244"/>
        <v>32</v>
      </c>
      <c r="O121" s="3">
        <v>7</v>
      </c>
      <c r="P121" s="3">
        <v>2</v>
      </c>
      <c r="Q121" s="3">
        <f t="shared" si="245"/>
        <v>9</v>
      </c>
      <c r="R121" s="3">
        <v>0</v>
      </c>
      <c r="S121" s="3">
        <v>0</v>
      </c>
      <c r="T121" s="3">
        <f t="shared" si="246"/>
        <v>0</v>
      </c>
      <c r="U121" s="3">
        <v>0</v>
      </c>
      <c r="V121" s="3">
        <v>0</v>
      </c>
      <c r="W121" s="3">
        <f t="shared" si="247"/>
        <v>0</v>
      </c>
      <c r="X121" s="4">
        <f t="shared" si="248"/>
        <v>78</v>
      </c>
      <c r="Y121" s="4">
        <f t="shared" si="249"/>
        <v>29</v>
      </c>
      <c r="Z121" s="4">
        <f t="shared" si="250"/>
        <v>107</v>
      </c>
    </row>
    <row r="122" spans="1:26" ht="25.5" customHeight="1" x14ac:dyDescent="0.35">
      <c r="A122" s="13"/>
      <c r="B122" s="14" t="s">
        <v>140</v>
      </c>
      <c r="C122" s="3">
        <v>0</v>
      </c>
      <c r="D122" s="3">
        <v>0</v>
      </c>
      <c r="E122" s="3">
        <f t="shared" ref="E122:E126" si="291">C122+D122</f>
        <v>0</v>
      </c>
      <c r="F122" s="3">
        <v>30</v>
      </c>
      <c r="G122" s="3">
        <v>6</v>
      </c>
      <c r="H122" s="3">
        <f t="shared" ref="H122:H126" si="292">F122+G122</f>
        <v>36</v>
      </c>
      <c r="I122" s="3">
        <v>23</v>
      </c>
      <c r="J122" s="3">
        <v>4</v>
      </c>
      <c r="K122" s="3">
        <f t="shared" ref="K122:K126" si="293">I122+J122</f>
        <v>27</v>
      </c>
      <c r="L122" s="3">
        <v>20</v>
      </c>
      <c r="M122" s="3">
        <v>5</v>
      </c>
      <c r="N122" s="3">
        <f t="shared" ref="N122:N126" si="294">L122+M122</f>
        <v>25</v>
      </c>
      <c r="O122" s="3">
        <v>9</v>
      </c>
      <c r="P122" s="3">
        <v>1</v>
      </c>
      <c r="Q122" s="3">
        <f t="shared" ref="Q122:Q126" si="295">O122+P122</f>
        <v>10</v>
      </c>
      <c r="R122" s="3">
        <v>0</v>
      </c>
      <c r="S122" s="3">
        <v>0</v>
      </c>
      <c r="T122" s="3">
        <f t="shared" ref="T122:T126" si="296">R122+S122</f>
        <v>0</v>
      </c>
      <c r="U122" s="3">
        <v>0</v>
      </c>
      <c r="V122" s="3">
        <v>0</v>
      </c>
      <c r="W122" s="3">
        <f t="shared" ref="W122:W126" si="297">U122+V122</f>
        <v>0</v>
      </c>
      <c r="X122" s="4">
        <f t="shared" ref="X122:X126" si="298">C122+F122+I122+L122+O122+R122+U122</f>
        <v>82</v>
      </c>
      <c r="Y122" s="4">
        <f t="shared" ref="Y122:Y126" si="299">D122+G122+J122+M122+P122+S122+V122</f>
        <v>16</v>
      </c>
      <c r="Z122" s="4">
        <f t="shared" ref="Z122:Z126" si="300">E122+H122+K122+N122+Q122+T122+W122</f>
        <v>98</v>
      </c>
    </row>
    <row r="123" spans="1:26" ht="25.5" customHeight="1" x14ac:dyDescent="0.35">
      <c r="A123" s="13"/>
      <c r="B123" s="14" t="s">
        <v>143</v>
      </c>
      <c r="C123" s="3">
        <v>21</v>
      </c>
      <c r="D123" s="3">
        <v>12</v>
      </c>
      <c r="E123" s="3">
        <f t="shared" ref="E123" si="301">C123+D123</f>
        <v>33</v>
      </c>
      <c r="F123" s="3">
        <v>24</v>
      </c>
      <c r="G123" s="3">
        <v>9</v>
      </c>
      <c r="H123" s="3">
        <f t="shared" ref="H123" si="302">F123+G123</f>
        <v>33</v>
      </c>
      <c r="I123" s="3">
        <v>18</v>
      </c>
      <c r="J123" s="3">
        <v>6</v>
      </c>
      <c r="K123" s="3">
        <f t="shared" ref="K123" si="303">I123+J123</f>
        <v>24</v>
      </c>
      <c r="L123" s="3">
        <v>0</v>
      </c>
      <c r="M123" s="3">
        <v>0</v>
      </c>
      <c r="N123" s="3">
        <f t="shared" ref="N123" si="304">L123+M123</f>
        <v>0</v>
      </c>
      <c r="O123" s="3">
        <v>0</v>
      </c>
      <c r="P123" s="3">
        <v>0</v>
      </c>
      <c r="Q123" s="3">
        <f t="shared" ref="Q123" si="305">O123+P123</f>
        <v>0</v>
      </c>
      <c r="R123" s="3">
        <v>0</v>
      </c>
      <c r="S123" s="3">
        <v>0</v>
      </c>
      <c r="T123" s="3">
        <f t="shared" ref="T123" si="306">R123+S123</f>
        <v>0</v>
      </c>
      <c r="U123" s="3">
        <v>0</v>
      </c>
      <c r="V123" s="3">
        <v>0</v>
      </c>
      <c r="W123" s="3">
        <f t="shared" ref="W123" si="307">U123+V123</f>
        <v>0</v>
      </c>
      <c r="X123" s="4">
        <f t="shared" ref="X123" si="308">C123+F123+I123+L123+O123+R123+U123</f>
        <v>63</v>
      </c>
      <c r="Y123" s="4">
        <f t="shared" ref="Y123" si="309">D123+G123+J123+M123+P123+S123+V123</f>
        <v>27</v>
      </c>
      <c r="Z123" s="4">
        <f t="shared" ref="Z123" si="310">E123+H123+K123+N123+Q123+T123+W123</f>
        <v>90</v>
      </c>
    </row>
    <row r="124" spans="1:26" ht="25.5" customHeight="1" x14ac:dyDescent="0.35">
      <c r="A124" s="13"/>
      <c r="B124" s="14" t="s">
        <v>130</v>
      </c>
      <c r="C124" s="3">
        <v>0</v>
      </c>
      <c r="D124" s="3">
        <v>0</v>
      </c>
      <c r="E124" s="3">
        <f t="shared" ref="E124:E125" si="311">C124+D124</f>
        <v>0</v>
      </c>
      <c r="F124" s="3">
        <v>28</v>
      </c>
      <c r="G124" s="3">
        <v>11</v>
      </c>
      <c r="H124" s="3">
        <f t="shared" ref="H124:H125" si="312">F124+G124</f>
        <v>39</v>
      </c>
      <c r="I124" s="3">
        <v>27</v>
      </c>
      <c r="J124" s="3">
        <v>12</v>
      </c>
      <c r="K124" s="3">
        <f t="shared" ref="K124:K125" si="313">I124+J124</f>
        <v>39</v>
      </c>
      <c r="L124" s="3">
        <v>19</v>
      </c>
      <c r="M124" s="3">
        <v>6</v>
      </c>
      <c r="N124" s="3">
        <f t="shared" ref="N124:N125" si="314">L124+M124</f>
        <v>25</v>
      </c>
      <c r="O124" s="3">
        <v>10</v>
      </c>
      <c r="P124" s="3">
        <v>0</v>
      </c>
      <c r="Q124" s="3">
        <f t="shared" ref="Q124:Q125" si="315">O124+P124</f>
        <v>10</v>
      </c>
      <c r="R124" s="3">
        <v>0</v>
      </c>
      <c r="S124" s="3">
        <v>0</v>
      </c>
      <c r="T124" s="3">
        <f t="shared" ref="T124:T125" si="316">R124+S124</f>
        <v>0</v>
      </c>
      <c r="U124" s="3">
        <v>0</v>
      </c>
      <c r="V124" s="3">
        <v>0</v>
      </c>
      <c r="W124" s="3">
        <f t="shared" ref="W124:W125" si="317">U124+V124</f>
        <v>0</v>
      </c>
      <c r="X124" s="4">
        <f t="shared" ref="X124:X125" si="318">C124+F124+I124+L124+O124+R124+U124</f>
        <v>84</v>
      </c>
      <c r="Y124" s="4">
        <f t="shared" ref="Y124:Y125" si="319">D124+G124+J124+M124+P124+S124+V124</f>
        <v>29</v>
      </c>
      <c r="Z124" s="4">
        <f t="shared" ref="Z124:Z125" si="320">E124+H124+K124+N124+Q124+T124+W124</f>
        <v>113</v>
      </c>
    </row>
    <row r="125" spans="1:26" ht="25.5" customHeight="1" x14ac:dyDescent="0.35">
      <c r="A125" s="13"/>
      <c r="B125" s="14" t="s">
        <v>131</v>
      </c>
      <c r="C125" s="3">
        <v>0</v>
      </c>
      <c r="D125" s="3">
        <v>0</v>
      </c>
      <c r="E125" s="3">
        <f t="shared" si="311"/>
        <v>0</v>
      </c>
      <c r="F125" s="3">
        <v>15</v>
      </c>
      <c r="G125" s="3">
        <v>16</v>
      </c>
      <c r="H125" s="3">
        <f t="shared" si="312"/>
        <v>31</v>
      </c>
      <c r="I125" s="3">
        <v>19</v>
      </c>
      <c r="J125" s="3">
        <v>18</v>
      </c>
      <c r="K125" s="3">
        <f t="shared" si="313"/>
        <v>37</v>
      </c>
      <c r="L125" s="3">
        <v>15</v>
      </c>
      <c r="M125" s="3">
        <v>17</v>
      </c>
      <c r="N125" s="3">
        <f t="shared" si="314"/>
        <v>32</v>
      </c>
      <c r="O125" s="3">
        <v>5</v>
      </c>
      <c r="P125" s="3">
        <v>1</v>
      </c>
      <c r="Q125" s="3">
        <f t="shared" si="315"/>
        <v>6</v>
      </c>
      <c r="R125" s="3">
        <v>0</v>
      </c>
      <c r="S125" s="3">
        <v>0</v>
      </c>
      <c r="T125" s="3">
        <f t="shared" si="316"/>
        <v>0</v>
      </c>
      <c r="U125" s="3">
        <v>0</v>
      </c>
      <c r="V125" s="3">
        <v>0</v>
      </c>
      <c r="W125" s="3">
        <f t="shared" si="317"/>
        <v>0</v>
      </c>
      <c r="X125" s="4">
        <f t="shared" si="318"/>
        <v>54</v>
      </c>
      <c r="Y125" s="4">
        <f t="shared" si="319"/>
        <v>52</v>
      </c>
      <c r="Z125" s="4">
        <f t="shared" si="320"/>
        <v>106</v>
      </c>
    </row>
    <row r="126" spans="1:26" ht="25.5" customHeight="1" x14ac:dyDescent="0.35">
      <c r="A126" s="13"/>
      <c r="B126" s="14" t="s">
        <v>187</v>
      </c>
      <c r="C126" s="3">
        <v>13</v>
      </c>
      <c r="D126" s="3">
        <v>1</v>
      </c>
      <c r="E126" s="3">
        <f t="shared" si="291"/>
        <v>14</v>
      </c>
      <c r="F126" s="3">
        <v>0</v>
      </c>
      <c r="G126" s="3">
        <v>0</v>
      </c>
      <c r="H126" s="3">
        <f t="shared" si="292"/>
        <v>0</v>
      </c>
      <c r="I126" s="3">
        <v>0</v>
      </c>
      <c r="J126" s="3">
        <v>0</v>
      </c>
      <c r="K126" s="3">
        <f t="shared" si="293"/>
        <v>0</v>
      </c>
      <c r="L126" s="3">
        <v>0</v>
      </c>
      <c r="M126" s="3">
        <v>0</v>
      </c>
      <c r="N126" s="3">
        <f t="shared" si="294"/>
        <v>0</v>
      </c>
      <c r="O126" s="3">
        <v>0</v>
      </c>
      <c r="P126" s="3">
        <v>0</v>
      </c>
      <c r="Q126" s="3">
        <f t="shared" si="295"/>
        <v>0</v>
      </c>
      <c r="R126" s="3">
        <v>0</v>
      </c>
      <c r="S126" s="3">
        <v>0</v>
      </c>
      <c r="T126" s="3">
        <f t="shared" si="296"/>
        <v>0</v>
      </c>
      <c r="U126" s="3">
        <v>0</v>
      </c>
      <c r="V126" s="3">
        <v>0</v>
      </c>
      <c r="W126" s="3">
        <f t="shared" si="297"/>
        <v>0</v>
      </c>
      <c r="X126" s="4">
        <f t="shared" si="298"/>
        <v>13</v>
      </c>
      <c r="Y126" s="4">
        <f t="shared" si="299"/>
        <v>1</v>
      </c>
      <c r="Z126" s="4">
        <f t="shared" si="300"/>
        <v>14</v>
      </c>
    </row>
    <row r="127" spans="1:26" ht="25.5" customHeight="1" x14ac:dyDescent="0.35">
      <c r="A127" s="13"/>
      <c r="B127" s="14" t="s">
        <v>191</v>
      </c>
      <c r="C127" s="3">
        <v>8</v>
      </c>
      <c r="D127" s="3">
        <v>4</v>
      </c>
      <c r="E127" s="3">
        <f t="shared" si="241"/>
        <v>12</v>
      </c>
      <c r="F127" s="3">
        <v>0</v>
      </c>
      <c r="G127" s="3">
        <v>0</v>
      </c>
      <c r="H127" s="3">
        <f t="shared" si="242"/>
        <v>0</v>
      </c>
      <c r="I127" s="3">
        <v>0</v>
      </c>
      <c r="J127" s="3">
        <v>0</v>
      </c>
      <c r="K127" s="3">
        <f t="shared" si="243"/>
        <v>0</v>
      </c>
      <c r="L127" s="3">
        <v>0</v>
      </c>
      <c r="M127" s="3">
        <v>0</v>
      </c>
      <c r="N127" s="3">
        <f t="shared" si="244"/>
        <v>0</v>
      </c>
      <c r="O127" s="3">
        <v>0</v>
      </c>
      <c r="P127" s="3">
        <v>0</v>
      </c>
      <c r="Q127" s="3">
        <f t="shared" si="245"/>
        <v>0</v>
      </c>
      <c r="R127" s="3">
        <v>0</v>
      </c>
      <c r="S127" s="3">
        <v>0</v>
      </c>
      <c r="T127" s="3">
        <f t="shared" si="246"/>
        <v>0</v>
      </c>
      <c r="U127" s="3">
        <v>0</v>
      </c>
      <c r="V127" s="3">
        <v>0</v>
      </c>
      <c r="W127" s="3">
        <f t="shared" si="247"/>
        <v>0</v>
      </c>
      <c r="X127" s="4">
        <f t="shared" si="248"/>
        <v>8</v>
      </c>
      <c r="Y127" s="4">
        <f t="shared" si="249"/>
        <v>4</v>
      </c>
      <c r="Z127" s="4">
        <f t="shared" si="250"/>
        <v>12</v>
      </c>
    </row>
    <row r="128" spans="1:26" s="17" customFormat="1" ht="25.5" customHeight="1" x14ac:dyDescent="0.35">
      <c r="A128" s="5"/>
      <c r="B128" s="16" t="s">
        <v>104</v>
      </c>
      <c r="C128" s="4">
        <f t="shared" ref="C128:Z128" si="321">SUM(C96:C127)</f>
        <v>529</v>
      </c>
      <c r="D128" s="4">
        <f t="shared" si="321"/>
        <v>252</v>
      </c>
      <c r="E128" s="4">
        <f t="shared" si="321"/>
        <v>781</v>
      </c>
      <c r="F128" s="4">
        <f t="shared" si="321"/>
        <v>481</v>
      </c>
      <c r="G128" s="4">
        <f t="shared" si="321"/>
        <v>243</v>
      </c>
      <c r="H128" s="4">
        <f t="shared" si="321"/>
        <v>724</v>
      </c>
      <c r="I128" s="4">
        <f t="shared" si="321"/>
        <v>428</v>
      </c>
      <c r="J128" s="4">
        <f t="shared" si="321"/>
        <v>286</v>
      </c>
      <c r="K128" s="4">
        <f t="shared" si="321"/>
        <v>714</v>
      </c>
      <c r="L128" s="4">
        <f t="shared" si="321"/>
        <v>367</v>
      </c>
      <c r="M128" s="4">
        <f t="shared" si="321"/>
        <v>234</v>
      </c>
      <c r="N128" s="4">
        <f t="shared" si="321"/>
        <v>601</v>
      </c>
      <c r="O128" s="4">
        <f t="shared" si="321"/>
        <v>216</v>
      </c>
      <c r="P128" s="4">
        <f t="shared" si="321"/>
        <v>66</v>
      </c>
      <c r="Q128" s="4">
        <f t="shared" si="321"/>
        <v>282</v>
      </c>
      <c r="R128" s="4">
        <f t="shared" si="321"/>
        <v>0</v>
      </c>
      <c r="S128" s="4">
        <f t="shared" si="321"/>
        <v>0</v>
      </c>
      <c r="T128" s="4">
        <f t="shared" si="321"/>
        <v>0</v>
      </c>
      <c r="U128" s="4">
        <f t="shared" si="321"/>
        <v>0</v>
      </c>
      <c r="V128" s="4">
        <f t="shared" si="321"/>
        <v>0</v>
      </c>
      <c r="W128" s="4">
        <f t="shared" si="321"/>
        <v>0</v>
      </c>
      <c r="X128" s="4">
        <f t="shared" si="321"/>
        <v>2021</v>
      </c>
      <c r="Y128" s="4">
        <f t="shared" si="321"/>
        <v>1081</v>
      </c>
      <c r="Z128" s="4">
        <f t="shared" si="321"/>
        <v>3102</v>
      </c>
    </row>
    <row r="129" spans="1:26" s="17" customFormat="1" ht="25.5" customHeight="1" x14ac:dyDescent="0.35">
      <c r="A129" s="5"/>
      <c r="B129" s="33" t="s">
        <v>144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17" customFormat="1" ht="25.5" customHeight="1" x14ac:dyDescent="0.35">
      <c r="A130" s="5"/>
      <c r="B130" s="37" t="s">
        <v>145</v>
      </c>
      <c r="C130" s="3">
        <v>50</v>
      </c>
      <c r="D130" s="3">
        <v>4</v>
      </c>
      <c r="E130" s="3">
        <f t="shared" ref="E130" si="322">C130+D130</f>
        <v>54</v>
      </c>
      <c r="F130" s="3">
        <v>38</v>
      </c>
      <c r="G130" s="3">
        <v>4</v>
      </c>
      <c r="H130" s="3">
        <f t="shared" ref="H130" si="323">F130+G130</f>
        <v>42</v>
      </c>
      <c r="I130" s="3">
        <v>10</v>
      </c>
      <c r="J130" s="3">
        <v>1</v>
      </c>
      <c r="K130" s="3">
        <f t="shared" ref="K130" si="324">I130+J130</f>
        <v>11</v>
      </c>
      <c r="L130" s="3">
        <v>0</v>
      </c>
      <c r="M130" s="3">
        <v>0</v>
      </c>
      <c r="N130" s="3">
        <f t="shared" ref="N130" si="325">L130+M130</f>
        <v>0</v>
      </c>
      <c r="O130" s="3">
        <v>0</v>
      </c>
      <c r="P130" s="3">
        <v>0</v>
      </c>
      <c r="Q130" s="3">
        <f t="shared" ref="Q130" si="326">O130+P130</f>
        <v>0</v>
      </c>
      <c r="R130" s="3">
        <v>0</v>
      </c>
      <c r="S130" s="3">
        <v>0</v>
      </c>
      <c r="T130" s="3">
        <f t="shared" ref="T130" si="327">R130+S130</f>
        <v>0</v>
      </c>
      <c r="U130" s="3">
        <v>0</v>
      </c>
      <c r="V130" s="3">
        <v>0</v>
      </c>
      <c r="W130" s="3">
        <f t="shared" ref="W130" si="328">U130+V130</f>
        <v>0</v>
      </c>
      <c r="X130" s="4">
        <f t="shared" ref="X130" si="329">C130+F130+I130+L130+O130+R130+U130</f>
        <v>98</v>
      </c>
      <c r="Y130" s="4">
        <f t="shared" ref="Y130" si="330">D130+G130+J130+M130+P130+S130+V130</f>
        <v>9</v>
      </c>
      <c r="Z130" s="4">
        <f t="shared" ref="Z130" si="331">E130+H130+K130+N130+Q130+T130+W130</f>
        <v>107</v>
      </c>
    </row>
    <row r="131" spans="1:26" s="17" customFormat="1" ht="25.5" customHeight="1" x14ac:dyDescent="0.35">
      <c r="A131" s="5"/>
      <c r="B131" s="35" t="s">
        <v>104</v>
      </c>
      <c r="C131" s="4">
        <f>C130</f>
        <v>50</v>
      </c>
      <c r="D131" s="4">
        <f t="shared" ref="D131:Z131" si="332">D130</f>
        <v>4</v>
      </c>
      <c r="E131" s="4">
        <f t="shared" si="332"/>
        <v>54</v>
      </c>
      <c r="F131" s="4">
        <f t="shared" si="332"/>
        <v>38</v>
      </c>
      <c r="G131" s="4">
        <f t="shared" si="332"/>
        <v>4</v>
      </c>
      <c r="H131" s="4">
        <f t="shared" si="332"/>
        <v>42</v>
      </c>
      <c r="I131" s="4">
        <f t="shared" si="332"/>
        <v>10</v>
      </c>
      <c r="J131" s="4">
        <f t="shared" si="332"/>
        <v>1</v>
      </c>
      <c r="K131" s="4">
        <f t="shared" si="332"/>
        <v>11</v>
      </c>
      <c r="L131" s="4">
        <f t="shared" si="332"/>
        <v>0</v>
      </c>
      <c r="M131" s="4">
        <f t="shared" si="332"/>
        <v>0</v>
      </c>
      <c r="N131" s="4">
        <f t="shared" si="332"/>
        <v>0</v>
      </c>
      <c r="O131" s="4">
        <f t="shared" si="332"/>
        <v>0</v>
      </c>
      <c r="P131" s="4">
        <f t="shared" si="332"/>
        <v>0</v>
      </c>
      <c r="Q131" s="4">
        <f t="shared" si="332"/>
        <v>0</v>
      </c>
      <c r="R131" s="4">
        <f t="shared" si="332"/>
        <v>0</v>
      </c>
      <c r="S131" s="4">
        <f t="shared" si="332"/>
        <v>0</v>
      </c>
      <c r="T131" s="4">
        <f t="shared" si="332"/>
        <v>0</v>
      </c>
      <c r="U131" s="4">
        <f t="shared" si="332"/>
        <v>0</v>
      </c>
      <c r="V131" s="4">
        <f t="shared" si="332"/>
        <v>0</v>
      </c>
      <c r="W131" s="4">
        <f t="shared" si="332"/>
        <v>0</v>
      </c>
      <c r="X131" s="4">
        <f t="shared" si="332"/>
        <v>98</v>
      </c>
      <c r="Y131" s="4">
        <f t="shared" si="332"/>
        <v>9</v>
      </c>
      <c r="Z131" s="4">
        <f t="shared" si="332"/>
        <v>107</v>
      </c>
    </row>
    <row r="132" spans="1:26" s="17" customFormat="1" ht="25.5" customHeight="1" x14ac:dyDescent="0.35">
      <c r="A132" s="5"/>
      <c r="B132" s="33" t="s">
        <v>101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17" customFormat="1" ht="25.5" customHeight="1" x14ac:dyDescent="0.35">
      <c r="A133" s="5"/>
      <c r="B133" s="34" t="s">
        <v>12</v>
      </c>
      <c r="C133" s="3">
        <v>35</v>
      </c>
      <c r="D133" s="3">
        <v>7</v>
      </c>
      <c r="E133" s="3">
        <f t="shared" ref="E133:E149" si="333">C133+D133</f>
        <v>42</v>
      </c>
      <c r="F133" s="3">
        <v>33</v>
      </c>
      <c r="G133" s="3">
        <v>10</v>
      </c>
      <c r="H133" s="3">
        <f t="shared" ref="H133:H149" si="334">F133+G133</f>
        <v>43</v>
      </c>
      <c r="I133" s="3">
        <v>29</v>
      </c>
      <c r="J133" s="3">
        <v>5</v>
      </c>
      <c r="K133" s="3">
        <f t="shared" ref="K133:K149" si="335">I133+J133</f>
        <v>34</v>
      </c>
      <c r="L133" s="3">
        <v>14</v>
      </c>
      <c r="M133" s="3">
        <v>3</v>
      </c>
      <c r="N133" s="3">
        <f t="shared" ref="N133:N149" si="336">L133+M133</f>
        <v>17</v>
      </c>
      <c r="O133" s="3">
        <v>6</v>
      </c>
      <c r="P133" s="3">
        <v>2</v>
      </c>
      <c r="Q133" s="3">
        <f t="shared" ref="Q133:Q149" si="337">O133+P133</f>
        <v>8</v>
      </c>
      <c r="R133" s="3">
        <v>0</v>
      </c>
      <c r="S133" s="3">
        <v>0</v>
      </c>
      <c r="T133" s="3">
        <f t="shared" ref="T133:T149" si="338">R133+S133</f>
        <v>0</v>
      </c>
      <c r="U133" s="3">
        <v>0</v>
      </c>
      <c r="V133" s="3">
        <v>0</v>
      </c>
      <c r="W133" s="3">
        <f t="shared" ref="W133:W149" si="339">U133+V133</f>
        <v>0</v>
      </c>
      <c r="X133" s="4">
        <f t="shared" ref="X133:X149" si="340">C133+F133+I133+L133+O133+R133+U133</f>
        <v>117</v>
      </c>
      <c r="Y133" s="4">
        <f t="shared" ref="Y133:Y149" si="341">D133+G133+J133+M133+P133+S133+V133</f>
        <v>27</v>
      </c>
      <c r="Z133" s="4">
        <f t="shared" ref="Z133:Z149" si="342">E133+H133+K133+N133+Q133+T133+W133</f>
        <v>144</v>
      </c>
    </row>
    <row r="134" spans="1:26" s="17" customFormat="1" ht="25.5" customHeight="1" x14ac:dyDescent="0.35">
      <c r="A134" s="5"/>
      <c r="B134" s="34" t="s">
        <v>13</v>
      </c>
      <c r="C134" s="3">
        <v>73</v>
      </c>
      <c r="D134" s="3">
        <v>0</v>
      </c>
      <c r="E134" s="3">
        <f t="shared" si="333"/>
        <v>73</v>
      </c>
      <c r="F134" s="3">
        <v>34</v>
      </c>
      <c r="G134" s="3">
        <v>1</v>
      </c>
      <c r="H134" s="3">
        <f t="shared" si="334"/>
        <v>35</v>
      </c>
      <c r="I134" s="3">
        <v>36</v>
      </c>
      <c r="J134" s="3">
        <v>0</v>
      </c>
      <c r="K134" s="3">
        <f t="shared" si="335"/>
        <v>36</v>
      </c>
      <c r="L134" s="3">
        <v>18</v>
      </c>
      <c r="M134" s="3">
        <v>0</v>
      </c>
      <c r="N134" s="3">
        <f t="shared" si="336"/>
        <v>18</v>
      </c>
      <c r="O134" s="3">
        <v>4</v>
      </c>
      <c r="P134" s="3">
        <v>0</v>
      </c>
      <c r="Q134" s="3">
        <f t="shared" si="337"/>
        <v>4</v>
      </c>
      <c r="R134" s="3">
        <v>0</v>
      </c>
      <c r="S134" s="3">
        <v>0</v>
      </c>
      <c r="T134" s="3">
        <f t="shared" si="338"/>
        <v>0</v>
      </c>
      <c r="U134" s="3">
        <v>0</v>
      </c>
      <c r="V134" s="3">
        <v>0</v>
      </c>
      <c r="W134" s="3">
        <f t="shared" si="339"/>
        <v>0</v>
      </c>
      <c r="X134" s="4">
        <f t="shared" si="340"/>
        <v>165</v>
      </c>
      <c r="Y134" s="4">
        <f t="shared" si="341"/>
        <v>1</v>
      </c>
      <c r="Z134" s="4">
        <f t="shared" si="342"/>
        <v>166</v>
      </c>
    </row>
    <row r="135" spans="1:26" s="17" customFormat="1" ht="25.5" customHeight="1" x14ac:dyDescent="0.35">
      <c r="A135" s="5"/>
      <c r="B135" s="34" t="s">
        <v>132</v>
      </c>
      <c r="C135" s="3">
        <v>0</v>
      </c>
      <c r="D135" s="3">
        <v>0</v>
      </c>
      <c r="E135" s="3">
        <f t="shared" ref="E135" si="343">C135+D135</f>
        <v>0</v>
      </c>
      <c r="F135" s="3">
        <v>39</v>
      </c>
      <c r="G135" s="3">
        <v>0</v>
      </c>
      <c r="H135" s="3">
        <f t="shared" ref="H135" si="344">F135+G135</f>
        <v>39</v>
      </c>
      <c r="I135" s="3">
        <v>29</v>
      </c>
      <c r="J135" s="3">
        <v>3</v>
      </c>
      <c r="K135" s="3">
        <f t="shared" ref="K135" si="345">I135+J135</f>
        <v>32</v>
      </c>
      <c r="L135" s="3">
        <v>21</v>
      </c>
      <c r="M135" s="3">
        <v>1</v>
      </c>
      <c r="N135" s="3">
        <f t="shared" ref="N135" si="346">L135+M135</f>
        <v>22</v>
      </c>
      <c r="O135" s="3">
        <v>4</v>
      </c>
      <c r="P135" s="3">
        <v>0</v>
      </c>
      <c r="Q135" s="3">
        <f t="shared" ref="Q135" si="347">O135+P135</f>
        <v>4</v>
      </c>
      <c r="R135" s="3">
        <v>0</v>
      </c>
      <c r="S135" s="3">
        <v>0</v>
      </c>
      <c r="T135" s="3">
        <f t="shared" ref="T135" si="348">R135+S135</f>
        <v>0</v>
      </c>
      <c r="U135" s="3">
        <v>0</v>
      </c>
      <c r="V135" s="3">
        <v>0</v>
      </c>
      <c r="W135" s="3">
        <f t="shared" ref="W135" si="349">U135+V135</f>
        <v>0</v>
      </c>
      <c r="X135" s="4">
        <f t="shared" ref="X135" si="350">C135+F135+I135+L135+O135+R135+U135</f>
        <v>93</v>
      </c>
      <c r="Y135" s="4">
        <f t="shared" ref="Y135" si="351">D135+G135+J135+M135+P135+S135+V135</f>
        <v>4</v>
      </c>
      <c r="Z135" s="4">
        <f t="shared" ref="Z135" si="352">E135+H135+K135+N135+Q135+T135+W135</f>
        <v>97</v>
      </c>
    </row>
    <row r="136" spans="1:26" s="17" customFormat="1" ht="25.5" customHeight="1" x14ac:dyDescent="0.35">
      <c r="A136" s="5"/>
      <c r="B136" s="34" t="s">
        <v>35</v>
      </c>
      <c r="C136" s="3">
        <v>0</v>
      </c>
      <c r="D136" s="3">
        <v>0</v>
      </c>
      <c r="E136" s="3">
        <f t="shared" si="333"/>
        <v>0</v>
      </c>
      <c r="F136" s="3">
        <v>0</v>
      </c>
      <c r="G136" s="3">
        <v>0</v>
      </c>
      <c r="H136" s="3">
        <f t="shared" si="334"/>
        <v>0</v>
      </c>
      <c r="I136" s="3">
        <v>0</v>
      </c>
      <c r="J136" s="3">
        <v>0</v>
      </c>
      <c r="K136" s="3">
        <f t="shared" si="335"/>
        <v>0</v>
      </c>
      <c r="L136" s="3">
        <v>0</v>
      </c>
      <c r="M136" s="3">
        <v>0</v>
      </c>
      <c r="N136" s="3">
        <f t="shared" si="336"/>
        <v>0</v>
      </c>
      <c r="O136" s="3">
        <v>1</v>
      </c>
      <c r="P136" s="3">
        <v>0</v>
      </c>
      <c r="Q136" s="3">
        <f t="shared" si="337"/>
        <v>1</v>
      </c>
      <c r="R136" s="3">
        <v>0</v>
      </c>
      <c r="S136" s="3">
        <v>0</v>
      </c>
      <c r="T136" s="3">
        <f t="shared" si="338"/>
        <v>0</v>
      </c>
      <c r="U136" s="3">
        <v>0</v>
      </c>
      <c r="V136" s="3">
        <v>0</v>
      </c>
      <c r="W136" s="3">
        <f t="shared" si="339"/>
        <v>0</v>
      </c>
      <c r="X136" s="4">
        <f t="shared" si="340"/>
        <v>1</v>
      </c>
      <c r="Y136" s="4">
        <f t="shared" si="341"/>
        <v>0</v>
      </c>
      <c r="Z136" s="4">
        <f t="shared" si="342"/>
        <v>1</v>
      </c>
    </row>
    <row r="137" spans="1:26" s="17" customFormat="1" ht="25.5" customHeight="1" x14ac:dyDescent="0.35">
      <c r="A137" s="5"/>
      <c r="B137" s="34" t="s">
        <v>14</v>
      </c>
      <c r="C137" s="3">
        <v>59</v>
      </c>
      <c r="D137" s="3">
        <v>3</v>
      </c>
      <c r="E137" s="3">
        <f t="shared" si="333"/>
        <v>62</v>
      </c>
      <c r="F137" s="3">
        <v>61</v>
      </c>
      <c r="G137" s="3">
        <v>7</v>
      </c>
      <c r="H137" s="3">
        <f t="shared" si="334"/>
        <v>68</v>
      </c>
      <c r="I137" s="3">
        <v>55</v>
      </c>
      <c r="J137" s="3">
        <v>1</v>
      </c>
      <c r="K137" s="3">
        <f t="shared" si="335"/>
        <v>56</v>
      </c>
      <c r="L137" s="3">
        <v>7</v>
      </c>
      <c r="M137" s="3">
        <v>1</v>
      </c>
      <c r="N137" s="3">
        <f t="shared" si="336"/>
        <v>8</v>
      </c>
      <c r="O137" s="3">
        <v>3</v>
      </c>
      <c r="P137" s="3">
        <v>0</v>
      </c>
      <c r="Q137" s="3">
        <f t="shared" si="337"/>
        <v>3</v>
      </c>
      <c r="R137" s="3">
        <v>0</v>
      </c>
      <c r="S137" s="3">
        <v>0</v>
      </c>
      <c r="T137" s="3">
        <f t="shared" si="338"/>
        <v>0</v>
      </c>
      <c r="U137" s="3">
        <v>0</v>
      </c>
      <c r="V137" s="3">
        <v>0</v>
      </c>
      <c r="W137" s="3">
        <f t="shared" si="339"/>
        <v>0</v>
      </c>
      <c r="X137" s="4">
        <f t="shared" si="340"/>
        <v>185</v>
      </c>
      <c r="Y137" s="4">
        <f t="shared" si="341"/>
        <v>12</v>
      </c>
      <c r="Z137" s="4">
        <f t="shared" si="342"/>
        <v>197</v>
      </c>
    </row>
    <row r="138" spans="1:26" s="17" customFormat="1" ht="25.5" customHeight="1" x14ac:dyDescent="0.35">
      <c r="A138" s="5"/>
      <c r="B138" s="14" t="s">
        <v>15</v>
      </c>
      <c r="C138" s="3">
        <v>48</v>
      </c>
      <c r="D138" s="3">
        <v>13</v>
      </c>
      <c r="E138" s="3">
        <f t="shared" si="333"/>
        <v>61</v>
      </c>
      <c r="F138" s="3">
        <v>64</v>
      </c>
      <c r="G138" s="3">
        <v>5</v>
      </c>
      <c r="H138" s="3">
        <f t="shared" si="334"/>
        <v>69</v>
      </c>
      <c r="I138" s="3">
        <v>44</v>
      </c>
      <c r="J138" s="3">
        <v>18</v>
      </c>
      <c r="K138" s="3">
        <f t="shared" si="335"/>
        <v>62</v>
      </c>
      <c r="L138" s="3">
        <v>20</v>
      </c>
      <c r="M138" s="3">
        <v>8</v>
      </c>
      <c r="N138" s="3">
        <f t="shared" si="336"/>
        <v>28</v>
      </c>
      <c r="O138" s="3">
        <v>8</v>
      </c>
      <c r="P138" s="3">
        <v>3</v>
      </c>
      <c r="Q138" s="3">
        <f t="shared" si="337"/>
        <v>11</v>
      </c>
      <c r="R138" s="3">
        <v>0</v>
      </c>
      <c r="S138" s="3">
        <v>0</v>
      </c>
      <c r="T138" s="3">
        <f t="shared" si="338"/>
        <v>0</v>
      </c>
      <c r="U138" s="3">
        <v>0</v>
      </c>
      <c r="V138" s="3">
        <v>0</v>
      </c>
      <c r="W138" s="3">
        <f t="shared" si="339"/>
        <v>0</v>
      </c>
      <c r="X138" s="4">
        <f t="shared" si="340"/>
        <v>184</v>
      </c>
      <c r="Y138" s="4">
        <f t="shared" si="341"/>
        <v>47</v>
      </c>
      <c r="Z138" s="4">
        <f t="shared" si="342"/>
        <v>231</v>
      </c>
    </row>
    <row r="139" spans="1:26" s="17" customFormat="1" ht="25.5" customHeight="1" x14ac:dyDescent="0.35">
      <c r="A139" s="5"/>
      <c r="B139" s="14" t="s">
        <v>133</v>
      </c>
      <c r="C139" s="3">
        <v>0</v>
      </c>
      <c r="D139" s="3">
        <v>0</v>
      </c>
      <c r="E139" s="3">
        <f t="shared" si="333"/>
        <v>0</v>
      </c>
      <c r="F139" s="3">
        <v>37</v>
      </c>
      <c r="G139" s="3">
        <v>5</v>
      </c>
      <c r="H139" s="3">
        <f t="shared" si="334"/>
        <v>42</v>
      </c>
      <c r="I139" s="3">
        <v>21</v>
      </c>
      <c r="J139" s="3">
        <v>0</v>
      </c>
      <c r="K139" s="3">
        <f t="shared" si="335"/>
        <v>21</v>
      </c>
      <c r="L139" s="3">
        <v>15</v>
      </c>
      <c r="M139" s="3">
        <v>0</v>
      </c>
      <c r="N139" s="3">
        <f t="shared" si="336"/>
        <v>15</v>
      </c>
      <c r="O139" s="3">
        <v>0</v>
      </c>
      <c r="P139" s="3">
        <v>0</v>
      </c>
      <c r="Q139" s="3">
        <f t="shared" si="337"/>
        <v>0</v>
      </c>
      <c r="R139" s="3">
        <v>0</v>
      </c>
      <c r="S139" s="3">
        <v>0</v>
      </c>
      <c r="T139" s="3">
        <f t="shared" si="338"/>
        <v>0</v>
      </c>
      <c r="U139" s="3">
        <v>0</v>
      </c>
      <c r="V139" s="3">
        <v>0</v>
      </c>
      <c r="W139" s="3">
        <f t="shared" si="339"/>
        <v>0</v>
      </c>
      <c r="X139" s="4">
        <f t="shared" si="340"/>
        <v>73</v>
      </c>
      <c r="Y139" s="4">
        <f t="shared" si="341"/>
        <v>5</v>
      </c>
      <c r="Z139" s="4">
        <f t="shared" si="342"/>
        <v>78</v>
      </c>
    </row>
    <row r="140" spans="1:26" s="17" customFormat="1" ht="25.5" customHeight="1" x14ac:dyDescent="0.35">
      <c r="A140" s="5"/>
      <c r="B140" s="14" t="s">
        <v>134</v>
      </c>
      <c r="C140" s="3">
        <v>0</v>
      </c>
      <c r="D140" s="3">
        <v>0</v>
      </c>
      <c r="E140" s="3">
        <f t="shared" si="333"/>
        <v>0</v>
      </c>
      <c r="F140" s="3">
        <v>0</v>
      </c>
      <c r="G140" s="3">
        <v>0</v>
      </c>
      <c r="H140" s="3">
        <f t="shared" si="334"/>
        <v>0</v>
      </c>
      <c r="I140" s="3">
        <v>22</v>
      </c>
      <c r="J140" s="3">
        <v>4</v>
      </c>
      <c r="K140" s="3">
        <f t="shared" si="335"/>
        <v>26</v>
      </c>
      <c r="L140" s="3">
        <v>13</v>
      </c>
      <c r="M140" s="3">
        <v>0</v>
      </c>
      <c r="N140" s="3">
        <f t="shared" si="336"/>
        <v>13</v>
      </c>
      <c r="O140" s="3">
        <v>2</v>
      </c>
      <c r="P140" s="3">
        <v>0</v>
      </c>
      <c r="Q140" s="3">
        <f t="shared" si="337"/>
        <v>2</v>
      </c>
      <c r="R140" s="3">
        <v>0</v>
      </c>
      <c r="S140" s="3">
        <v>0</v>
      </c>
      <c r="T140" s="3">
        <f t="shared" si="338"/>
        <v>0</v>
      </c>
      <c r="U140" s="3">
        <v>0</v>
      </c>
      <c r="V140" s="3">
        <v>0</v>
      </c>
      <c r="W140" s="3">
        <f t="shared" si="339"/>
        <v>0</v>
      </c>
      <c r="X140" s="4">
        <f t="shared" si="340"/>
        <v>37</v>
      </c>
      <c r="Y140" s="4">
        <f t="shared" si="341"/>
        <v>4</v>
      </c>
      <c r="Z140" s="4">
        <f t="shared" si="342"/>
        <v>41</v>
      </c>
    </row>
    <row r="141" spans="1:26" s="17" customFormat="1" ht="25.5" customHeight="1" x14ac:dyDescent="0.35">
      <c r="A141" s="5"/>
      <c r="B141" s="14" t="s">
        <v>192</v>
      </c>
      <c r="C141" s="3">
        <f>42-1</f>
        <v>41</v>
      </c>
      <c r="D141" s="3">
        <v>1</v>
      </c>
      <c r="E141" s="3">
        <f t="shared" ref="E141" si="353">C141+D141</f>
        <v>42</v>
      </c>
      <c r="F141" s="3">
        <v>0</v>
      </c>
      <c r="G141" s="3">
        <v>0</v>
      </c>
      <c r="H141" s="3">
        <f t="shared" ref="H141" si="354">F141+G141</f>
        <v>0</v>
      </c>
      <c r="I141" s="3">
        <v>0</v>
      </c>
      <c r="J141" s="3">
        <v>0</v>
      </c>
      <c r="K141" s="3">
        <f t="shared" ref="K141" si="355">I141+J141</f>
        <v>0</v>
      </c>
      <c r="L141" s="3">
        <v>0</v>
      </c>
      <c r="M141" s="3">
        <v>0</v>
      </c>
      <c r="N141" s="3">
        <f t="shared" ref="N141" si="356">L141+M141</f>
        <v>0</v>
      </c>
      <c r="O141" s="3">
        <v>0</v>
      </c>
      <c r="P141" s="3">
        <v>0</v>
      </c>
      <c r="Q141" s="3">
        <f t="shared" ref="Q141" si="357">O141+P141</f>
        <v>0</v>
      </c>
      <c r="R141" s="3">
        <v>0</v>
      </c>
      <c r="S141" s="3">
        <v>0</v>
      </c>
      <c r="T141" s="3">
        <f t="shared" ref="T141" si="358">R141+S141</f>
        <v>0</v>
      </c>
      <c r="U141" s="3">
        <v>0</v>
      </c>
      <c r="V141" s="3">
        <v>0</v>
      </c>
      <c r="W141" s="3">
        <f t="shared" ref="W141" si="359">U141+V141</f>
        <v>0</v>
      </c>
      <c r="X141" s="4">
        <f t="shared" ref="X141" si="360">C141+F141+I141+L141+O141+R141+U141</f>
        <v>41</v>
      </c>
      <c r="Y141" s="4">
        <f t="shared" ref="Y141" si="361">D141+G141+J141+M141+P141+S141+V141</f>
        <v>1</v>
      </c>
      <c r="Z141" s="4">
        <f t="shared" ref="Z141" si="362">E141+H141+K141+N141+Q141+T141+W141</f>
        <v>42</v>
      </c>
    </row>
    <row r="142" spans="1:26" s="17" customFormat="1" ht="25.5" customHeight="1" x14ac:dyDescent="0.35">
      <c r="A142" s="5"/>
      <c r="B142" s="34" t="s">
        <v>190</v>
      </c>
      <c r="C142" s="3">
        <v>59</v>
      </c>
      <c r="D142" s="3">
        <v>9</v>
      </c>
      <c r="E142" s="3">
        <f t="shared" si="333"/>
        <v>68</v>
      </c>
      <c r="F142" s="3">
        <v>0</v>
      </c>
      <c r="G142" s="3">
        <v>0</v>
      </c>
      <c r="H142" s="3">
        <f t="shared" si="334"/>
        <v>0</v>
      </c>
      <c r="I142" s="3">
        <v>0</v>
      </c>
      <c r="J142" s="3">
        <v>0</v>
      </c>
      <c r="K142" s="3">
        <f t="shared" si="335"/>
        <v>0</v>
      </c>
      <c r="L142" s="3">
        <v>0</v>
      </c>
      <c r="M142" s="3">
        <v>0</v>
      </c>
      <c r="N142" s="3">
        <f t="shared" si="336"/>
        <v>0</v>
      </c>
      <c r="O142" s="3">
        <v>0</v>
      </c>
      <c r="P142" s="3">
        <v>0</v>
      </c>
      <c r="Q142" s="3">
        <f t="shared" si="337"/>
        <v>0</v>
      </c>
      <c r="R142" s="3">
        <v>0</v>
      </c>
      <c r="S142" s="3">
        <v>0</v>
      </c>
      <c r="T142" s="3">
        <f t="shared" si="338"/>
        <v>0</v>
      </c>
      <c r="U142" s="3">
        <v>0</v>
      </c>
      <c r="V142" s="3">
        <v>0</v>
      </c>
      <c r="W142" s="3">
        <f t="shared" si="339"/>
        <v>0</v>
      </c>
      <c r="X142" s="4">
        <f t="shared" si="340"/>
        <v>59</v>
      </c>
      <c r="Y142" s="4">
        <f t="shared" si="341"/>
        <v>9</v>
      </c>
      <c r="Z142" s="4">
        <f t="shared" si="342"/>
        <v>68</v>
      </c>
    </row>
    <row r="143" spans="1:26" s="17" customFormat="1" ht="25.5" customHeight="1" x14ac:dyDescent="0.35">
      <c r="A143" s="5"/>
      <c r="B143" s="34" t="s">
        <v>139</v>
      </c>
      <c r="C143" s="3">
        <v>0</v>
      </c>
      <c r="D143" s="3">
        <v>0</v>
      </c>
      <c r="E143" s="3">
        <f t="shared" ref="E143" si="363">C143+D143</f>
        <v>0</v>
      </c>
      <c r="F143" s="3">
        <v>26</v>
      </c>
      <c r="G143" s="3">
        <v>3</v>
      </c>
      <c r="H143" s="3">
        <f t="shared" ref="H143" si="364">F143+G143</f>
        <v>29</v>
      </c>
      <c r="I143" s="3">
        <v>34</v>
      </c>
      <c r="J143" s="3">
        <v>6</v>
      </c>
      <c r="K143" s="3">
        <f t="shared" ref="K143" si="365">I143+J143</f>
        <v>40</v>
      </c>
      <c r="L143" s="3">
        <v>1</v>
      </c>
      <c r="M143" s="3">
        <v>0</v>
      </c>
      <c r="N143" s="3">
        <f t="shared" ref="N143" si="366">L143+M143</f>
        <v>1</v>
      </c>
      <c r="O143" s="3">
        <v>2</v>
      </c>
      <c r="P143" s="3">
        <v>0</v>
      </c>
      <c r="Q143" s="3">
        <f t="shared" ref="Q143" si="367">O143+P143</f>
        <v>2</v>
      </c>
      <c r="R143" s="3">
        <v>0</v>
      </c>
      <c r="S143" s="3">
        <v>0</v>
      </c>
      <c r="T143" s="3">
        <f t="shared" ref="T143" si="368">R143+S143</f>
        <v>0</v>
      </c>
      <c r="U143" s="3">
        <v>0</v>
      </c>
      <c r="V143" s="3">
        <v>0</v>
      </c>
      <c r="W143" s="3">
        <f t="shared" ref="W143" si="369">U143+V143</f>
        <v>0</v>
      </c>
      <c r="X143" s="4">
        <f t="shared" ref="X143" si="370">C143+F143+I143+L143+O143+R143+U143</f>
        <v>63</v>
      </c>
      <c r="Y143" s="4">
        <f t="shared" ref="Y143" si="371">D143+G143+J143+M143+P143+S143+V143</f>
        <v>9</v>
      </c>
      <c r="Z143" s="4">
        <f t="shared" ref="Z143" si="372">E143+H143+K143+N143+Q143+T143+W143</f>
        <v>72</v>
      </c>
    </row>
    <row r="144" spans="1:26" s="17" customFormat="1" ht="25.5" customHeight="1" x14ac:dyDescent="0.35">
      <c r="A144" s="5"/>
      <c r="B144" s="34" t="s">
        <v>140</v>
      </c>
      <c r="C144" s="3">
        <v>0</v>
      </c>
      <c r="D144" s="3">
        <v>0</v>
      </c>
      <c r="E144" s="3">
        <f t="shared" si="333"/>
        <v>0</v>
      </c>
      <c r="F144" s="3">
        <v>28</v>
      </c>
      <c r="G144" s="3">
        <v>5</v>
      </c>
      <c r="H144" s="3">
        <f t="shared" si="334"/>
        <v>33</v>
      </c>
      <c r="I144" s="3">
        <v>29</v>
      </c>
      <c r="J144" s="3">
        <v>4</v>
      </c>
      <c r="K144" s="3">
        <f t="shared" si="335"/>
        <v>33</v>
      </c>
      <c r="L144" s="3">
        <v>6</v>
      </c>
      <c r="M144" s="3">
        <v>0</v>
      </c>
      <c r="N144" s="3">
        <f t="shared" si="336"/>
        <v>6</v>
      </c>
      <c r="O144" s="3">
        <v>3</v>
      </c>
      <c r="P144" s="3">
        <v>1</v>
      </c>
      <c r="Q144" s="3">
        <f t="shared" si="337"/>
        <v>4</v>
      </c>
      <c r="R144" s="3">
        <v>0</v>
      </c>
      <c r="S144" s="3">
        <v>0</v>
      </c>
      <c r="T144" s="3">
        <f t="shared" si="338"/>
        <v>0</v>
      </c>
      <c r="U144" s="3">
        <v>0</v>
      </c>
      <c r="V144" s="3">
        <v>0</v>
      </c>
      <c r="W144" s="3">
        <f t="shared" si="339"/>
        <v>0</v>
      </c>
      <c r="X144" s="4">
        <f t="shared" si="340"/>
        <v>66</v>
      </c>
      <c r="Y144" s="4">
        <f t="shared" si="341"/>
        <v>10</v>
      </c>
      <c r="Z144" s="4">
        <f t="shared" si="342"/>
        <v>76</v>
      </c>
    </row>
    <row r="145" spans="1:26" s="17" customFormat="1" ht="25.5" customHeight="1" x14ac:dyDescent="0.35">
      <c r="A145" s="5"/>
      <c r="B145" s="34" t="s">
        <v>42</v>
      </c>
      <c r="C145" s="3">
        <v>0</v>
      </c>
      <c r="D145" s="3">
        <v>0</v>
      </c>
      <c r="E145" s="3">
        <f t="shared" si="333"/>
        <v>0</v>
      </c>
      <c r="F145" s="3">
        <v>0</v>
      </c>
      <c r="G145" s="3">
        <v>0</v>
      </c>
      <c r="H145" s="3">
        <f t="shared" si="334"/>
        <v>0</v>
      </c>
      <c r="I145" s="3">
        <v>0</v>
      </c>
      <c r="J145" s="3">
        <v>0</v>
      </c>
      <c r="K145" s="3">
        <f t="shared" si="335"/>
        <v>0</v>
      </c>
      <c r="L145" s="3">
        <v>0</v>
      </c>
      <c r="M145" s="3">
        <v>0</v>
      </c>
      <c r="N145" s="3">
        <f t="shared" si="336"/>
        <v>0</v>
      </c>
      <c r="O145" s="3">
        <v>2</v>
      </c>
      <c r="P145" s="3">
        <v>0</v>
      </c>
      <c r="Q145" s="3">
        <f t="shared" si="337"/>
        <v>2</v>
      </c>
      <c r="R145" s="3">
        <v>0</v>
      </c>
      <c r="S145" s="3">
        <v>0</v>
      </c>
      <c r="T145" s="3">
        <f t="shared" si="338"/>
        <v>0</v>
      </c>
      <c r="U145" s="3">
        <v>0</v>
      </c>
      <c r="V145" s="3">
        <v>0</v>
      </c>
      <c r="W145" s="3">
        <f t="shared" si="339"/>
        <v>0</v>
      </c>
      <c r="X145" s="4">
        <f t="shared" si="340"/>
        <v>2</v>
      </c>
      <c r="Y145" s="4">
        <f t="shared" si="341"/>
        <v>0</v>
      </c>
      <c r="Z145" s="4">
        <f t="shared" si="342"/>
        <v>2</v>
      </c>
    </row>
    <row r="146" spans="1:26" s="17" customFormat="1" ht="25.5" customHeight="1" x14ac:dyDescent="0.35">
      <c r="A146" s="5"/>
      <c r="B146" s="34" t="s">
        <v>130</v>
      </c>
      <c r="C146" s="3">
        <v>0</v>
      </c>
      <c r="D146" s="3">
        <v>0</v>
      </c>
      <c r="E146" s="3">
        <f t="shared" ref="E146:E147" si="373">C146+D146</f>
        <v>0</v>
      </c>
      <c r="F146" s="3">
        <v>32</v>
      </c>
      <c r="G146" s="3">
        <v>5</v>
      </c>
      <c r="H146" s="3">
        <f t="shared" ref="H146:H147" si="374">F146+G146</f>
        <v>37</v>
      </c>
      <c r="I146" s="3">
        <v>31</v>
      </c>
      <c r="J146" s="3">
        <v>1</v>
      </c>
      <c r="K146" s="3">
        <f t="shared" ref="K146:K147" si="375">I146+J146</f>
        <v>32</v>
      </c>
      <c r="L146" s="3">
        <v>16</v>
      </c>
      <c r="M146" s="3">
        <v>0</v>
      </c>
      <c r="N146" s="3">
        <f t="shared" ref="N146:N147" si="376">L146+M146</f>
        <v>16</v>
      </c>
      <c r="O146" s="3">
        <v>6</v>
      </c>
      <c r="P146" s="3">
        <v>0</v>
      </c>
      <c r="Q146" s="3">
        <f t="shared" ref="Q146:Q147" si="377">O146+P146</f>
        <v>6</v>
      </c>
      <c r="R146" s="3">
        <v>0</v>
      </c>
      <c r="S146" s="3">
        <v>0</v>
      </c>
      <c r="T146" s="3">
        <f t="shared" ref="T146:T147" si="378">R146+S146</f>
        <v>0</v>
      </c>
      <c r="U146" s="3">
        <v>0</v>
      </c>
      <c r="V146" s="3">
        <v>0</v>
      </c>
      <c r="W146" s="3">
        <f t="shared" ref="W146:W147" si="379">U146+V146</f>
        <v>0</v>
      </c>
      <c r="X146" s="4">
        <f t="shared" ref="X146:X147" si="380">C146+F146+I146+L146+O146+R146+U146</f>
        <v>85</v>
      </c>
      <c r="Y146" s="4">
        <f t="shared" ref="Y146:Y147" si="381">D146+G146+J146+M146+P146+S146+V146</f>
        <v>6</v>
      </c>
      <c r="Z146" s="4">
        <f t="shared" ref="Z146:Z147" si="382">E146+H146+K146+N146+Q146+T146+W146</f>
        <v>91</v>
      </c>
    </row>
    <row r="147" spans="1:26" s="17" customFormat="1" ht="25.5" customHeight="1" x14ac:dyDescent="0.35">
      <c r="A147" s="5"/>
      <c r="B147" s="34" t="s">
        <v>131</v>
      </c>
      <c r="C147" s="3">
        <v>0</v>
      </c>
      <c r="D147" s="3">
        <v>0</v>
      </c>
      <c r="E147" s="3">
        <f t="shared" si="373"/>
        <v>0</v>
      </c>
      <c r="F147" s="3">
        <v>31</v>
      </c>
      <c r="G147" s="3">
        <v>3</v>
      </c>
      <c r="H147" s="3">
        <f t="shared" si="374"/>
        <v>34</v>
      </c>
      <c r="I147" s="3">
        <v>29</v>
      </c>
      <c r="J147" s="3">
        <v>2</v>
      </c>
      <c r="K147" s="3">
        <f t="shared" si="375"/>
        <v>31</v>
      </c>
      <c r="L147" s="3">
        <v>3</v>
      </c>
      <c r="M147" s="3">
        <v>0</v>
      </c>
      <c r="N147" s="3">
        <f t="shared" si="376"/>
        <v>3</v>
      </c>
      <c r="O147" s="3">
        <v>4</v>
      </c>
      <c r="P147" s="3">
        <v>0</v>
      </c>
      <c r="Q147" s="3">
        <f t="shared" si="377"/>
        <v>4</v>
      </c>
      <c r="R147" s="3">
        <v>0</v>
      </c>
      <c r="S147" s="3">
        <v>0</v>
      </c>
      <c r="T147" s="3">
        <f t="shared" si="378"/>
        <v>0</v>
      </c>
      <c r="U147" s="3">
        <v>0</v>
      </c>
      <c r="V147" s="3">
        <v>0</v>
      </c>
      <c r="W147" s="3">
        <f t="shared" si="379"/>
        <v>0</v>
      </c>
      <c r="X147" s="4">
        <f t="shared" si="380"/>
        <v>67</v>
      </c>
      <c r="Y147" s="4">
        <f t="shared" si="381"/>
        <v>5</v>
      </c>
      <c r="Z147" s="4">
        <f t="shared" si="382"/>
        <v>72</v>
      </c>
    </row>
    <row r="148" spans="1:26" s="17" customFormat="1" ht="25.5" customHeight="1" x14ac:dyDescent="0.35">
      <c r="A148" s="5"/>
      <c r="B148" s="34" t="s">
        <v>187</v>
      </c>
      <c r="C148" s="3">
        <v>44</v>
      </c>
      <c r="D148" s="3">
        <v>2</v>
      </c>
      <c r="E148" s="3">
        <f t="shared" ref="E148" si="383">C148+D148</f>
        <v>46</v>
      </c>
      <c r="F148" s="3">
        <v>0</v>
      </c>
      <c r="G148" s="3">
        <v>0</v>
      </c>
      <c r="H148" s="3">
        <f t="shared" ref="H148" si="384">F148+G148</f>
        <v>0</v>
      </c>
      <c r="I148" s="3">
        <v>0</v>
      </c>
      <c r="J148" s="3">
        <v>0</v>
      </c>
      <c r="K148" s="3">
        <f t="shared" ref="K148" si="385">I148+J148</f>
        <v>0</v>
      </c>
      <c r="L148" s="3">
        <v>0</v>
      </c>
      <c r="M148" s="3">
        <v>0</v>
      </c>
      <c r="N148" s="3">
        <f t="shared" ref="N148" si="386">L148+M148</f>
        <v>0</v>
      </c>
      <c r="O148" s="3">
        <v>0</v>
      </c>
      <c r="P148" s="3">
        <v>0</v>
      </c>
      <c r="Q148" s="3">
        <f t="shared" ref="Q148" si="387">O148+P148</f>
        <v>0</v>
      </c>
      <c r="R148" s="3">
        <v>0</v>
      </c>
      <c r="S148" s="3">
        <v>0</v>
      </c>
      <c r="T148" s="3">
        <f t="shared" ref="T148" si="388">R148+S148</f>
        <v>0</v>
      </c>
      <c r="U148" s="3">
        <v>0</v>
      </c>
      <c r="V148" s="3">
        <v>0</v>
      </c>
      <c r="W148" s="3">
        <f t="shared" ref="W148" si="389">U148+V148</f>
        <v>0</v>
      </c>
      <c r="X148" s="4">
        <f t="shared" ref="X148" si="390">C148+F148+I148+L148+O148+R148+U148</f>
        <v>44</v>
      </c>
      <c r="Y148" s="4">
        <f t="shared" ref="Y148" si="391">D148+G148+J148+M148+P148+S148+V148</f>
        <v>2</v>
      </c>
      <c r="Z148" s="4">
        <f t="shared" ref="Z148" si="392">E148+H148+K148+N148+Q148+T148+W148</f>
        <v>46</v>
      </c>
    </row>
    <row r="149" spans="1:26" s="17" customFormat="1" ht="25.5" customHeight="1" x14ac:dyDescent="0.35">
      <c r="A149" s="5"/>
      <c r="B149" s="34" t="s">
        <v>191</v>
      </c>
      <c r="C149" s="3">
        <v>29</v>
      </c>
      <c r="D149" s="3">
        <v>6</v>
      </c>
      <c r="E149" s="3">
        <f t="shared" si="333"/>
        <v>35</v>
      </c>
      <c r="F149" s="3">
        <v>0</v>
      </c>
      <c r="G149" s="3">
        <v>0</v>
      </c>
      <c r="H149" s="3">
        <f t="shared" si="334"/>
        <v>0</v>
      </c>
      <c r="I149" s="3">
        <v>0</v>
      </c>
      <c r="J149" s="3">
        <v>0</v>
      </c>
      <c r="K149" s="3">
        <f t="shared" si="335"/>
        <v>0</v>
      </c>
      <c r="L149" s="3">
        <v>0</v>
      </c>
      <c r="M149" s="3">
        <v>0</v>
      </c>
      <c r="N149" s="3">
        <f t="shared" si="336"/>
        <v>0</v>
      </c>
      <c r="O149" s="3">
        <v>0</v>
      </c>
      <c r="P149" s="3">
        <v>0</v>
      </c>
      <c r="Q149" s="3">
        <f t="shared" si="337"/>
        <v>0</v>
      </c>
      <c r="R149" s="3">
        <v>0</v>
      </c>
      <c r="S149" s="3">
        <v>0</v>
      </c>
      <c r="T149" s="3">
        <f t="shared" si="338"/>
        <v>0</v>
      </c>
      <c r="U149" s="3">
        <v>0</v>
      </c>
      <c r="V149" s="3">
        <v>0</v>
      </c>
      <c r="W149" s="3">
        <f t="shared" si="339"/>
        <v>0</v>
      </c>
      <c r="X149" s="4">
        <f t="shared" si="340"/>
        <v>29</v>
      </c>
      <c r="Y149" s="4">
        <f t="shared" si="341"/>
        <v>6</v>
      </c>
      <c r="Z149" s="4">
        <f t="shared" si="342"/>
        <v>35</v>
      </c>
    </row>
    <row r="150" spans="1:26" s="17" customFormat="1" ht="25.5" customHeight="1" x14ac:dyDescent="0.35">
      <c r="A150" s="5"/>
      <c r="B150" s="35" t="s">
        <v>104</v>
      </c>
      <c r="C150" s="4">
        <f t="shared" ref="C150:Z150" si="393">SUM(C133:C149)</f>
        <v>388</v>
      </c>
      <c r="D150" s="4">
        <f t="shared" si="393"/>
        <v>41</v>
      </c>
      <c r="E150" s="4">
        <f t="shared" si="393"/>
        <v>429</v>
      </c>
      <c r="F150" s="4">
        <f t="shared" si="393"/>
        <v>385</v>
      </c>
      <c r="G150" s="4">
        <f t="shared" si="393"/>
        <v>44</v>
      </c>
      <c r="H150" s="4">
        <f t="shared" si="393"/>
        <v>429</v>
      </c>
      <c r="I150" s="4">
        <f t="shared" si="393"/>
        <v>359</v>
      </c>
      <c r="J150" s="4">
        <f t="shared" si="393"/>
        <v>44</v>
      </c>
      <c r="K150" s="4">
        <f t="shared" si="393"/>
        <v>403</v>
      </c>
      <c r="L150" s="4">
        <f t="shared" si="393"/>
        <v>134</v>
      </c>
      <c r="M150" s="4">
        <f t="shared" si="393"/>
        <v>13</v>
      </c>
      <c r="N150" s="4">
        <f t="shared" si="393"/>
        <v>147</v>
      </c>
      <c r="O150" s="4">
        <f t="shared" si="393"/>
        <v>45</v>
      </c>
      <c r="P150" s="4">
        <f t="shared" si="393"/>
        <v>6</v>
      </c>
      <c r="Q150" s="4">
        <f t="shared" si="393"/>
        <v>51</v>
      </c>
      <c r="R150" s="4">
        <f t="shared" si="393"/>
        <v>0</v>
      </c>
      <c r="S150" s="4">
        <f t="shared" si="393"/>
        <v>0</v>
      </c>
      <c r="T150" s="4">
        <f t="shared" si="393"/>
        <v>0</v>
      </c>
      <c r="U150" s="4">
        <f t="shared" si="393"/>
        <v>0</v>
      </c>
      <c r="V150" s="4">
        <f t="shared" si="393"/>
        <v>0</v>
      </c>
      <c r="W150" s="4">
        <f t="shared" si="393"/>
        <v>0</v>
      </c>
      <c r="X150" s="4">
        <f t="shared" si="393"/>
        <v>1311</v>
      </c>
      <c r="Y150" s="4">
        <f t="shared" si="393"/>
        <v>148</v>
      </c>
      <c r="Z150" s="4">
        <f t="shared" si="393"/>
        <v>1459</v>
      </c>
    </row>
    <row r="151" spans="1:26" s="17" customFormat="1" ht="25.5" customHeight="1" x14ac:dyDescent="0.35">
      <c r="A151" s="5"/>
      <c r="B151" s="16" t="s">
        <v>9</v>
      </c>
      <c r="C151" s="4">
        <f t="shared" ref="C151:Z151" si="394">C128+C150+C131</f>
        <v>967</v>
      </c>
      <c r="D151" s="4">
        <f t="shared" si="394"/>
        <v>297</v>
      </c>
      <c r="E151" s="4">
        <f t="shared" si="394"/>
        <v>1264</v>
      </c>
      <c r="F151" s="4">
        <f t="shared" si="394"/>
        <v>904</v>
      </c>
      <c r="G151" s="4">
        <f t="shared" si="394"/>
        <v>291</v>
      </c>
      <c r="H151" s="4">
        <f t="shared" si="394"/>
        <v>1195</v>
      </c>
      <c r="I151" s="4">
        <f t="shared" si="394"/>
        <v>797</v>
      </c>
      <c r="J151" s="4">
        <f t="shared" si="394"/>
        <v>331</v>
      </c>
      <c r="K151" s="4">
        <f t="shared" si="394"/>
        <v>1128</v>
      </c>
      <c r="L151" s="4">
        <f t="shared" si="394"/>
        <v>501</v>
      </c>
      <c r="M151" s="4">
        <f t="shared" si="394"/>
        <v>247</v>
      </c>
      <c r="N151" s="4">
        <f t="shared" si="394"/>
        <v>748</v>
      </c>
      <c r="O151" s="4">
        <f t="shared" si="394"/>
        <v>261</v>
      </c>
      <c r="P151" s="4">
        <f t="shared" si="394"/>
        <v>72</v>
      </c>
      <c r="Q151" s="4">
        <f t="shared" si="394"/>
        <v>333</v>
      </c>
      <c r="R151" s="4">
        <f t="shared" si="394"/>
        <v>0</v>
      </c>
      <c r="S151" s="4">
        <f t="shared" si="394"/>
        <v>0</v>
      </c>
      <c r="T151" s="4">
        <f t="shared" si="394"/>
        <v>0</v>
      </c>
      <c r="U151" s="4">
        <f t="shared" si="394"/>
        <v>0</v>
      </c>
      <c r="V151" s="4">
        <f t="shared" si="394"/>
        <v>0</v>
      </c>
      <c r="W151" s="4">
        <f t="shared" si="394"/>
        <v>0</v>
      </c>
      <c r="X151" s="4">
        <f t="shared" si="394"/>
        <v>3430</v>
      </c>
      <c r="Y151" s="4">
        <f t="shared" si="394"/>
        <v>1238</v>
      </c>
      <c r="Z151" s="4">
        <f t="shared" si="394"/>
        <v>4668</v>
      </c>
    </row>
    <row r="152" spans="1:26" ht="25.5" customHeight="1" x14ac:dyDescent="0.35">
      <c r="A152" s="13"/>
      <c r="B152" s="11" t="s">
        <v>95</v>
      </c>
      <c r="C152" s="3"/>
      <c r="D152" s="3"/>
      <c r="E152" s="4"/>
      <c r="F152" s="3"/>
      <c r="G152" s="3"/>
      <c r="H152" s="4"/>
      <c r="I152" s="3"/>
      <c r="J152" s="3"/>
      <c r="K152" s="4"/>
      <c r="L152" s="3"/>
      <c r="M152" s="3"/>
      <c r="N152" s="4"/>
      <c r="O152" s="3"/>
      <c r="P152" s="3"/>
      <c r="Q152" s="4"/>
      <c r="R152" s="65"/>
      <c r="S152" s="65"/>
      <c r="T152" s="15"/>
      <c r="U152" s="65"/>
      <c r="V152" s="65"/>
      <c r="W152" s="15"/>
      <c r="X152" s="4"/>
      <c r="Y152" s="4"/>
      <c r="Z152" s="4"/>
    </row>
    <row r="153" spans="1:26" ht="25.5" customHeight="1" x14ac:dyDescent="0.35">
      <c r="A153" s="13"/>
      <c r="B153" s="33" t="s">
        <v>101</v>
      </c>
      <c r="C153" s="3"/>
      <c r="D153" s="3"/>
      <c r="E153" s="4"/>
      <c r="F153" s="3"/>
      <c r="G153" s="3"/>
      <c r="H153" s="4"/>
      <c r="I153" s="3"/>
      <c r="J153" s="3"/>
      <c r="K153" s="4"/>
      <c r="L153" s="3"/>
      <c r="M153" s="3"/>
      <c r="N153" s="4"/>
      <c r="O153" s="3"/>
      <c r="P153" s="3"/>
      <c r="Q153" s="4"/>
      <c r="R153" s="65"/>
      <c r="S153" s="65"/>
      <c r="T153" s="15"/>
      <c r="U153" s="65"/>
      <c r="V153" s="65"/>
      <c r="W153" s="15"/>
      <c r="X153" s="4"/>
      <c r="Y153" s="4"/>
      <c r="Z153" s="4"/>
    </row>
    <row r="154" spans="1:26" ht="25.5" customHeight="1" x14ac:dyDescent="0.35">
      <c r="A154" s="13"/>
      <c r="B154" s="14" t="s">
        <v>12</v>
      </c>
      <c r="C154" s="3">
        <v>0</v>
      </c>
      <c r="D154" s="3">
        <v>0</v>
      </c>
      <c r="E154" s="3">
        <f t="shared" si="241"/>
        <v>0</v>
      </c>
      <c r="F154" s="3">
        <v>0</v>
      </c>
      <c r="G154" s="3">
        <v>0</v>
      </c>
      <c r="H154" s="3">
        <f t="shared" si="242"/>
        <v>0</v>
      </c>
      <c r="I154" s="3">
        <v>13</v>
      </c>
      <c r="J154" s="3">
        <v>2</v>
      </c>
      <c r="K154" s="3">
        <f t="shared" si="243"/>
        <v>15</v>
      </c>
      <c r="L154" s="3">
        <v>12</v>
      </c>
      <c r="M154" s="3">
        <v>1</v>
      </c>
      <c r="N154" s="3">
        <f t="shared" si="244"/>
        <v>13</v>
      </c>
      <c r="O154" s="3">
        <v>12</v>
      </c>
      <c r="P154" s="3">
        <v>0</v>
      </c>
      <c r="Q154" s="3">
        <f t="shared" si="245"/>
        <v>12</v>
      </c>
      <c r="R154" s="3">
        <v>0</v>
      </c>
      <c r="S154" s="3">
        <v>0</v>
      </c>
      <c r="T154" s="3">
        <f t="shared" si="246"/>
        <v>0</v>
      </c>
      <c r="U154" s="3">
        <v>0</v>
      </c>
      <c r="V154" s="3">
        <v>0</v>
      </c>
      <c r="W154" s="3">
        <f t="shared" si="247"/>
        <v>0</v>
      </c>
      <c r="X154" s="4">
        <f t="shared" si="248"/>
        <v>37</v>
      </c>
      <c r="Y154" s="4">
        <f t="shared" si="249"/>
        <v>3</v>
      </c>
      <c r="Z154" s="4">
        <f t="shared" si="250"/>
        <v>40</v>
      </c>
    </row>
    <row r="155" spans="1:26" ht="25.5" customHeight="1" x14ac:dyDescent="0.35">
      <c r="A155" s="13"/>
      <c r="B155" s="14" t="s">
        <v>13</v>
      </c>
      <c r="C155" s="3">
        <v>38</v>
      </c>
      <c r="D155" s="3">
        <v>0</v>
      </c>
      <c r="E155" s="3">
        <f t="shared" si="241"/>
        <v>38</v>
      </c>
      <c r="F155" s="3">
        <v>31</v>
      </c>
      <c r="G155" s="3">
        <v>1</v>
      </c>
      <c r="H155" s="3">
        <f t="shared" si="242"/>
        <v>32</v>
      </c>
      <c r="I155" s="3">
        <v>43</v>
      </c>
      <c r="J155" s="3">
        <v>0</v>
      </c>
      <c r="K155" s="3">
        <f t="shared" si="243"/>
        <v>43</v>
      </c>
      <c r="L155" s="3">
        <v>22</v>
      </c>
      <c r="M155" s="3">
        <v>0</v>
      </c>
      <c r="N155" s="3">
        <f t="shared" si="244"/>
        <v>22</v>
      </c>
      <c r="O155" s="3">
        <v>8</v>
      </c>
      <c r="P155" s="3">
        <v>0</v>
      </c>
      <c r="Q155" s="3">
        <f t="shared" si="245"/>
        <v>8</v>
      </c>
      <c r="R155" s="3">
        <v>0</v>
      </c>
      <c r="S155" s="3">
        <v>0</v>
      </c>
      <c r="T155" s="3">
        <f t="shared" si="246"/>
        <v>0</v>
      </c>
      <c r="U155" s="3">
        <v>0</v>
      </c>
      <c r="V155" s="3">
        <v>0</v>
      </c>
      <c r="W155" s="3">
        <f t="shared" si="247"/>
        <v>0</v>
      </c>
      <c r="X155" s="4">
        <f t="shared" si="248"/>
        <v>142</v>
      </c>
      <c r="Y155" s="4">
        <f t="shared" si="249"/>
        <v>1</v>
      </c>
      <c r="Z155" s="4">
        <f t="shared" si="250"/>
        <v>143</v>
      </c>
    </row>
    <row r="156" spans="1:26" ht="25.5" customHeight="1" x14ac:dyDescent="0.35">
      <c r="A156" s="13"/>
      <c r="B156" s="14" t="s">
        <v>37</v>
      </c>
      <c r="C156" s="3">
        <v>24</v>
      </c>
      <c r="D156" s="3">
        <v>2</v>
      </c>
      <c r="E156" s="3">
        <f t="shared" si="241"/>
        <v>26</v>
      </c>
      <c r="F156" s="3">
        <v>36</v>
      </c>
      <c r="G156" s="3">
        <v>3</v>
      </c>
      <c r="H156" s="3">
        <f t="shared" si="242"/>
        <v>39</v>
      </c>
      <c r="I156" s="3">
        <v>33</v>
      </c>
      <c r="J156" s="3">
        <v>3</v>
      </c>
      <c r="K156" s="3">
        <f t="shared" si="243"/>
        <v>36</v>
      </c>
      <c r="L156" s="3">
        <v>24</v>
      </c>
      <c r="M156" s="3">
        <v>2</v>
      </c>
      <c r="N156" s="3">
        <f t="shared" si="244"/>
        <v>26</v>
      </c>
      <c r="O156" s="3">
        <v>9</v>
      </c>
      <c r="P156" s="3">
        <v>0</v>
      </c>
      <c r="Q156" s="3">
        <f t="shared" si="245"/>
        <v>9</v>
      </c>
      <c r="R156" s="3">
        <v>0</v>
      </c>
      <c r="S156" s="3">
        <v>0</v>
      </c>
      <c r="T156" s="3">
        <f t="shared" si="246"/>
        <v>0</v>
      </c>
      <c r="U156" s="3">
        <v>0</v>
      </c>
      <c r="V156" s="3">
        <v>0</v>
      </c>
      <c r="W156" s="3">
        <f t="shared" si="247"/>
        <v>0</v>
      </c>
      <c r="X156" s="4">
        <f t="shared" si="248"/>
        <v>126</v>
      </c>
      <c r="Y156" s="4">
        <f t="shared" si="249"/>
        <v>10</v>
      </c>
      <c r="Z156" s="4">
        <f t="shared" si="250"/>
        <v>136</v>
      </c>
    </row>
    <row r="157" spans="1:26" ht="25.5" customHeight="1" x14ac:dyDescent="0.35">
      <c r="A157" s="13"/>
      <c r="B157" s="14" t="s">
        <v>15</v>
      </c>
      <c r="C157" s="3">
        <v>43</v>
      </c>
      <c r="D157" s="3">
        <v>4</v>
      </c>
      <c r="E157" s="3">
        <f t="shared" si="241"/>
        <v>47</v>
      </c>
      <c r="F157" s="3">
        <v>34</v>
      </c>
      <c r="G157" s="3">
        <v>6</v>
      </c>
      <c r="H157" s="3">
        <f t="shared" si="242"/>
        <v>40</v>
      </c>
      <c r="I157" s="3">
        <v>44</v>
      </c>
      <c r="J157" s="3">
        <v>6</v>
      </c>
      <c r="K157" s="3">
        <f t="shared" si="243"/>
        <v>50</v>
      </c>
      <c r="L157" s="3">
        <v>21</v>
      </c>
      <c r="M157" s="3">
        <v>4</v>
      </c>
      <c r="N157" s="3">
        <f t="shared" si="244"/>
        <v>25</v>
      </c>
      <c r="O157" s="3">
        <v>2</v>
      </c>
      <c r="P157" s="3">
        <v>0</v>
      </c>
      <c r="Q157" s="3">
        <f t="shared" si="245"/>
        <v>2</v>
      </c>
      <c r="R157" s="3">
        <v>0</v>
      </c>
      <c r="S157" s="3">
        <v>0</v>
      </c>
      <c r="T157" s="3">
        <f t="shared" si="246"/>
        <v>0</v>
      </c>
      <c r="U157" s="3">
        <v>0</v>
      </c>
      <c r="V157" s="3">
        <v>0</v>
      </c>
      <c r="W157" s="3">
        <f t="shared" si="247"/>
        <v>0</v>
      </c>
      <c r="X157" s="4">
        <f t="shared" si="248"/>
        <v>144</v>
      </c>
      <c r="Y157" s="4">
        <f t="shared" si="249"/>
        <v>20</v>
      </c>
      <c r="Z157" s="4">
        <f t="shared" si="250"/>
        <v>164</v>
      </c>
    </row>
    <row r="158" spans="1:26" ht="25.5" customHeight="1" x14ac:dyDescent="0.35">
      <c r="A158" s="13"/>
      <c r="B158" s="14" t="s">
        <v>190</v>
      </c>
      <c r="C158" s="3">
        <v>15</v>
      </c>
      <c r="D158" s="3">
        <v>1</v>
      </c>
      <c r="E158" s="3">
        <f t="shared" si="241"/>
        <v>16</v>
      </c>
      <c r="F158" s="3">
        <v>0</v>
      </c>
      <c r="G158" s="3">
        <v>0</v>
      </c>
      <c r="H158" s="3">
        <f t="shared" si="242"/>
        <v>0</v>
      </c>
      <c r="I158" s="3">
        <v>0</v>
      </c>
      <c r="J158" s="3">
        <v>0</v>
      </c>
      <c r="K158" s="3">
        <f t="shared" si="243"/>
        <v>0</v>
      </c>
      <c r="L158" s="3">
        <v>0</v>
      </c>
      <c r="M158" s="3">
        <v>0</v>
      </c>
      <c r="N158" s="3">
        <f t="shared" si="244"/>
        <v>0</v>
      </c>
      <c r="O158" s="3">
        <v>0</v>
      </c>
      <c r="P158" s="3">
        <v>0</v>
      </c>
      <c r="Q158" s="3">
        <f t="shared" si="245"/>
        <v>0</v>
      </c>
      <c r="R158" s="3">
        <v>0</v>
      </c>
      <c r="S158" s="3">
        <v>0</v>
      </c>
      <c r="T158" s="3">
        <f t="shared" si="246"/>
        <v>0</v>
      </c>
      <c r="U158" s="3">
        <v>0</v>
      </c>
      <c r="V158" s="3">
        <v>0</v>
      </c>
      <c r="W158" s="3">
        <f t="shared" si="247"/>
        <v>0</v>
      </c>
      <c r="X158" s="4">
        <f t="shared" si="248"/>
        <v>15</v>
      </c>
      <c r="Y158" s="4">
        <f t="shared" si="249"/>
        <v>1</v>
      </c>
      <c r="Z158" s="4">
        <f t="shared" si="250"/>
        <v>16</v>
      </c>
    </row>
    <row r="159" spans="1:26" ht="25.5" customHeight="1" x14ac:dyDescent="0.35">
      <c r="A159" s="13"/>
      <c r="B159" s="14" t="s">
        <v>41</v>
      </c>
      <c r="C159" s="3">
        <v>0</v>
      </c>
      <c r="D159" s="3">
        <v>0</v>
      </c>
      <c r="E159" s="3">
        <f t="shared" si="241"/>
        <v>0</v>
      </c>
      <c r="F159" s="3">
        <v>0</v>
      </c>
      <c r="G159" s="3">
        <v>0</v>
      </c>
      <c r="H159" s="3">
        <f t="shared" si="242"/>
        <v>0</v>
      </c>
      <c r="I159" s="3">
        <v>0</v>
      </c>
      <c r="J159" s="3">
        <v>0</v>
      </c>
      <c r="K159" s="3">
        <f t="shared" si="243"/>
        <v>0</v>
      </c>
      <c r="L159" s="3">
        <v>0</v>
      </c>
      <c r="M159" s="3">
        <v>0</v>
      </c>
      <c r="N159" s="3">
        <f t="shared" si="244"/>
        <v>0</v>
      </c>
      <c r="O159" s="3">
        <v>1</v>
      </c>
      <c r="P159" s="3">
        <v>0</v>
      </c>
      <c r="Q159" s="3">
        <f t="shared" si="245"/>
        <v>1</v>
      </c>
      <c r="R159" s="3">
        <v>0</v>
      </c>
      <c r="S159" s="3">
        <v>0</v>
      </c>
      <c r="T159" s="3">
        <f t="shared" si="246"/>
        <v>0</v>
      </c>
      <c r="U159" s="3">
        <v>0</v>
      </c>
      <c r="V159" s="3">
        <v>0</v>
      </c>
      <c r="W159" s="3">
        <f t="shared" si="247"/>
        <v>0</v>
      </c>
      <c r="X159" s="4">
        <f t="shared" si="248"/>
        <v>1</v>
      </c>
      <c r="Y159" s="4">
        <f t="shared" si="249"/>
        <v>0</v>
      </c>
      <c r="Z159" s="4">
        <f t="shared" si="250"/>
        <v>1</v>
      </c>
    </row>
    <row r="160" spans="1:26" ht="25.5" customHeight="1" x14ac:dyDescent="0.35">
      <c r="A160" s="13"/>
      <c r="B160" s="14" t="s">
        <v>139</v>
      </c>
      <c r="C160" s="3">
        <v>0</v>
      </c>
      <c r="D160" s="3">
        <v>0</v>
      </c>
      <c r="E160" s="3">
        <f t="shared" si="241"/>
        <v>0</v>
      </c>
      <c r="F160" s="3">
        <v>27</v>
      </c>
      <c r="G160" s="3">
        <v>2</v>
      </c>
      <c r="H160" s="3">
        <f t="shared" si="242"/>
        <v>29</v>
      </c>
      <c r="I160" s="3">
        <v>27</v>
      </c>
      <c r="J160" s="3">
        <v>8</v>
      </c>
      <c r="K160" s="3">
        <f t="shared" si="243"/>
        <v>35</v>
      </c>
      <c r="L160" s="3">
        <v>25</v>
      </c>
      <c r="M160" s="3">
        <v>2</v>
      </c>
      <c r="N160" s="3">
        <f t="shared" si="244"/>
        <v>27</v>
      </c>
      <c r="O160" s="3">
        <v>1</v>
      </c>
      <c r="P160" s="3">
        <v>0</v>
      </c>
      <c r="Q160" s="3">
        <f t="shared" si="245"/>
        <v>1</v>
      </c>
      <c r="R160" s="3">
        <v>0</v>
      </c>
      <c r="S160" s="3">
        <v>0</v>
      </c>
      <c r="T160" s="3">
        <f t="shared" si="246"/>
        <v>0</v>
      </c>
      <c r="U160" s="3">
        <v>0</v>
      </c>
      <c r="V160" s="3">
        <v>0</v>
      </c>
      <c r="W160" s="3">
        <f t="shared" si="247"/>
        <v>0</v>
      </c>
      <c r="X160" s="4">
        <f t="shared" si="248"/>
        <v>80</v>
      </c>
      <c r="Y160" s="4">
        <f t="shared" si="249"/>
        <v>12</v>
      </c>
      <c r="Z160" s="4">
        <f t="shared" si="250"/>
        <v>92</v>
      </c>
    </row>
    <row r="161" spans="1:26" ht="25.5" customHeight="1" x14ac:dyDescent="0.35">
      <c r="A161" s="13"/>
      <c r="B161" s="14" t="s">
        <v>131</v>
      </c>
      <c r="C161" s="3">
        <v>0</v>
      </c>
      <c r="D161" s="3">
        <v>0</v>
      </c>
      <c r="E161" s="3">
        <f t="shared" ref="E161" si="395">C161+D161</f>
        <v>0</v>
      </c>
      <c r="F161" s="3">
        <v>31</v>
      </c>
      <c r="G161" s="3">
        <v>6</v>
      </c>
      <c r="H161" s="3">
        <f t="shared" ref="H161" si="396">F161+G161</f>
        <v>37</v>
      </c>
      <c r="I161" s="3">
        <v>32</v>
      </c>
      <c r="J161" s="3">
        <v>4</v>
      </c>
      <c r="K161" s="3">
        <f t="shared" ref="K161" si="397">I161+J161</f>
        <v>36</v>
      </c>
      <c r="L161" s="3">
        <v>20</v>
      </c>
      <c r="M161" s="3">
        <v>3</v>
      </c>
      <c r="N161" s="3">
        <f t="shared" ref="N161" si="398">L161+M161</f>
        <v>23</v>
      </c>
      <c r="O161" s="3">
        <v>7</v>
      </c>
      <c r="P161" s="3">
        <v>1</v>
      </c>
      <c r="Q161" s="3">
        <f t="shared" ref="Q161" si="399">O161+P161</f>
        <v>8</v>
      </c>
      <c r="R161" s="3">
        <v>0</v>
      </c>
      <c r="S161" s="3">
        <v>0</v>
      </c>
      <c r="T161" s="3">
        <f t="shared" ref="T161" si="400">R161+S161</f>
        <v>0</v>
      </c>
      <c r="U161" s="3">
        <v>0</v>
      </c>
      <c r="V161" s="3">
        <v>0</v>
      </c>
      <c r="W161" s="3">
        <f t="shared" ref="W161" si="401">U161+V161</f>
        <v>0</v>
      </c>
      <c r="X161" s="4">
        <f t="shared" ref="X161" si="402">C161+F161+I161+L161+O161+R161+U161</f>
        <v>90</v>
      </c>
      <c r="Y161" s="4">
        <f t="shared" ref="Y161" si="403">D161+G161+J161+M161+P161+S161+V161</f>
        <v>14</v>
      </c>
      <c r="Z161" s="4">
        <f t="shared" ref="Z161" si="404">E161+H161+K161+N161+Q161+T161+W161</f>
        <v>104</v>
      </c>
    </row>
    <row r="162" spans="1:26" ht="25.5" customHeight="1" x14ac:dyDescent="0.35">
      <c r="A162" s="13"/>
      <c r="B162" s="14" t="s">
        <v>191</v>
      </c>
      <c r="C162" s="3">
        <v>32</v>
      </c>
      <c r="D162" s="3">
        <v>4</v>
      </c>
      <c r="E162" s="3">
        <f t="shared" si="241"/>
        <v>36</v>
      </c>
      <c r="F162" s="3">
        <v>0</v>
      </c>
      <c r="G162" s="3">
        <v>0</v>
      </c>
      <c r="H162" s="3">
        <f t="shared" si="242"/>
        <v>0</v>
      </c>
      <c r="I162" s="3">
        <v>0</v>
      </c>
      <c r="J162" s="3">
        <v>0</v>
      </c>
      <c r="K162" s="3">
        <f t="shared" si="243"/>
        <v>0</v>
      </c>
      <c r="L162" s="3">
        <v>0</v>
      </c>
      <c r="M162" s="3">
        <v>0</v>
      </c>
      <c r="N162" s="3">
        <f t="shared" si="244"/>
        <v>0</v>
      </c>
      <c r="O162" s="3">
        <v>0</v>
      </c>
      <c r="P162" s="3">
        <v>0</v>
      </c>
      <c r="Q162" s="3">
        <f t="shared" si="245"/>
        <v>0</v>
      </c>
      <c r="R162" s="3">
        <v>0</v>
      </c>
      <c r="S162" s="3">
        <v>0</v>
      </c>
      <c r="T162" s="3">
        <f t="shared" si="246"/>
        <v>0</v>
      </c>
      <c r="U162" s="3">
        <v>0</v>
      </c>
      <c r="V162" s="3">
        <v>0</v>
      </c>
      <c r="W162" s="3">
        <f t="shared" si="247"/>
        <v>0</v>
      </c>
      <c r="X162" s="4">
        <f t="shared" si="248"/>
        <v>32</v>
      </c>
      <c r="Y162" s="4">
        <f t="shared" si="249"/>
        <v>4</v>
      </c>
      <c r="Z162" s="4">
        <f t="shared" si="250"/>
        <v>36</v>
      </c>
    </row>
    <row r="163" spans="1:26" ht="25.5" customHeight="1" x14ac:dyDescent="0.35">
      <c r="A163" s="13"/>
      <c r="B163" s="16" t="s">
        <v>104</v>
      </c>
      <c r="C163" s="4">
        <f t="shared" ref="C163:Z163" si="405">SUM(C154:C162)</f>
        <v>152</v>
      </c>
      <c r="D163" s="4">
        <f t="shared" si="405"/>
        <v>11</v>
      </c>
      <c r="E163" s="4">
        <f t="shared" si="405"/>
        <v>163</v>
      </c>
      <c r="F163" s="3">
        <f t="shared" si="405"/>
        <v>159</v>
      </c>
      <c r="G163" s="3">
        <f t="shared" si="405"/>
        <v>18</v>
      </c>
      <c r="H163" s="4">
        <f t="shared" si="405"/>
        <v>177</v>
      </c>
      <c r="I163" s="3">
        <f t="shared" si="405"/>
        <v>192</v>
      </c>
      <c r="J163" s="3">
        <f t="shared" si="405"/>
        <v>23</v>
      </c>
      <c r="K163" s="4">
        <f t="shared" si="405"/>
        <v>215</v>
      </c>
      <c r="L163" s="3">
        <f t="shared" si="405"/>
        <v>124</v>
      </c>
      <c r="M163" s="3">
        <f t="shared" si="405"/>
        <v>12</v>
      </c>
      <c r="N163" s="4">
        <f t="shared" si="405"/>
        <v>136</v>
      </c>
      <c r="O163" s="3">
        <f t="shared" si="405"/>
        <v>40</v>
      </c>
      <c r="P163" s="3">
        <f t="shared" si="405"/>
        <v>1</v>
      </c>
      <c r="Q163" s="4">
        <f t="shared" si="405"/>
        <v>41</v>
      </c>
      <c r="R163" s="3">
        <f t="shared" si="405"/>
        <v>0</v>
      </c>
      <c r="S163" s="3">
        <f t="shared" si="405"/>
        <v>0</v>
      </c>
      <c r="T163" s="4">
        <f t="shared" si="405"/>
        <v>0</v>
      </c>
      <c r="U163" s="3">
        <f t="shared" si="405"/>
        <v>0</v>
      </c>
      <c r="V163" s="3">
        <f t="shared" si="405"/>
        <v>0</v>
      </c>
      <c r="W163" s="4">
        <f t="shared" si="405"/>
        <v>0</v>
      </c>
      <c r="X163" s="4">
        <f t="shared" si="405"/>
        <v>667</v>
      </c>
      <c r="Y163" s="4">
        <f t="shared" si="405"/>
        <v>65</v>
      </c>
      <c r="Z163" s="4">
        <f t="shared" si="405"/>
        <v>732</v>
      </c>
    </row>
    <row r="164" spans="1:26" s="17" customFormat="1" ht="25.5" customHeight="1" x14ac:dyDescent="0.35">
      <c r="A164" s="5"/>
      <c r="B164" s="16" t="s">
        <v>96</v>
      </c>
      <c r="C164" s="4">
        <f>C163</f>
        <v>152</v>
      </c>
      <c r="D164" s="4">
        <f t="shared" ref="D164:Z164" si="406">D163</f>
        <v>11</v>
      </c>
      <c r="E164" s="4">
        <f t="shared" si="406"/>
        <v>163</v>
      </c>
      <c r="F164" s="4">
        <f t="shared" si="406"/>
        <v>159</v>
      </c>
      <c r="G164" s="4">
        <f t="shared" si="406"/>
        <v>18</v>
      </c>
      <c r="H164" s="4">
        <f t="shared" si="406"/>
        <v>177</v>
      </c>
      <c r="I164" s="4">
        <f t="shared" si="406"/>
        <v>192</v>
      </c>
      <c r="J164" s="4">
        <f t="shared" si="406"/>
        <v>23</v>
      </c>
      <c r="K164" s="4">
        <f t="shared" si="406"/>
        <v>215</v>
      </c>
      <c r="L164" s="4">
        <f t="shared" si="406"/>
        <v>124</v>
      </c>
      <c r="M164" s="4">
        <f t="shared" si="406"/>
        <v>12</v>
      </c>
      <c r="N164" s="4">
        <f t="shared" si="406"/>
        <v>136</v>
      </c>
      <c r="O164" s="4">
        <f t="shared" si="406"/>
        <v>40</v>
      </c>
      <c r="P164" s="4">
        <f t="shared" si="406"/>
        <v>1</v>
      </c>
      <c r="Q164" s="4">
        <f t="shared" si="406"/>
        <v>41</v>
      </c>
      <c r="R164" s="4">
        <f t="shared" si="406"/>
        <v>0</v>
      </c>
      <c r="S164" s="4">
        <f t="shared" si="406"/>
        <v>0</v>
      </c>
      <c r="T164" s="4">
        <f t="shared" si="406"/>
        <v>0</v>
      </c>
      <c r="U164" s="4">
        <f t="shared" si="406"/>
        <v>0</v>
      </c>
      <c r="V164" s="4">
        <f t="shared" si="406"/>
        <v>0</v>
      </c>
      <c r="W164" s="4">
        <f t="shared" si="406"/>
        <v>0</v>
      </c>
      <c r="X164" s="4">
        <f t="shared" si="406"/>
        <v>667</v>
      </c>
      <c r="Y164" s="4">
        <f t="shared" si="406"/>
        <v>65</v>
      </c>
      <c r="Z164" s="4">
        <f t="shared" si="406"/>
        <v>732</v>
      </c>
    </row>
    <row r="165" spans="1:26" s="17" customFormat="1" ht="25.5" customHeight="1" x14ac:dyDescent="0.35">
      <c r="A165" s="22"/>
      <c r="B165" s="23" t="s">
        <v>10</v>
      </c>
      <c r="C165" s="24">
        <f t="shared" ref="C165:Z165" si="407">C151+C164</f>
        <v>1119</v>
      </c>
      <c r="D165" s="24">
        <f t="shared" si="407"/>
        <v>308</v>
      </c>
      <c r="E165" s="24">
        <f t="shared" si="407"/>
        <v>1427</v>
      </c>
      <c r="F165" s="24">
        <f t="shared" si="407"/>
        <v>1063</v>
      </c>
      <c r="G165" s="24">
        <f t="shared" si="407"/>
        <v>309</v>
      </c>
      <c r="H165" s="24">
        <f t="shared" si="407"/>
        <v>1372</v>
      </c>
      <c r="I165" s="24">
        <f t="shared" si="407"/>
        <v>989</v>
      </c>
      <c r="J165" s="24">
        <f t="shared" si="407"/>
        <v>354</v>
      </c>
      <c r="K165" s="24">
        <f t="shared" si="407"/>
        <v>1343</v>
      </c>
      <c r="L165" s="24">
        <f t="shared" si="407"/>
        <v>625</v>
      </c>
      <c r="M165" s="24">
        <f t="shared" si="407"/>
        <v>259</v>
      </c>
      <c r="N165" s="24">
        <f t="shared" si="407"/>
        <v>884</v>
      </c>
      <c r="O165" s="24">
        <f t="shared" si="407"/>
        <v>301</v>
      </c>
      <c r="P165" s="24">
        <f t="shared" si="407"/>
        <v>73</v>
      </c>
      <c r="Q165" s="24">
        <f t="shared" si="407"/>
        <v>374</v>
      </c>
      <c r="R165" s="24">
        <f t="shared" si="407"/>
        <v>0</v>
      </c>
      <c r="S165" s="24">
        <f t="shared" si="407"/>
        <v>0</v>
      </c>
      <c r="T165" s="24">
        <f t="shared" si="407"/>
        <v>0</v>
      </c>
      <c r="U165" s="24">
        <f t="shared" si="407"/>
        <v>0</v>
      </c>
      <c r="V165" s="24">
        <f t="shared" si="407"/>
        <v>0</v>
      </c>
      <c r="W165" s="24">
        <f t="shared" si="407"/>
        <v>0</v>
      </c>
      <c r="X165" s="24">
        <f t="shared" si="407"/>
        <v>4097</v>
      </c>
      <c r="Y165" s="24">
        <f t="shared" si="407"/>
        <v>1303</v>
      </c>
      <c r="Z165" s="24">
        <f t="shared" si="407"/>
        <v>5400</v>
      </c>
    </row>
    <row r="166" spans="1:26" ht="25.5" customHeight="1" x14ac:dyDescent="0.35">
      <c r="A166" s="5" t="s">
        <v>43</v>
      </c>
      <c r="B166" s="6"/>
      <c r="C166" s="7"/>
      <c r="D166" s="8"/>
      <c r="E166" s="67"/>
      <c r="F166" s="8"/>
      <c r="G166" s="8"/>
      <c r="H166" s="67"/>
      <c r="I166" s="8"/>
      <c r="J166" s="8"/>
      <c r="K166" s="67"/>
      <c r="L166" s="8"/>
      <c r="M166" s="8"/>
      <c r="N166" s="67"/>
      <c r="O166" s="8"/>
      <c r="P166" s="8"/>
      <c r="Q166" s="67"/>
      <c r="R166" s="9"/>
      <c r="S166" s="9"/>
      <c r="T166" s="10"/>
      <c r="U166" s="9"/>
      <c r="V166" s="9"/>
      <c r="W166" s="10"/>
      <c r="X166" s="67"/>
      <c r="Y166" s="67"/>
      <c r="Z166" s="68"/>
    </row>
    <row r="167" spans="1:26" ht="25.5" customHeight="1" x14ac:dyDescent="0.35">
      <c r="A167" s="5"/>
      <c r="B167" s="11" t="s">
        <v>6</v>
      </c>
      <c r="C167" s="7"/>
      <c r="D167" s="8"/>
      <c r="E167" s="67"/>
      <c r="F167" s="8"/>
      <c r="G167" s="8"/>
      <c r="H167" s="67"/>
      <c r="I167" s="8"/>
      <c r="J167" s="8"/>
      <c r="K167" s="67"/>
      <c r="L167" s="8"/>
      <c r="M167" s="8"/>
      <c r="N167" s="67"/>
      <c r="O167" s="8"/>
      <c r="P167" s="8"/>
      <c r="Q167" s="67"/>
      <c r="R167" s="9"/>
      <c r="S167" s="9"/>
      <c r="T167" s="10"/>
      <c r="U167" s="9"/>
      <c r="V167" s="9"/>
      <c r="W167" s="10"/>
      <c r="X167" s="67"/>
      <c r="Y167" s="67"/>
      <c r="Z167" s="68"/>
    </row>
    <row r="168" spans="1:26" ht="25.5" customHeight="1" x14ac:dyDescent="0.35">
      <c r="A168" s="13"/>
      <c r="B168" s="6" t="s">
        <v>102</v>
      </c>
      <c r="C168" s="7"/>
      <c r="D168" s="8"/>
      <c r="E168" s="67"/>
      <c r="F168" s="8"/>
      <c r="G168" s="8"/>
      <c r="H168" s="67"/>
      <c r="I168" s="8"/>
      <c r="J168" s="8"/>
      <c r="K168" s="67"/>
      <c r="L168" s="8"/>
      <c r="M168" s="8"/>
      <c r="N168" s="67"/>
      <c r="O168" s="8"/>
      <c r="P168" s="8"/>
      <c r="Q168" s="67"/>
      <c r="R168" s="9"/>
      <c r="S168" s="9"/>
      <c r="T168" s="10"/>
      <c r="U168" s="9"/>
      <c r="V168" s="9"/>
      <c r="W168" s="10"/>
      <c r="X168" s="67"/>
      <c r="Y168" s="67"/>
      <c r="Z168" s="68"/>
    </row>
    <row r="169" spans="1:26" ht="25.5" customHeight="1" x14ac:dyDescent="0.35">
      <c r="A169" s="13"/>
      <c r="B169" s="14" t="s">
        <v>44</v>
      </c>
      <c r="C169" s="3">
        <v>31</v>
      </c>
      <c r="D169" s="3">
        <v>104</v>
      </c>
      <c r="E169" s="3">
        <f t="shared" si="241"/>
        <v>135</v>
      </c>
      <c r="F169" s="3">
        <v>22</v>
      </c>
      <c r="G169" s="3">
        <v>95</v>
      </c>
      <c r="H169" s="3">
        <f t="shared" si="242"/>
        <v>117</v>
      </c>
      <c r="I169" s="3">
        <v>29</v>
      </c>
      <c r="J169" s="3">
        <v>126</v>
      </c>
      <c r="K169" s="3">
        <f t="shared" si="243"/>
        <v>155</v>
      </c>
      <c r="L169" s="3">
        <v>25</v>
      </c>
      <c r="M169" s="3">
        <v>115</v>
      </c>
      <c r="N169" s="3">
        <f t="shared" si="244"/>
        <v>140</v>
      </c>
      <c r="O169" s="3">
        <v>0</v>
      </c>
      <c r="P169" s="3">
        <v>0</v>
      </c>
      <c r="Q169" s="3">
        <f t="shared" si="245"/>
        <v>0</v>
      </c>
      <c r="R169" s="3">
        <v>0</v>
      </c>
      <c r="S169" s="3">
        <v>0</v>
      </c>
      <c r="T169" s="3">
        <f t="shared" si="246"/>
        <v>0</v>
      </c>
      <c r="U169" s="3">
        <v>0</v>
      </c>
      <c r="V169" s="3">
        <v>0</v>
      </c>
      <c r="W169" s="3">
        <f t="shared" si="247"/>
        <v>0</v>
      </c>
      <c r="X169" s="4">
        <f t="shared" si="248"/>
        <v>107</v>
      </c>
      <c r="Y169" s="4">
        <f t="shared" si="249"/>
        <v>440</v>
      </c>
      <c r="Z169" s="4">
        <f t="shared" si="250"/>
        <v>547</v>
      </c>
    </row>
    <row r="170" spans="1:26" ht="25.5" customHeight="1" x14ac:dyDescent="0.35">
      <c r="A170" s="13"/>
      <c r="B170" s="14" t="s">
        <v>45</v>
      </c>
      <c r="C170" s="3">
        <v>18</v>
      </c>
      <c r="D170" s="3">
        <v>84</v>
      </c>
      <c r="E170" s="3">
        <f t="shared" si="241"/>
        <v>102</v>
      </c>
      <c r="F170" s="3">
        <v>23</v>
      </c>
      <c r="G170" s="3">
        <v>80</v>
      </c>
      <c r="H170" s="3">
        <f t="shared" si="242"/>
        <v>103</v>
      </c>
      <c r="I170" s="3">
        <v>21</v>
      </c>
      <c r="J170" s="3">
        <v>69</v>
      </c>
      <c r="K170" s="3">
        <f t="shared" si="243"/>
        <v>90</v>
      </c>
      <c r="L170" s="3">
        <v>28</v>
      </c>
      <c r="M170" s="3">
        <v>119</v>
      </c>
      <c r="N170" s="3">
        <f t="shared" si="244"/>
        <v>147</v>
      </c>
      <c r="O170" s="3">
        <v>3</v>
      </c>
      <c r="P170" s="3">
        <v>2</v>
      </c>
      <c r="Q170" s="3">
        <f t="shared" si="245"/>
        <v>5</v>
      </c>
      <c r="R170" s="3">
        <v>0</v>
      </c>
      <c r="S170" s="3">
        <v>0</v>
      </c>
      <c r="T170" s="3">
        <f t="shared" si="246"/>
        <v>0</v>
      </c>
      <c r="U170" s="3">
        <v>0</v>
      </c>
      <c r="V170" s="3">
        <v>0</v>
      </c>
      <c r="W170" s="3">
        <f t="shared" si="247"/>
        <v>0</v>
      </c>
      <c r="X170" s="4">
        <f t="shared" si="248"/>
        <v>93</v>
      </c>
      <c r="Y170" s="4">
        <f t="shared" si="249"/>
        <v>354</v>
      </c>
      <c r="Z170" s="4">
        <f t="shared" si="250"/>
        <v>447</v>
      </c>
    </row>
    <row r="171" spans="1:26" ht="25.5" customHeight="1" x14ac:dyDescent="0.35">
      <c r="A171" s="13"/>
      <c r="B171" s="14" t="s">
        <v>46</v>
      </c>
      <c r="C171" s="3">
        <v>0</v>
      </c>
      <c r="D171" s="3">
        <v>0</v>
      </c>
      <c r="E171" s="3">
        <f t="shared" si="241"/>
        <v>0</v>
      </c>
      <c r="F171" s="3">
        <v>0</v>
      </c>
      <c r="G171" s="3">
        <v>0</v>
      </c>
      <c r="H171" s="3">
        <f t="shared" si="242"/>
        <v>0</v>
      </c>
      <c r="I171" s="3">
        <v>27</v>
      </c>
      <c r="J171" s="3">
        <v>84</v>
      </c>
      <c r="K171" s="3">
        <f t="shared" si="243"/>
        <v>111</v>
      </c>
      <c r="L171" s="3">
        <v>43</v>
      </c>
      <c r="M171" s="3">
        <v>98</v>
      </c>
      <c r="N171" s="3">
        <f t="shared" si="244"/>
        <v>141</v>
      </c>
      <c r="O171" s="3">
        <v>3</v>
      </c>
      <c r="P171" s="3">
        <v>5</v>
      </c>
      <c r="Q171" s="3">
        <f t="shared" si="245"/>
        <v>8</v>
      </c>
      <c r="R171" s="3">
        <v>0</v>
      </c>
      <c r="S171" s="3">
        <v>0</v>
      </c>
      <c r="T171" s="3">
        <f t="shared" si="246"/>
        <v>0</v>
      </c>
      <c r="U171" s="3">
        <v>0</v>
      </c>
      <c r="V171" s="3">
        <v>0</v>
      </c>
      <c r="W171" s="3">
        <f t="shared" si="247"/>
        <v>0</v>
      </c>
      <c r="X171" s="4">
        <f t="shared" si="248"/>
        <v>73</v>
      </c>
      <c r="Y171" s="4">
        <f t="shared" si="249"/>
        <v>187</v>
      </c>
      <c r="Z171" s="4">
        <f t="shared" si="250"/>
        <v>260</v>
      </c>
    </row>
    <row r="172" spans="1:26" ht="25.5" customHeight="1" x14ac:dyDescent="0.35">
      <c r="A172" s="13"/>
      <c r="B172" s="14" t="s">
        <v>159</v>
      </c>
      <c r="C172" s="3">
        <v>49</v>
      </c>
      <c r="D172" s="3">
        <v>97</v>
      </c>
      <c r="E172" s="3">
        <f t="shared" ref="E172" si="408">C172+D172</f>
        <v>146</v>
      </c>
      <c r="F172" s="3">
        <v>64</v>
      </c>
      <c r="G172" s="3">
        <v>108</v>
      </c>
      <c r="H172" s="3">
        <f t="shared" ref="H172" si="409">F172+G172</f>
        <v>172</v>
      </c>
      <c r="I172" s="3">
        <v>0</v>
      </c>
      <c r="J172" s="3">
        <v>0</v>
      </c>
      <c r="K172" s="3">
        <f t="shared" ref="K172" si="410">I172+J172</f>
        <v>0</v>
      </c>
      <c r="L172" s="3">
        <v>0</v>
      </c>
      <c r="M172" s="3">
        <v>0</v>
      </c>
      <c r="N172" s="3">
        <f t="shared" ref="N172" si="411">L172+M172</f>
        <v>0</v>
      </c>
      <c r="O172" s="3">
        <v>0</v>
      </c>
      <c r="P172" s="3">
        <v>0</v>
      </c>
      <c r="Q172" s="3">
        <f t="shared" ref="Q172" si="412">O172+P172</f>
        <v>0</v>
      </c>
      <c r="R172" s="3">
        <v>0</v>
      </c>
      <c r="S172" s="3">
        <v>0</v>
      </c>
      <c r="T172" s="3">
        <f t="shared" ref="T172" si="413">R172+S172</f>
        <v>0</v>
      </c>
      <c r="U172" s="3">
        <v>0</v>
      </c>
      <c r="V172" s="3">
        <v>0</v>
      </c>
      <c r="W172" s="3">
        <f t="shared" ref="W172" si="414">U172+V172</f>
        <v>0</v>
      </c>
      <c r="X172" s="4">
        <f t="shared" ref="X172" si="415">C172+F172+I172+L172+O172+R172+U172</f>
        <v>113</v>
      </c>
      <c r="Y172" s="4">
        <f t="shared" ref="Y172" si="416">D172+G172+J172+M172+P172+S172+V172</f>
        <v>205</v>
      </c>
      <c r="Z172" s="4">
        <f t="shared" ref="Z172" si="417">E172+H172+K172+N172+Q172+T172+W172</f>
        <v>318</v>
      </c>
    </row>
    <row r="173" spans="1:26" ht="25.5" customHeight="1" x14ac:dyDescent="0.35">
      <c r="A173" s="13"/>
      <c r="B173" s="14" t="s">
        <v>138</v>
      </c>
      <c r="C173" s="3">
        <v>38</v>
      </c>
      <c r="D173" s="3">
        <v>104</v>
      </c>
      <c r="E173" s="3">
        <f t="shared" ref="E173" si="418">C173+D173</f>
        <v>142</v>
      </c>
      <c r="F173" s="3">
        <v>38</v>
      </c>
      <c r="G173" s="3">
        <v>99</v>
      </c>
      <c r="H173" s="3">
        <f t="shared" ref="H173" si="419">F173+G173</f>
        <v>137</v>
      </c>
      <c r="I173" s="3">
        <v>37</v>
      </c>
      <c r="J173" s="3">
        <v>80</v>
      </c>
      <c r="K173" s="3">
        <f t="shared" ref="K173" si="420">I173+J173</f>
        <v>117</v>
      </c>
      <c r="L173" s="3">
        <v>42</v>
      </c>
      <c r="M173" s="3">
        <v>64</v>
      </c>
      <c r="N173" s="3">
        <f t="shared" ref="N173" si="421">L173+M173</f>
        <v>106</v>
      </c>
      <c r="O173" s="3">
        <v>0</v>
      </c>
      <c r="P173" s="3">
        <v>0</v>
      </c>
      <c r="Q173" s="3">
        <f t="shared" ref="Q173" si="422">O173+P173</f>
        <v>0</v>
      </c>
      <c r="R173" s="3">
        <v>0</v>
      </c>
      <c r="S173" s="3">
        <v>0</v>
      </c>
      <c r="T173" s="3">
        <f t="shared" ref="T173" si="423">R173+S173</f>
        <v>0</v>
      </c>
      <c r="U173" s="3">
        <v>0</v>
      </c>
      <c r="V173" s="3">
        <v>0</v>
      </c>
      <c r="W173" s="3">
        <f t="shared" ref="W173" si="424">U173+V173</f>
        <v>0</v>
      </c>
      <c r="X173" s="4">
        <f t="shared" ref="X173" si="425">C173+F173+I173+L173+O173+R173+U173</f>
        <v>155</v>
      </c>
      <c r="Y173" s="4">
        <f t="shared" ref="Y173" si="426">D173+G173+J173+M173+P173+S173+V173</f>
        <v>347</v>
      </c>
      <c r="Z173" s="4">
        <f t="shared" ref="Z173" si="427">E173+H173+K173+N173+Q173+T173+W173</f>
        <v>502</v>
      </c>
    </row>
    <row r="174" spans="1:26" ht="25.5" customHeight="1" x14ac:dyDescent="0.35">
      <c r="A174" s="13"/>
      <c r="B174" s="14" t="s">
        <v>47</v>
      </c>
      <c r="C174" s="3">
        <v>0</v>
      </c>
      <c r="D174" s="3">
        <v>0</v>
      </c>
      <c r="E174" s="3">
        <f t="shared" si="241"/>
        <v>0</v>
      </c>
      <c r="F174" s="3">
        <v>0</v>
      </c>
      <c r="G174" s="3">
        <v>0</v>
      </c>
      <c r="H174" s="3">
        <f t="shared" si="242"/>
        <v>0</v>
      </c>
      <c r="I174" s="3">
        <v>71</v>
      </c>
      <c r="J174" s="3">
        <v>160</v>
      </c>
      <c r="K174" s="3">
        <f t="shared" si="243"/>
        <v>231</v>
      </c>
      <c r="L174" s="3">
        <v>61</v>
      </c>
      <c r="M174" s="3">
        <v>139</v>
      </c>
      <c r="N174" s="3">
        <f t="shared" si="244"/>
        <v>200</v>
      </c>
      <c r="O174" s="3">
        <v>7</v>
      </c>
      <c r="P174" s="3">
        <v>4</v>
      </c>
      <c r="Q174" s="3">
        <f t="shared" si="245"/>
        <v>11</v>
      </c>
      <c r="R174" s="3">
        <v>0</v>
      </c>
      <c r="S174" s="3">
        <v>0</v>
      </c>
      <c r="T174" s="3">
        <f t="shared" si="246"/>
        <v>0</v>
      </c>
      <c r="U174" s="3">
        <v>0</v>
      </c>
      <c r="V174" s="3">
        <v>0</v>
      </c>
      <c r="W174" s="3">
        <f t="shared" si="247"/>
        <v>0</v>
      </c>
      <c r="X174" s="4">
        <f t="shared" si="248"/>
        <v>139</v>
      </c>
      <c r="Y174" s="4">
        <f t="shared" si="249"/>
        <v>303</v>
      </c>
      <c r="Z174" s="4">
        <f t="shared" si="250"/>
        <v>442</v>
      </c>
    </row>
    <row r="175" spans="1:26" ht="25.5" customHeight="1" x14ac:dyDescent="0.35">
      <c r="A175" s="13"/>
      <c r="B175" s="14" t="s">
        <v>193</v>
      </c>
      <c r="C175" s="3">
        <v>14</v>
      </c>
      <c r="D175" s="3">
        <v>40</v>
      </c>
      <c r="E175" s="3">
        <f t="shared" si="241"/>
        <v>54</v>
      </c>
      <c r="F175" s="3">
        <v>0</v>
      </c>
      <c r="G175" s="3">
        <v>0</v>
      </c>
      <c r="H175" s="3">
        <f t="shared" si="242"/>
        <v>0</v>
      </c>
      <c r="I175" s="3">
        <v>0</v>
      </c>
      <c r="J175" s="3">
        <v>0</v>
      </c>
      <c r="K175" s="3">
        <f t="shared" si="243"/>
        <v>0</v>
      </c>
      <c r="L175" s="3">
        <v>0</v>
      </c>
      <c r="M175" s="3">
        <v>0</v>
      </c>
      <c r="N175" s="3">
        <f t="shared" si="244"/>
        <v>0</v>
      </c>
      <c r="O175" s="3">
        <v>0</v>
      </c>
      <c r="P175" s="3">
        <v>0</v>
      </c>
      <c r="Q175" s="3">
        <f t="shared" si="245"/>
        <v>0</v>
      </c>
      <c r="R175" s="3">
        <v>0</v>
      </c>
      <c r="S175" s="3">
        <v>0</v>
      </c>
      <c r="T175" s="3">
        <f t="shared" si="246"/>
        <v>0</v>
      </c>
      <c r="U175" s="3">
        <v>0</v>
      </c>
      <c r="V175" s="3">
        <v>0</v>
      </c>
      <c r="W175" s="3">
        <f t="shared" si="247"/>
        <v>0</v>
      </c>
      <c r="X175" s="4">
        <f t="shared" si="248"/>
        <v>14</v>
      </c>
      <c r="Y175" s="4">
        <f t="shared" si="249"/>
        <v>40</v>
      </c>
      <c r="Z175" s="4">
        <f t="shared" si="250"/>
        <v>54</v>
      </c>
    </row>
    <row r="176" spans="1:26" ht="25.5" customHeight="1" x14ac:dyDescent="0.35">
      <c r="A176" s="13"/>
      <c r="B176" s="14" t="s">
        <v>160</v>
      </c>
      <c r="C176" s="3">
        <v>58</v>
      </c>
      <c r="D176" s="3">
        <v>132</v>
      </c>
      <c r="E176" s="3">
        <f t="shared" ref="E176" si="428">C176+D176</f>
        <v>190</v>
      </c>
      <c r="F176" s="3">
        <v>54</v>
      </c>
      <c r="G176" s="3">
        <v>137</v>
      </c>
      <c r="H176" s="3">
        <f t="shared" ref="H176" si="429">F176+G176</f>
        <v>191</v>
      </c>
      <c r="I176" s="3">
        <v>0</v>
      </c>
      <c r="J176" s="3">
        <v>0</v>
      </c>
      <c r="K176" s="3">
        <f t="shared" ref="K176" si="430">I176+J176</f>
        <v>0</v>
      </c>
      <c r="L176" s="3">
        <v>0</v>
      </c>
      <c r="M176" s="3">
        <v>0</v>
      </c>
      <c r="N176" s="3">
        <f t="shared" ref="N176" si="431">L176+M176</f>
        <v>0</v>
      </c>
      <c r="O176" s="3">
        <v>0</v>
      </c>
      <c r="P176" s="3">
        <v>0</v>
      </c>
      <c r="Q176" s="3">
        <f t="shared" ref="Q176" si="432">O176+P176</f>
        <v>0</v>
      </c>
      <c r="R176" s="3">
        <v>0</v>
      </c>
      <c r="S176" s="3">
        <v>0</v>
      </c>
      <c r="T176" s="3">
        <f t="shared" ref="T176" si="433">R176+S176</f>
        <v>0</v>
      </c>
      <c r="U176" s="3">
        <v>0</v>
      </c>
      <c r="V176" s="3">
        <v>0</v>
      </c>
      <c r="W176" s="3">
        <f t="shared" ref="W176" si="434">U176+V176</f>
        <v>0</v>
      </c>
      <c r="X176" s="4">
        <f t="shared" ref="X176" si="435">C176+F176+I176+L176+O176+R176+U176</f>
        <v>112</v>
      </c>
      <c r="Y176" s="4">
        <f t="shared" ref="Y176" si="436">D176+G176+J176+M176+P176+S176+V176</f>
        <v>269</v>
      </c>
      <c r="Z176" s="4">
        <f t="shared" ref="Z176" si="437">E176+H176+K176+N176+Q176+T176+W176</f>
        <v>381</v>
      </c>
    </row>
    <row r="177" spans="1:26" ht="25.5" customHeight="1" x14ac:dyDescent="0.35">
      <c r="A177" s="13"/>
      <c r="B177" s="14" t="s">
        <v>48</v>
      </c>
      <c r="C177" s="3">
        <f>41-2</f>
        <v>39</v>
      </c>
      <c r="D177" s="3">
        <v>100</v>
      </c>
      <c r="E177" s="3">
        <f t="shared" si="241"/>
        <v>139</v>
      </c>
      <c r="F177" s="3">
        <v>32</v>
      </c>
      <c r="G177" s="3">
        <v>116</v>
      </c>
      <c r="H177" s="3">
        <f t="shared" si="242"/>
        <v>148</v>
      </c>
      <c r="I177" s="3">
        <v>20</v>
      </c>
      <c r="J177" s="3">
        <v>84</v>
      </c>
      <c r="K177" s="3">
        <f t="shared" si="243"/>
        <v>104</v>
      </c>
      <c r="L177" s="3">
        <v>46</v>
      </c>
      <c r="M177" s="3">
        <v>131</v>
      </c>
      <c r="N177" s="3">
        <f t="shared" si="244"/>
        <v>177</v>
      </c>
      <c r="O177" s="3">
        <v>2</v>
      </c>
      <c r="P177" s="3">
        <v>0</v>
      </c>
      <c r="Q177" s="3">
        <f t="shared" si="245"/>
        <v>2</v>
      </c>
      <c r="R177" s="3">
        <v>0</v>
      </c>
      <c r="S177" s="3">
        <v>0</v>
      </c>
      <c r="T177" s="3">
        <f t="shared" si="246"/>
        <v>0</v>
      </c>
      <c r="U177" s="3">
        <v>0</v>
      </c>
      <c r="V177" s="3">
        <v>0</v>
      </c>
      <c r="W177" s="3">
        <f t="shared" si="247"/>
        <v>0</v>
      </c>
      <c r="X177" s="4">
        <f t="shared" si="248"/>
        <v>139</v>
      </c>
      <c r="Y177" s="4">
        <f t="shared" si="249"/>
        <v>431</v>
      </c>
      <c r="Z177" s="4">
        <f t="shared" si="250"/>
        <v>570</v>
      </c>
    </row>
    <row r="178" spans="1:26" ht="25.5" customHeight="1" x14ac:dyDescent="0.35">
      <c r="A178" s="13"/>
      <c r="B178" s="14" t="s">
        <v>49</v>
      </c>
      <c r="C178" s="3">
        <v>85</v>
      </c>
      <c r="D178" s="3">
        <v>64</v>
      </c>
      <c r="E178" s="3">
        <f t="shared" si="241"/>
        <v>149</v>
      </c>
      <c r="F178" s="3">
        <v>87</v>
      </c>
      <c r="G178" s="3">
        <v>70</v>
      </c>
      <c r="H178" s="3">
        <f t="shared" si="242"/>
        <v>157</v>
      </c>
      <c r="I178" s="3">
        <v>57</v>
      </c>
      <c r="J178" s="3">
        <v>53</v>
      </c>
      <c r="K178" s="3">
        <f t="shared" si="243"/>
        <v>110</v>
      </c>
      <c r="L178" s="3">
        <v>79</v>
      </c>
      <c r="M178" s="3">
        <v>68</v>
      </c>
      <c r="N178" s="3">
        <f t="shared" si="244"/>
        <v>147</v>
      </c>
      <c r="O178" s="3">
        <v>11</v>
      </c>
      <c r="P178" s="3">
        <v>2</v>
      </c>
      <c r="Q178" s="3">
        <f t="shared" si="245"/>
        <v>13</v>
      </c>
      <c r="R178" s="3">
        <v>0</v>
      </c>
      <c r="S178" s="3">
        <v>0</v>
      </c>
      <c r="T178" s="3">
        <f t="shared" si="246"/>
        <v>0</v>
      </c>
      <c r="U178" s="3">
        <v>0</v>
      </c>
      <c r="V178" s="3">
        <v>0</v>
      </c>
      <c r="W178" s="3">
        <f t="shared" si="247"/>
        <v>0</v>
      </c>
      <c r="X178" s="4">
        <f t="shared" si="248"/>
        <v>319</v>
      </c>
      <c r="Y178" s="4">
        <f t="shared" si="249"/>
        <v>257</v>
      </c>
      <c r="Z178" s="4">
        <f t="shared" si="250"/>
        <v>576</v>
      </c>
    </row>
    <row r="179" spans="1:26" ht="25.5" customHeight="1" x14ac:dyDescent="0.35">
      <c r="A179" s="13"/>
      <c r="B179" s="16" t="s">
        <v>104</v>
      </c>
      <c r="C179" s="4">
        <f t="shared" ref="C179:W179" si="438">SUM(C169:C178)</f>
        <v>332</v>
      </c>
      <c r="D179" s="4">
        <f t="shared" si="438"/>
        <v>725</v>
      </c>
      <c r="E179" s="4">
        <f t="shared" si="438"/>
        <v>1057</v>
      </c>
      <c r="F179" s="4">
        <f t="shared" si="438"/>
        <v>320</v>
      </c>
      <c r="G179" s="4">
        <f t="shared" si="438"/>
        <v>705</v>
      </c>
      <c r="H179" s="4">
        <f t="shared" si="438"/>
        <v>1025</v>
      </c>
      <c r="I179" s="4">
        <f t="shared" si="438"/>
        <v>262</v>
      </c>
      <c r="J179" s="4">
        <f t="shared" si="438"/>
        <v>656</v>
      </c>
      <c r="K179" s="4">
        <f t="shared" si="438"/>
        <v>918</v>
      </c>
      <c r="L179" s="4">
        <f t="shared" si="438"/>
        <v>324</v>
      </c>
      <c r="M179" s="4">
        <f t="shared" si="438"/>
        <v>734</v>
      </c>
      <c r="N179" s="4">
        <f t="shared" si="438"/>
        <v>1058</v>
      </c>
      <c r="O179" s="4">
        <f t="shared" si="438"/>
        <v>26</v>
      </c>
      <c r="P179" s="4">
        <f t="shared" si="438"/>
        <v>13</v>
      </c>
      <c r="Q179" s="4">
        <f t="shared" si="438"/>
        <v>39</v>
      </c>
      <c r="R179" s="4">
        <f t="shared" si="438"/>
        <v>0</v>
      </c>
      <c r="S179" s="4">
        <f t="shared" si="438"/>
        <v>0</v>
      </c>
      <c r="T179" s="4">
        <f t="shared" si="438"/>
        <v>0</v>
      </c>
      <c r="U179" s="4">
        <f t="shared" si="438"/>
        <v>0</v>
      </c>
      <c r="V179" s="4">
        <f t="shared" si="438"/>
        <v>0</v>
      </c>
      <c r="W179" s="4">
        <f t="shared" si="438"/>
        <v>0</v>
      </c>
      <c r="X179" s="4">
        <f t="shared" ref="X179" si="439">C179+F179+I179+L179+O179+R179+U179</f>
        <v>1264</v>
      </c>
      <c r="Y179" s="4">
        <f t="shared" ref="Y179" si="440">D179+G179+J179+M179+P179+S179+V179</f>
        <v>2833</v>
      </c>
      <c r="Z179" s="4">
        <f t="shared" ref="Z179" si="441">E179+H179+K179+N179+Q179+T179+W179</f>
        <v>4097</v>
      </c>
    </row>
    <row r="180" spans="1:26" ht="25.5" customHeight="1" x14ac:dyDescent="0.35">
      <c r="A180" s="13"/>
      <c r="B180" s="26" t="s">
        <v>169</v>
      </c>
      <c r="C180" s="3"/>
      <c r="D180" s="3"/>
      <c r="E180" s="4"/>
      <c r="F180" s="3"/>
      <c r="G180" s="3"/>
      <c r="H180" s="4"/>
      <c r="I180" s="3"/>
      <c r="J180" s="3"/>
      <c r="K180" s="4"/>
      <c r="L180" s="3"/>
      <c r="M180" s="3"/>
      <c r="N180" s="4"/>
      <c r="O180" s="3"/>
      <c r="P180" s="3"/>
      <c r="Q180" s="4"/>
      <c r="R180" s="65"/>
      <c r="S180" s="65"/>
      <c r="T180" s="15"/>
      <c r="U180" s="65"/>
      <c r="V180" s="65"/>
      <c r="W180" s="15"/>
      <c r="X180" s="4"/>
      <c r="Y180" s="4"/>
      <c r="Z180" s="4"/>
    </row>
    <row r="181" spans="1:26" ht="25.5" customHeight="1" x14ac:dyDescent="0.35">
      <c r="A181" s="13"/>
      <c r="B181" s="27" t="s">
        <v>54</v>
      </c>
      <c r="C181" s="3">
        <v>22</v>
      </c>
      <c r="D181" s="3">
        <v>144</v>
      </c>
      <c r="E181" s="4">
        <f>C181+D181</f>
        <v>166</v>
      </c>
      <c r="F181" s="3">
        <v>22</v>
      </c>
      <c r="G181" s="3">
        <v>151</v>
      </c>
      <c r="H181" s="4">
        <f>F181+G181</f>
        <v>173</v>
      </c>
      <c r="I181" s="3">
        <v>17</v>
      </c>
      <c r="J181" s="3">
        <v>171</v>
      </c>
      <c r="K181" s="4">
        <f>I181+J181</f>
        <v>188</v>
      </c>
      <c r="L181" s="3">
        <v>36</v>
      </c>
      <c r="M181" s="3">
        <v>166</v>
      </c>
      <c r="N181" s="4">
        <f>L181+M181</f>
        <v>202</v>
      </c>
      <c r="O181" s="3">
        <v>6</v>
      </c>
      <c r="P181" s="3">
        <v>11</v>
      </c>
      <c r="Q181" s="4">
        <f>O181+P181</f>
        <v>17</v>
      </c>
      <c r="R181" s="3">
        <v>0</v>
      </c>
      <c r="S181" s="3">
        <v>0</v>
      </c>
      <c r="T181" s="4">
        <f>R181+S181</f>
        <v>0</v>
      </c>
      <c r="U181" s="3">
        <v>0</v>
      </c>
      <c r="V181" s="3">
        <v>0</v>
      </c>
      <c r="W181" s="4">
        <f>U181+V181</f>
        <v>0</v>
      </c>
      <c r="X181" s="4">
        <f>C181+F181+I181+L181+O181+R181+U181</f>
        <v>103</v>
      </c>
      <c r="Y181" s="4">
        <f>D181+G181+J181+M181+P181+S181+V181</f>
        <v>643</v>
      </c>
      <c r="Z181" s="4">
        <f>E181+H181+K181+N181+Q181+T181+W181</f>
        <v>746</v>
      </c>
    </row>
    <row r="182" spans="1:26" ht="25.5" customHeight="1" x14ac:dyDescent="0.35">
      <c r="A182" s="13"/>
      <c r="B182" s="16" t="s">
        <v>104</v>
      </c>
      <c r="C182" s="4">
        <f>SUM(C181)</f>
        <v>22</v>
      </c>
      <c r="D182" s="4">
        <f t="shared" ref="D182:W182" si="442">SUM(D181)</f>
        <v>144</v>
      </c>
      <c r="E182" s="4">
        <f t="shared" si="442"/>
        <v>166</v>
      </c>
      <c r="F182" s="4">
        <f t="shared" si="442"/>
        <v>22</v>
      </c>
      <c r="G182" s="4">
        <f t="shared" si="442"/>
        <v>151</v>
      </c>
      <c r="H182" s="4">
        <f t="shared" si="442"/>
        <v>173</v>
      </c>
      <c r="I182" s="4">
        <f t="shared" si="442"/>
        <v>17</v>
      </c>
      <c r="J182" s="4">
        <f t="shared" si="442"/>
        <v>171</v>
      </c>
      <c r="K182" s="4">
        <f t="shared" si="442"/>
        <v>188</v>
      </c>
      <c r="L182" s="4">
        <f t="shared" si="442"/>
        <v>36</v>
      </c>
      <c r="M182" s="4">
        <f t="shared" si="442"/>
        <v>166</v>
      </c>
      <c r="N182" s="4">
        <f t="shared" si="442"/>
        <v>202</v>
      </c>
      <c r="O182" s="4">
        <f t="shared" si="442"/>
        <v>6</v>
      </c>
      <c r="P182" s="4">
        <f t="shared" si="442"/>
        <v>11</v>
      </c>
      <c r="Q182" s="4">
        <f t="shared" si="442"/>
        <v>17</v>
      </c>
      <c r="R182" s="4">
        <f t="shared" si="442"/>
        <v>0</v>
      </c>
      <c r="S182" s="4">
        <f t="shared" si="442"/>
        <v>0</v>
      </c>
      <c r="T182" s="4">
        <f t="shared" si="442"/>
        <v>0</v>
      </c>
      <c r="U182" s="4">
        <f t="shared" si="442"/>
        <v>0</v>
      </c>
      <c r="V182" s="4">
        <f t="shared" si="442"/>
        <v>0</v>
      </c>
      <c r="W182" s="4">
        <f t="shared" si="442"/>
        <v>0</v>
      </c>
      <c r="X182" s="4">
        <f t="shared" ref="X182" si="443">C182+F182+I182+L182+O182+R182+U182</f>
        <v>103</v>
      </c>
      <c r="Y182" s="4">
        <f t="shared" ref="Y182" si="444">D182+G182+J182+M182+P182+S182+V182</f>
        <v>643</v>
      </c>
      <c r="Z182" s="4">
        <f t="shared" ref="Z182" si="445">E182+H182+K182+N182+Q182+T182+W182</f>
        <v>746</v>
      </c>
    </row>
    <row r="183" spans="1:26" ht="25.5" customHeight="1" x14ac:dyDescent="0.35">
      <c r="A183" s="13"/>
      <c r="B183" s="33" t="s">
        <v>106</v>
      </c>
      <c r="C183" s="3"/>
      <c r="D183" s="3"/>
      <c r="E183" s="4"/>
      <c r="F183" s="3"/>
      <c r="G183" s="3"/>
      <c r="H183" s="4"/>
      <c r="I183" s="3"/>
      <c r="J183" s="3"/>
      <c r="K183" s="4"/>
      <c r="L183" s="3"/>
      <c r="M183" s="3"/>
      <c r="N183" s="4"/>
      <c r="O183" s="3"/>
      <c r="P183" s="3"/>
      <c r="Q183" s="4"/>
      <c r="R183" s="65"/>
      <c r="S183" s="65"/>
      <c r="T183" s="15"/>
      <c r="U183" s="65"/>
      <c r="V183" s="65"/>
      <c r="W183" s="15"/>
      <c r="X183" s="4"/>
      <c r="Y183" s="4"/>
      <c r="Z183" s="4"/>
    </row>
    <row r="184" spans="1:26" ht="25.5" customHeight="1" x14ac:dyDescent="0.35">
      <c r="A184" s="13"/>
      <c r="B184" s="27" t="s">
        <v>50</v>
      </c>
      <c r="C184" s="3">
        <v>20</v>
      </c>
      <c r="D184" s="3">
        <v>56</v>
      </c>
      <c r="E184" s="3">
        <f t="shared" ref="E184:E185" si="446">C184+D184</f>
        <v>76</v>
      </c>
      <c r="F184" s="3">
        <v>24</v>
      </c>
      <c r="G184" s="3">
        <v>47</v>
      </c>
      <c r="H184" s="3">
        <f t="shared" ref="H184:H185" si="447">F184+G184</f>
        <v>71</v>
      </c>
      <c r="I184" s="3">
        <v>41</v>
      </c>
      <c r="J184" s="3">
        <v>59</v>
      </c>
      <c r="K184" s="3">
        <f t="shared" ref="K184:K185" si="448">I184+J184</f>
        <v>100</v>
      </c>
      <c r="L184" s="3">
        <v>17</v>
      </c>
      <c r="M184" s="3">
        <v>43</v>
      </c>
      <c r="N184" s="3">
        <f t="shared" ref="N184:N185" si="449">L184+M184</f>
        <v>60</v>
      </c>
      <c r="O184" s="3">
        <v>5</v>
      </c>
      <c r="P184" s="3">
        <v>3</v>
      </c>
      <c r="Q184" s="3">
        <f t="shared" ref="Q184:Q185" si="450">O184+P184</f>
        <v>8</v>
      </c>
      <c r="R184" s="3">
        <v>0</v>
      </c>
      <c r="S184" s="3">
        <v>0</v>
      </c>
      <c r="T184" s="3">
        <f t="shared" ref="T184:T185" si="451">R184+S184</f>
        <v>0</v>
      </c>
      <c r="U184" s="3">
        <v>0</v>
      </c>
      <c r="V184" s="3">
        <v>0</v>
      </c>
      <c r="W184" s="3">
        <f t="shared" ref="W184:W185" si="452">U184+V184</f>
        <v>0</v>
      </c>
      <c r="X184" s="4">
        <f t="shared" ref="X184:X186" si="453">C184+F184+I184+L184+O184+R184+U184</f>
        <v>107</v>
      </c>
      <c r="Y184" s="4">
        <f t="shared" ref="Y184:Y186" si="454">D184+G184+J184+M184+P184+S184+V184</f>
        <v>208</v>
      </c>
      <c r="Z184" s="4">
        <f t="shared" ref="Z184:Z186" si="455">E184+H184+K184+N184+Q184+T184+W184</f>
        <v>315</v>
      </c>
    </row>
    <row r="185" spans="1:26" ht="25.5" customHeight="1" x14ac:dyDescent="0.35">
      <c r="A185" s="13"/>
      <c r="B185" s="27" t="s">
        <v>51</v>
      </c>
      <c r="C185" s="3">
        <v>0</v>
      </c>
      <c r="D185" s="3">
        <v>0</v>
      </c>
      <c r="E185" s="3">
        <f t="shared" si="446"/>
        <v>0</v>
      </c>
      <c r="F185" s="3">
        <v>0</v>
      </c>
      <c r="G185" s="3">
        <v>0</v>
      </c>
      <c r="H185" s="3">
        <f t="shared" si="447"/>
        <v>0</v>
      </c>
      <c r="I185" s="3">
        <v>0</v>
      </c>
      <c r="J185" s="3">
        <v>0</v>
      </c>
      <c r="K185" s="3">
        <f t="shared" si="448"/>
        <v>0</v>
      </c>
      <c r="L185" s="3">
        <v>8</v>
      </c>
      <c r="M185" s="3">
        <v>32</v>
      </c>
      <c r="N185" s="3">
        <f t="shared" si="449"/>
        <v>40</v>
      </c>
      <c r="O185" s="3">
        <v>7</v>
      </c>
      <c r="P185" s="3">
        <v>14</v>
      </c>
      <c r="Q185" s="3">
        <f t="shared" si="450"/>
        <v>21</v>
      </c>
      <c r="R185" s="3">
        <v>0</v>
      </c>
      <c r="S185" s="3">
        <v>0</v>
      </c>
      <c r="T185" s="3">
        <f t="shared" si="451"/>
        <v>0</v>
      </c>
      <c r="U185" s="3">
        <v>0</v>
      </c>
      <c r="V185" s="3">
        <v>0</v>
      </c>
      <c r="W185" s="3">
        <f t="shared" si="452"/>
        <v>0</v>
      </c>
      <c r="X185" s="4">
        <f t="shared" si="453"/>
        <v>15</v>
      </c>
      <c r="Y185" s="4">
        <f t="shared" si="454"/>
        <v>46</v>
      </c>
      <c r="Z185" s="4">
        <f t="shared" si="455"/>
        <v>61</v>
      </c>
    </row>
    <row r="186" spans="1:26" ht="25.5" customHeight="1" x14ac:dyDescent="0.35">
      <c r="A186" s="13"/>
      <c r="B186" s="16" t="s">
        <v>104</v>
      </c>
      <c r="C186" s="4">
        <f>SUM(C184:C185)</f>
        <v>20</v>
      </c>
      <c r="D186" s="4">
        <f t="shared" ref="D186:W186" si="456">SUM(D184:D185)</f>
        <v>56</v>
      </c>
      <c r="E186" s="4">
        <f t="shared" si="456"/>
        <v>76</v>
      </c>
      <c r="F186" s="4">
        <f t="shared" si="456"/>
        <v>24</v>
      </c>
      <c r="G186" s="4">
        <f t="shared" si="456"/>
        <v>47</v>
      </c>
      <c r="H186" s="4">
        <f t="shared" si="456"/>
        <v>71</v>
      </c>
      <c r="I186" s="4">
        <f t="shared" si="456"/>
        <v>41</v>
      </c>
      <c r="J186" s="4">
        <f t="shared" si="456"/>
        <v>59</v>
      </c>
      <c r="K186" s="4">
        <f t="shared" si="456"/>
        <v>100</v>
      </c>
      <c r="L186" s="4">
        <f t="shared" si="456"/>
        <v>25</v>
      </c>
      <c r="M186" s="4">
        <f t="shared" si="456"/>
        <v>75</v>
      </c>
      <c r="N186" s="4">
        <f t="shared" si="456"/>
        <v>100</v>
      </c>
      <c r="O186" s="4">
        <f t="shared" si="456"/>
        <v>12</v>
      </c>
      <c r="P186" s="4">
        <f t="shared" si="456"/>
        <v>17</v>
      </c>
      <c r="Q186" s="4">
        <f t="shared" si="456"/>
        <v>29</v>
      </c>
      <c r="R186" s="4">
        <f t="shared" si="456"/>
        <v>0</v>
      </c>
      <c r="S186" s="4">
        <f t="shared" si="456"/>
        <v>0</v>
      </c>
      <c r="T186" s="4">
        <f t="shared" si="456"/>
        <v>0</v>
      </c>
      <c r="U186" s="4">
        <f t="shared" si="456"/>
        <v>0</v>
      </c>
      <c r="V186" s="4">
        <f t="shared" si="456"/>
        <v>0</v>
      </c>
      <c r="W186" s="4">
        <f t="shared" si="456"/>
        <v>0</v>
      </c>
      <c r="X186" s="4">
        <f t="shared" si="453"/>
        <v>122</v>
      </c>
      <c r="Y186" s="4">
        <f t="shared" si="454"/>
        <v>254</v>
      </c>
      <c r="Z186" s="4">
        <f t="shared" si="455"/>
        <v>376</v>
      </c>
    </row>
    <row r="187" spans="1:26" ht="25.5" customHeight="1" x14ac:dyDescent="0.35">
      <c r="A187" s="13"/>
      <c r="B187" s="6" t="s">
        <v>107</v>
      </c>
      <c r="C187" s="3"/>
      <c r="D187" s="3"/>
      <c r="E187" s="4"/>
      <c r="F187" s="3"/>
      <c r="G187" s="3"/>
      <c r="H187" s="4"/>
      <c r="I187" s="3"/>
      <c r="J187" s="3"/>
      <c r="K187" s="4"/>
      <c r="L187" s="3"/>
      <c r="M187" s="3"/>
      <c r="N187" s="4"/>
      <c r="O187" s="3"/>
      <c r="P187" s="3"/>
      <c r="Q187" s="4"/>
      <c r="R187" s="65"/>
      <c r="S187" s="65"/>
      <c r="T187" s="15"/>
      <c r="U187" s="65"/>
      <c r="V187" s="65"/>
      <c r="W187" s="15"/>
      <c r="X187" s="4"/>
      <c r="Y187" s="4"/>
      <c r="Z187" s="4"/>
    </row>
    <row r="188" spans="1:26" ht="25.5" customHeight="1" x14ac:dyDescent="0.35">
      <c r="A188" s="13"/>
      <c r="B188" s="27" t="s">
        <v>157</v>
      </c>
      <c r="C188" s="3">
        <v>15</v>
      </c>
      <c r="D188" s="3">
        <v>8</v>
      </c>
      <c r="E188" s="3">
        <f>C188+D188</f>
        <v>23</v>
      </c>
      <c r="F188" s="3">
        <v>34</v>
      </c>
      <c r="G188" s="3">
        <v>42</v>
      </c>
      <c r="H188" s="3">
        <f>F188+G188</f>
        <v>76</v>
      </c>
      <c r="I188" s="3">
        <v>0</v>
      </c>
      <c r="J188" s="3">
        <v>0</v>
      </c>
      <c r="K188" s="3">
        <f>I188+J188</f>
        <v>0</v>
      </c>
      <c r="L188" s="3">
        <v>0</v>
      </c>
      <c r="M188" s="3">
        <v>0</v>
      </c>
      <c r="N188" s="3">
        <f>L188+M188</f>
        <v>0</v>
      </c>
      <c r="O188" s="3">
        <v>0</v>
      </c>
      <c r="P188" s="3">
        <v>0</v>
      </c>
      <c r="Q188" s="3">
        <f>O188+P188</f>
        <v>0</v>
      </c>
      <c r="R188" s="3">
        <v>0</v>
      </c>
      <c r="S188" s="3">
        <v>0</v>
      </c>
      <c r="T188" s="3">
        <f>R188+S188</f>
        <v>0</v>
      </c>
      <c r="U188" s="3">
        <v>0</v>
      </c>
      <c r="V188" s="3">
        <v>0</v>
      </c>
      <c r="W188" s="3">
        <f>U188+V188</f>
        <v>0</v>
      </c>
      <c r="X188" s="4">
        <f>C188+F188+I188+L188+O188+R188+U188</f>
        <v>49</v>
      </c>
      <c r="Y188" s="4">
        <f>D188+G188+J188+M188+P188+S188+V188</f>
        <v>50</v>
      </c>
      <c r="Z188" s="4">
        <f>E188+H188+K188+N188+Q188+T188+W188</f>
        <v>99</v>
      </c>
    </row>
    <row r="189" spans="1:26" ht="25.5" customHeight="1" x14ac:dyDescent="0.35">
      <c r="A189" s="13"/>
      <c r="B189" s="27" t="s">
        <v>158</v>
      </c>
      <c r="C189" s="3">
        <v>2</v>
      </c>
      <c r="D189" s="3">
        <v>6</v>
      </c>
      <c r="E189" s="3">
        <f t="shared" ref="E189:E190" si="457">C189+D189</f>
        <v>8</v>
      </c>
      <c r="F189" s="3">
        <v>8</v>
      </c>
      <c r="G189" s="3">
        <v>6</v>
      </c>
      <c r="H189" s="3">
        <f t="shared" ref="H189:H190" si="458">F189+G189</f>
        <v>14</v>
      </c>
      <c r="I189" s="3">
        <v>0</v>
      </c>
      <c r="J189" s="3">
        <v>0</v>
      </c>
      <c r="K189" s="3">
        <f t="shared" ref="K189:K190" si="459">I189+J189</f>
        <v>0</v>
      </c>
      <c r="L189" s="3">
        <v>0</v>
      </c>
      <c r="M189" s="3">
        <v>0</v>
      </c>
      <c r="N189" s="3">
        <f t="shared" ref="N189:N190" si="460">L189+M189</f>
        <v>0</v>
      </c>
      <c r="O189" s="3">
        <v>0</v>
      </c>
      <c r="P189" s="3">
        <v>0</v>
      </c>
      <c r="Q189" s="3">
        <f t="shared" ref="Q189:Q190" si="461">O189+P189</f>
        <v>0</v>
      </c>
      <c r="R189" s="3">
        <v>0</v>
      </c>
      <c r="S189" s="3">
        <v>0</v>
      </c>
      <c r="T189" s="3">
        <f t="shared" ref="T189:T190" si="462">R189+S189</f>
        <v>0</v>
      </c>
      <c r="U189" s="3">
        <v>0</v>
      </c>
      <c r="V189" s="3">
        <v>0</v>
      </c>
      <c r="W189" s="3">
        <f t="shared" ref="W189:W190" si="463">U189+V189</f>
        <v>0</v>
      </c>
      <c r="X189" s="4">
        <f t="shared" ref="X189" si="464">C189+F189+I189+L189+O189+R189+U189</f>
        <v>10</v>
      </c>
      <c r="Y189" s="4">
        <f t="shared" ref="Y189" si="465">D189+G189+J189+M189+P189+S189+V189</f>
        <v>12</v>
      </c>
      <c r="Z189" s="4">
        <f t="shared" ref="Z189" si="466">E189+H189+K189+N189+Q189+T189+W189</f>
        <v>22</v>
      </c>
    </row>
    <row r="190" spans="1:26" ht="25.5" customHeight="1" x14ac:dyDescent="0.35">
      <c r="A190" s="13"/>
      <c r="B190" s="27" t="s">
        <v>200</v>
      </c>
      <c r="C190" s="3">
        <v>1</v>
      </c>
      <c r="D190" s="3">
        <v>1</v>
      </c>
      <c r="E190" s="3">
        <f t="shared" si="457"/>
        <v>2</v>
      </c>
      <c r="F190" s="3">
        <v>0</v>
      </c>
      <c r="G190" s="3">
        <v>0</v>
      </c>
      <c r="H190" s="3">
        <f t="shared" si="458"/>
        <v>0</v>
      </c>
      <c r="I190" s="3">
        <v>0</v>
      </c>
      <c r="J190" s="3">
        <v>0</v>
      </c>
      <c r="K190" s="3">
        <f t="shared" si="459"/>
        <v>0</v>
      </c>
      <c r="L190" s="3">
        <v>0</v>
      </c>
      <c r="M190" s="3">
        <v>0</v>
      </c>
      <c r="N190" s="3">
        <f t="shared" si="460"/>
        <v>0</v>
      </c>
      <c r="O190" s="3">
        <v>0</v>
      </c>
      <c r="P190" s="3">
        <v>0</v>
      </c>
      <c r="Q190" s="3">
        <f t="shared" si="461"/>
        <v>0</v>
      </c>
      <c r="R190" s="3">
        <v>0</v>
      </c>
      <c r="S190" s="3">
        <v>0</v>
      </c>
      <c r="T190" s="3">
        <f t="shared" si="462"/>
        <v>0</v>
      </c>
      <c r="U190" s="3">
        <v>0</v>
      </c>
      <c r="V190" s="3">
        <v>0</v>
      </c>
      <c r="W190" s="3">
        <f t="shared" si="463"/>
        <v>0</v>
      </c>
      <c r="X190" s="4">
        <f t="shared" ref="X190" si="467">C190+F190+I190+L190+O190+R190+U190</f>
        <v>1</v>
      </c>
      <c r="Y190" s="4">
        <f t="shared" ref="Y190" si="468">D190+G190+J190+M190+P190+S190+V190</f>
        <v>1</v>
      </c>
      <c r="Z190" s="4">
        <f t="shared" ref="Z190" si="469">E190+H190+K190+N190+Q190+T190+W190</f>
        <v>2</v>
      </c>
    </row>
    <row r="191" spans="1:26" ht="25.5" customHeight="1" x14ac:dyDescent="0.35">
      <c r="A191" s="13"/>
      <c r="B191" s="27" t="s">
        <v>108</v>
      </c>
      <c r="C191" s="3">
        <v>0</v>
      </c>
      <c r="D191" s="3">
        <v>0</v>
      </c>
      <c r="E191" s="3">
        <f>C191+D191</f>
        <v>0</v>
      </c>
      <c r="F191" s="3">
        <v>0</v>
      </c>
      <c r="G191" s="3">
        <v>0</v>
      </c>
      <c r="H191" s="3">
        <f>F191+G191</f>
        <v>0</v>
      </c>
      <c r="I191" s="3">
        <v>6</v>
      </c>
      <c r="J191" s="3">
        <v>8</v>
      </c>
      <c r="K191" s="3">
        <f>I191+J191</f>
        <v>14</v>
      </c>
      <c r="L191" s="3">
        <v>3</v>
      </c>
      <c r="M191" s="3">
        <v>8</v>
      </c>
      <c r="N191" s="3">
        <f>L191+M191</f>
        <v>11</v>
      </c>
      <c r="O191" s="3">
        <v>1</v>
      </c>
      <c r="P191" s="3">
        <v>0</v>
      </c>
      <c r="Q191" s="3">
        <f>O191+P191</f>
        <v>1</v>
      </c>
      <c r="R191" s="3">
        <v>0</v>
      </c>
      <c r="S191" s="3">
        <v>0</v>
      </c>
      <c r="T191" s="3">
        <f>R191+S191</f>
        <v>0</v>
      </c>
      <c r="U191" s="3">
        <v>0</v>
      </c>
      <c r="V191" s="3">
        <v>0</v>
      </c>
      <c r="W191" s="3">
        <f>U191+V191</f>
        <v>0</v>
      </c>
      <c r="X191" s="4">
        <f t="shared" ref="X191:Z194" si="470">C191+F191+I191+L191+O191+R191+U191</f>
        <v>10</v>
      </c>
      <c r="Y191" s="4">
        <f t="shared" si="470"/>
        <v>16</v>
      </c>
      <c r="Z191" s="4">
        <f t="shared" si="470"/>
        <v>26</v>
      </c>
    </row>
    <row r="192" spans="1:26" ht="25.5" customHeight="1" x14ac:dyDescent="0.35">
      <c r="A192" s="13"/>
      <c r="B192" s="27" t="s">
        <v>52</v>
      </c>
      <c r="C192" s="3">
        <v>0</v>
      </c>
      <c r="D192" s="3">
        <v>0</v>
      </c>
      <c r="E192" s="3">
        <f>C192+D192</f>
        <v>0</v>
      </c>
      <c r="F192" s="3">
        <v>0</v>
      </c>
      <c r="G192" s="3">
        <v>0</v>
      </c>
      <c r="H192" s="3">
        <f>F192+G192</f>
        <v>0</v>
      </c>
      <c r="I192" s="3">
        <v>12</v>
      </c>
      <c r="J192" s="3">
        <v>20</v>
      </c>
      <c r="K192" s="3">
        <f>I192+J192</f>
        <v>32</v>
      </c>
      <c r="L192" s="3">
        <v>5</v>
      </c>
      <c r="M192" s="3">
        <v>21</v>
      </c>
      <c r="N192" s="3">
        <f>L192+M192</f>
        <v>26</v>
      </c>
      <c r="O192" s="3">
        <v>0</v>
      </c>
      <c r="P192" s="3">
        <v>2</v>
      </c>
      <c r="Q192" s="3">
        <f>O192+P192</f>
        <v>2</v>
      </c>
      <c r="R192" s="3">
        <v>0</v>
      </c>
      <c r="S192" s="3">
        <v>0</v>
      </c>
      <c r="T192" s="3">
        <f>R192+S192</f>
        <v>0</v>
      </c>
      <c r="U192" s="3">
        <v>0</v>
      </c>
      <c r="V192" s="3">
        <v>0</v>
      </c>
      <c r="W192" s="3">
        <f>U192+V192</f>
        <v>0</v>
      </c>
      <c r="X192" s="4">
        <f t="shared" si="470"/>
        <v>17</v>
      </c>
      <c r="Y192" s="4">
        <f t="shared" si="470"/>
        <v>43</v>
      </c>
      <c r="Z192" s="4">
        <f t="shared" si="470"/>
        <v>60</v>
      </c>
    </row>
    <row r="193" spans="1:26" ht="25.5" customHeight="1" x14ac:dyDescent="0.35">
      <c r="A193" s="13"/>
      <c r="B193" s="27" t="s">
        <v>53</v>
      </c>
      <c r="C193" s="3">
        <v>0</v>
      </c>
      <c r="D193" s="3">
        <v>0</v>
      </c>
      <c r="E193" s="3">
        <f>C193+D193</f>
        <v>0</v>
      </c>
      <c r="F193" s="3">
        <v>0</v>
      </c>
      <c r="G193" s="3">
        <v>0</v>
      </c>
      <c r="H193" s="3">
        <f>F193+G193</f>
        <v>0</v>
      </c>
      <c r="I193" s="3">
        <v>8</v>
      </c>
      <c r="J193" s="3">
        <v>7</v>
      </c>
      <c r="K193" s="3">
        <f>I193+J193</f>
        <v>15</v>
      </c>
      <c r="L193" s="3">
        <v>5</v>
      </c>
      <c r="M193" s="3">
        <v>8</v>
      </c>
      <c r="N193" s="3">
        <f>L193+M193</f>
        <v>13</v>
      </c>
      <c r="O193" s="3">
        <v>1</v>
      </c>
      <c r="P193" s="3">
        <v>2</v>
      </c>
      <c r="Q193" s="3">
        <f>O193+P193</f>
        <v>3</v>
      </c>
      <c r="R193" s="3">
        <v>0</v>
      </c>
      <c r="S193" s="3">
        <v>0</v>
      </c>
      <c r="T193" s="3">
        <f>R193+S193</f>
        <v>0</v>
      </c>
      <c r="U193" s="3">
        <v>0</v>
      </c>
      <c r="V193" s="3">
        <v>0</v>
      </c>
      <c r="W193" s="3">
        <f>U193+V193</f>
        <v>0</v>
      </c>
      <c r="X193" s="4">
        <f t="shared" si="470"/>
        <v>14</v>
      </c>
      <c r="Y193" s="4">
        <f t="shared" si="470"/>
        <v>17</v>
      </c>
      <c r="Z193" s="4">
        <f t="shared" si="470"/>
        <v>31</v>
      </c>
    </row>
    <row r="194" spans="1:26" ht="25.5" customHeight="1" x14ac:dyDescent="0.35">
      <c r="A194" s="13"/>
      <c r="B194" s="35" t="s">
        <v>104</v>
      </c>
      <c r="C194" s="4">
        <f>SUM(C188:C193)</f>
        <v>18</v>
      </c>
      <c r="D194" s="4">
        <f t="shared" ref="D194:W194" si="471">SUM(D188:D193)</f>
        <v>15</v>
      </c>
      <c r="E194" s="4">
        <f t="shared" si="471"/>
        <v>33</v>
      </c>
      <c r="F194" s="4">
        <f t="shared" si="471"/>
        <v>42</v>
      </c>
      <c r="G194" s="4">
        <f t="shared" si="471"/>
        <v>48</v>
      </c>
      <c r="H194" s="4">
        <f t="shared" si="471"/>
        <v>90</v>
      </c>
      <c r="I194" s="4">
        <f t="shared" si="471"/>
        <v>26</v>
      </c>
      <c r="J194" s="4">
        <f t="shared" si="471"/>
        <v>35</v>
      </c>
      <c r="K194" s="4">
        <f t="shared" si="471"/>
        <v>61</v>
      </c>
      <c r="L194" s="4">
        <f t="shared" si="471"/>
        <v>13</v>
      </c>
      <c r="M194" s="4">
        <f t="shared" si="471"/>
        <v>37</v>
      </c>
      <c r="N194" s="4">
        <f t="shared" si="471"/>
        <v>50</v>
      </c>
      <c r="O194" s="4">
        <f t="shared" si="471"/>
        <v>2</v>
      </c>
      <c r="P194" s="4">
        <f t="shared" si="471"/>
        <v>4</v>
      </c>
      <c r="Q194" s="4">
        <f t="shared" si="471"/>
        <v>6</v>
      </c>
      <c r="R194" s="4">
        <f t="shared" si="471"/>
        <v>0</v>
      </c>
      <c r="S194" s="4">
        <f t="shared" si="471"/>
        <v>0</v>
      </c>
      <c r="T194" s="4">
        <f t="shared" si="471"/>
        <v>0</v>
      </c>
      <c r="U194" s="4">
        <f t="shared" si="471"/>
        <v>0</v>
      </c>
      <c r="V194" s="4">
        <f t="shared" si="471"/>
        <v>0</v>
      </c>
      <c r="W194" s="4">
        <f t="shared" si="471"/>
        <v>0</v>
      </c>
      <c r="X194" s="4">
        <f t="shared" si="470"/>
        <v>101</v>
      </c>
      <c r="Y194" s="4">
        <f t="shared" si="470"/>
        <v>139</v>
      </c>
      <c r="Z194" s="4">
        <f t="shared" si="470"/>
        <v>240</v>
      </c>
    </row>
    <row r="195" spans="1:26" ht="25.5" customHeight="1" x14ac:dyDescent="0.35">
      <c r="A195" s="5"/>
      <c r="B195" s="33" t="s">
        <v>103</v>
      </c>
      <c r="C195" s="3"/>
      <c r="D195" s="3"/>
      <c r="E195" s="4"/>
      <c r="F195" s="3"/>
      <c r="G195" s="3"/>
      <c r="H195" s="4"/>
      <c r="I195" s="3"/>
      <c r="J195" s="3"/>
      <c r="K195" s="4"/>
      <c r="L195" s="3"/>
      <c r="M195" s="3"/>
      <c r="N195" s="4"/>
      <c r="O195" s="3"/>
      <c r="P195" s="3"/>
      <c r="Q195" s="4"/>
      <c r="R195" s="65"/>
      <c r="S195" s="65"/>
      <c r="T195" s="15"/>
      <c r="U195" s="65"/>
      <c r="V195" s="65"/>
      <c r="W195" s="15"/>
      <c r="X195" s="4"/>
      <c r="Y195" s="4"/>
      <c r="Z195" s="4"/>
    </row>
    <row r="196" spans="1:26" ht="25.5" customHeight="1" x14ac:dyDescent="0.35">
      <c r="A196" s="5"/>
      <c r="B196" s="34" t="s">
        <v>45</v>
      </c>
      <c r="C196" s="3">
        <v>2</v>
      </c>
      <c r="D196" s="3">
        <v>43</v>
      </c>
      <c r="E196" s="3">
        <f t="shared" si="241"/>
        <v>45</v>
      </c>
      <c r="F196" s="3">
        <v>5</v>
      </c>
      <c r="G196" s="3">
        <v>29</v>
      </c>
      <c r="H196" s="3">
        <f t="shared" ref="H196:H201" si="472">F196+G196</f>
        <v>34</v>
      </c>
      <c r="I196" s="3">
        <v>0</v>
      </c>
      <c r="J196" s="3">
        <v>3</v>
      </c>
      <c r="K196" s="3">
        <f t="shared" ref="K196:K201" si="473">I196+J196</f>
        <v>3</v>
      </c>
      <c r="L196" s="3">
        <v>0</v>
      </c>
      <c r="M196" s="3">
        <v>0</v>
      </c>
      <c r="N196" s="3">
        <f t="shared" ref="N196:N201" si="474">L196+M196</f>
        <v>0</v>
      </c>
      <c r="O196" s="3">
        <v>0</v>
      </c>
      <c r="P196" s="3">
        <v>0</v>
      </c>
      <c r="Q196" s="3">
        <f t="shared" ref="Q196:Q201" si="475">O196+P196</f>
        <v>0</v>
      </c>
      <c r="R196" s="3">
        <v>0</v>
      </c>
      <c r="S196" s="3">
        <v>0</v>
      </c>
      <c r="T196" s="3">
        <f t="shared" ref="T196:T201" si="476">R196+S196</f>
        <v>0</v>
      </c>
      <c r="U196" s="3">
        <v>0</v>
      </c>
      <c r="V196" s="3">
        <v>0</v>
      </c>
      <c r="W196" s="3">
        <f t="shared" ref="W196:W201" si="477">SUM(U196:V196)</f>
        <v>0</v>
      </c>
      <c r="X196" s="4">
        <f t="shared" ref="X196:X202" si="478">C196+F196+I196+L196+O196+R196+U196</f>
        <v>7</v>
      </c>
      <c r="Y196" s="4">
        <f t="shared" ref="Y196:Y202" si="479">D196+G196+J196+M196+P196+S196+V196</f>
        <v>75</v>
      </c>
      <c r="Z196" s="4">
        <f t="shared" ref="Z196:Z202" si="480">E196+H196+K196+N196+Q196+T196+W196</f>
        <v>82</v>
      </c>
    </row>
    <row r="197" spans="1:26" ht="25.5" customHeight="1" x14ac:dyDescent="0.35">
      <c r="A197" s="5"/>
      <c r="B197" s="34" t="s">
        <v>46</v>
      </c>
      <c r="C197" s="3">
        <v>0</v>
      </c>
      <c r="D197" s="3">
        <v>0</v>
      </c>
      <c r="E197" s="3">
        <f t="shared" si="241"/>
        <v>0</v>
      </c>
      <c r="F197" s="3">
        <v>0</v>
      </c>
      <c r="G197" s="3">
        <v>0</v>
      </c>
      <c r="H197" s="3">
        <f t="shared" si="472"/>
        <v>0</v>
      </c>
      <c r="I197" s="3">
        <v>1</v>
      </c>
      <c r="J197" s="3">
        <v>12</v>
      </c>
      <c r="K197" s="3">
        <f t="shared" si="473"/>
        <v>13</v>
      </c>
      <c r="L197" s="3">
        <v>1</v>
      </c>
      <c r="M197" s="3">
        <v>0</v>
      </c>
      <c r="N197" s="3">
        <f t="shared" si="474"/>
        <v>1</v>
      </c>
      <c r="O197" s="3">
        <v>0</v>
      </c>
      <c r="P197" s="3">
        <v>0</v>
      </c>
      <c r="Q197" s="3">
        <f t="shared" si="475"/>
        <v>0</v>
      </c>
      <c r="R197" s="3">
        <v>0</v>
      </c>
      <c r="S197" s="3">
        <v>0</v>
      </c>
      <c r="T197" s="3">
        <f t="shared" si="476"/>
        <v>0</v>
      </c>
      <c r="U197" s="3">
        <v>0</v>
      </c>
      <c r="V197" s="3">
        <v>0</v>
      </c>
      <c r="W197" s="3">
        <f t="shared" si="477"/>
        <v>0</v>
      </c>
      <c r="X197" s="4">
        <f t="shared" si="478"/>
        <v>2</v>
      </c>
      <c r="Y197" s="4">
        <f t="shared" si="479"/>
        <v>12</v>
      </c>
      <c r="Z197" s="4">
        <f t="shared" si="480"/>
        <v>14</v>
      </c>
    </row>
    <row r="198" spans="1:26" ht="25.5" customHeight="1" x14ac:dyDescent="0.35">
      <c r="A198" s="5"/>
      <c r="B198" s="34" t="s">
        <v>159</v>
      </c>
      <c r="C198" s="3">
        <v>7</v>
      </c>
      <c r="D198" s="3">
        <v>34</v>
      </c>
      <c r="E198" s="3">
        <f t="shared" ref="E198" si="481">C198+D198</f>
        <v>41</v>
      </c>
      <c r="F198" s="3">
        <v>3</v>
      </c>
      <c r="G198" s="3">
        <v>32</v>
      </c>
      <c r="H198" s="3">
        <f t="shared" ref="H198" si="482">F198+G198</f>
        <v>35</v>
      </c>
      <c r="I198" s="3">
        <v>0</v>
      </c>
      <c r="J198" s="3">
        <v>0</v>
      </c>
      <c r="K198" s="3">
        <f t="shared" ref="K198" si="483">I198+J198</f>
        <v>0</v>
      </c>
      <c r="L198" s="3">
        <v>0</v>
      </c>
      <c r="M198" s="3">
        <v>0</v>
      </c>
      <c r="N198" s="3">
        <f t="shared" ref="N198" si="484">L198+M198</f>
        <v>0</v>
      </c>
      <c r="O198" s="3">
        <v>0</v>
      </c>
      <c r="P198" s="3">
        <v>0</v>
      </c>
      <c r="Q198" s="3">
        <f t="shared" ref="Q198" si="485">O198+P198</f>
        <v>0</v>
      </c>
      <c r="R198" s="3">
        <v>0</v>
      </c>
      <c r="S198" s="3">
        <v>0</v>
      </c>
      <c r="T198" s="3">
        <f t="shared" ref="T198" si="486">R198+S198</f>
        <v>0</v>
      </c>
      <c r="U198" s="3">
        <v>0</v>
      </c>
      <c r="V198" s="3">
        <v>0</v>
      </c>
      <c r="W198" s="3">
        <f t="shared" ref="W198" si="487">SUM(U198:V198)</f>
        <v>0</v>
      </c>
      <c r="X198" s="4">
        <f t="shared" ref="X198" si="488">C198+F198+I198+L198+O198+R198+U198</f>
        <v>10</v>
      </c>
      <c r="Y198" s="4">
        <f t="shared" ref="Y198" si="489">D198+G198+J198+M198+P198+S198+V198</f>
        <v>66</v>
      </c>
      <c r="Z198" s="4">
        <f t="shared" ref="Z198" si="490">E198+H198+K198+N198+Q198+T198+W198</f>
        <v>76</v>
      </c>
    </row>
    <row r="199" spans="1:26" ht="25.5" customHeight="1" x14ac:dyDescent="0.35">
      <c r="A199" s="5"/>
      <c r="B199" s="14" t="s">
        <v>47</v>
      </c>
      <c r="C199" s="3">
        <v>0</v>
      </c>
      <c r="D199" s="3">
        <v>0</v>
      </c>
      <c r="E199" s="3">
        <f t="shared" si="241"/>
        <v>0</v>
      </c>
      <c r="F199" s="3">
        <v>0</v>
      </c>
      <c r="G199" s="3">
        <v>0</v>
      </c>
      <c r="H199" s="3">
        <f t="shared" si="472"/>
        <v>0</v>
      </c>
      <c r="I199" s="3">
        <v>0</v>
      </c>
      <c r="J199" s="3">
        <v>10</v>
      </c>
      <c r="K199" s="3">
        <f t="shared" si="473"/>
        <v>10</v>
      </c>
      <c r="L199" s="3">
        <v>0</v>
      </c>
      <c r="M199" s="3">
        <v>0</v>
      </c>
      <c r="N199" s="3">
        <f t="shared" si="474"/>
        <v>0</v>
      </c>
      <c r="O199" s="3">
        <v>0</v>
      </c>
      <c r="P199" s="3">
        <v>0</v>
      </c>
      <c r="Q199" s="3">
        <f t="shared" si="475"/>
        <v>0</v>
      </c>
      <c r="R199" s="3">
        <v>0</v>
      </c>
      <c r="S199" s="3">
        <v>0</v>
      </c>
      <c r="T199" s="3">
        <f t="shared" si="476"/>
        <v>0</v>
      </c>
      <c r="U199" s="3">
        <v>0</v>
      </c>
      <c r="V199" s="3">
        <v>0</v>
      </c>
      <c r="W199" s="3">
        <f t="shared" si="477"/>
        <v>0</v>
      </c>
      <c r="X199" s="4">
        <f t="shared" si="478"/>
        <v>0</v>
      </c>
      <c r="Y199" s="4">
        <f t="shared" si="479"/>
        <v>10</v>
      </c>
      <c r="Z199" s="4">
        <f t="shared" si="480"/>
        <v>10</v>
      </c>
    </row>
    <row r="200" spans="1:26" ht="25.5" customHeight="1" x14ac:dyDescent="0.35">
      <c r="A200" s="5"/>
      <c r="B200" s="14" t="s">
        <v>160</v>
      </c>
      <c r="C200" s="3">
        <v>14</v>
      </c>
      <c r="D200" s="3">
        <v>91</v>
      </c>
      <c r="E200" s="3">
        <f t="shared" ref="E200" si="491">C200+D200</f>
        <v>105</v>
      </c>
      <c r="F200" s="3">
        <v>11</v>
      </c>
      <c r="G200" s="3">
        <v>78</v>
      </c>
      <c r="H200" s="3">
        <f t="shared" ref="H200" si="492">F200+G200</f>
        <v>89</v>
      </c>
      <c r="I200" s="3">
        <v>0</v>
      </c>
      <c r="J200" s="3">
        <v>0</v>
      </c>
      <c r="K200" s="3">
        <f t="shared" ref="K200" si="493">I200+J200</f>
        <v>0</v>
      </c>
      <c r="L200" s="3">
        <v>0</v>
      </c>
      <c r="M200" s="3">
        <v>0</v>
      </c>
      <c r="N200" s="3">
        <f t="shared" ref="N200" si="494">L200+M200</f>
        <v>0</v>
      </c>
      <c r="O200" s="3">
        <v>0</v>
      </c>
      <c r="P200" s="3">
        <v>0</v>
      </c>
      <c r="Q200" s="3">
        <f t="shared" ref="Q200" si="495">O200+P200</f>
        <v>0</v>
      </c>
      <c r="R200" s="3">
        <v>0</v>
      </c>
      <c r="S200" s="3">
        <v>0</v>
      </c>
      <c r="T200" s="3">
        <f t="shared" ref="T200" si="496">R200+S200</f>
        <v>0</v>
      </c>
      <c r="U200" s="3">
        <v>0</v>
      </c>
      <c r="V200" s="3">
        <v>0</v>
      </c>
      <c r="W200" s="3">
        <f t="shared" ref="W200" si="497">SUM(U200:V200)</f>
        <v>0</v>
      </c>
      <c r="X200" s="4">
        <f t="shared" ref="X200" si="498">C200+F200+I200+L200+O200+R200+U200</f>
        <v>25</v>
      </c>
      <c r="Y200" s="4">
        <f t="shared" ref="Y200" si="499">D200+G200+J200+M200+P200+S200+V200</f>
        <v>169</v>
      </c>
      <c r="Z200" s="4">
        <f t="shared" ref="Z200" si="500">E200+H200+K200+N200+Q200+T200+W200</f>
        <v>194</v>
      </c>
    </row>
    <row r="201" spans="1:26" ht="25.5" customHeight="1" x14ac:dyDescent="0.35">
      <c r="A201" s="5"/>
      <c r="B201" s="34" t="s">
        <v>49</v>
      </c>
      <c r="C201" s="3">
        <v>37</v>
      </c>
      <c r="D201" s="3">
        <v>48</v>
      </c>
      <c r="E201" s="3">
        <f t="shared" si="241"/>
        <v>85</v>
      </c>
      <c r="F201" s="3">
        <v>33</v>
      </c>
      <c r="G201" s="3">
        <v>46</v>
      </c>
      <c r="H201" s="3">
        <f t="shared" si="472"/>
        <v>79</v>
      </c>
      <c r="I201" s="3">
        <v>6</v>
      </c>
      <c r="J201" s="3">
        <v>1</v>
      </c>
      <c r="K201" s="3">
        <f t="shared" si="473"/>
        <v>7</v>
      </c>
      <c r="L201" s="3">
        <v>0</v>
      </c>
      <c r="M201" s="3">
        <v>0</v>
      </c>
      <c r="N201" s="3">
        <f t="shared" si="474"/>
        <v>0</v>
      </c>
      <c r="O201" s="3">
        <v>0</v>
      </c>
      <c r="P201" s="3">
        <v>1</v>
      </c>
      <c r="Q201" s="3">
        <f t="shared" si="475"/>
        <v>1</v>
      </c>
      <c r="R201" s="3">
        <v>0</v>
      </c>
      <c r="S201" s="3">
        <v>0</v>
      </c>
      <c r="T201" s="3">
        <f t="shared" si="476"/>
        <v>0</v>
      </c>
      <c r="U201" s="3">
        <v>0</v>
      </c>
      <c r="V201" s="3">
        <v>0</v>
      </c>
      <c r="W201" s="3">
        <f t="shared" si="477"/>
        <v>0</v>
      </c>
      <c r="X201" s="4">
        <f t="shared" si="478"/>
        <v>76</v>
      </c>
      <c r="Y201" s="4">
        <f t="shared" si="479"/>
        <v>96</v>
      </c>
      <c r="Z201" s="4">
        <f t="shared" si="480"/>
        <v>172</v>
      </c>
    </row>
    <row r="202" spans="1:26" ht="25.5" customHeight="1" x14ac:dyDescent="0.35">
      <c r="A202" s="5"/>
      <c r="B202" s="16" t="s">
        <v>104</v>
      </c>
      <c r="C202" s="4">
        <f>SUM(C196:C201)</f>
        <v>60</v>
      </c>
      <c r="D202" s="4">
        <f t="shared" ref="D202:W202" si="501">SUM(D196:D201)</f>
        <v>216</v>
      </c>
      <c r="E202" s="4">
        <f t="shared" si="501"/>
        <v>276</v>
      </c>
      <c r="F202" s="4">
        <f t="shared" si="501"/>
        <v>52</v>
      </c>
      <c r="G202" s="4">
        <f t="shared" si="501"/>
        <v>185</v>
      </c>
      <c r="H202" s="4">
        <f t="shared" si="501"/>
        <v>237</v>
      </c>
      <c r="I202" s="4">
        <f t="shared" si="501"/>
        <v>7</v>
      </c>
      <c r="J202" s="4">
        <f t="shared" si="501"/>
        <v>26</v>
      </c>
      <c r="K202" s="4">
        <f t="shared" si="501"/>
        <v>33</v>
      </c>
      <c r="L202" s="4">
        <f t="shared" si="501"/>
        <v>1</v>
      </c>
      <c r="M202" s="4">
        <f t="shared" si="501"/>
        <v>0</v>
      </c>
      <c r="N202" s="4">
        <f t="shared" si="501"/>
        <v>1</v>
      </c>
      <c r="O202" s="4">
        <f t="shared" si="501"/>
        <v>0</v>
      </c>
      <c r="P202" s="4">
        <f t="shared" si="501"/>
        <v>1</v>
      </c>
      <c r="Q202" s="4">
        <f t="shared" si="501"/>
        <v>1</v>
      </c>
      <c r="R202" s="4">
        <f t="shared" si="501"/>
        <v>0</v>
      </c>
      <c r="S202" s="4">
        <f t="shared" si="501"/>
        <v>0</v>
      </c>
      <c r="T202" s="4">
        <f t="shared" si="501"/>
        <v>0</v>
      </c>
      <c r="U202" s="4">
        <f t="shared" si="501"/>
        <v>0</v>
      </c>
      <c r="V202" s="4">
        <f t="shared" si="501"/>
        <v>0</v>
      </c>
      <c r="W202" s="4">
        <f t="shared" si="501"/>
        <v>0</v>
      </c>
      <c r="X202" s="4">
        <f t="shared" si="478"/>
        <v>120</v>
      </c>
      <c r="Y202" s="4">
        <f t="shared" si="479"/>
        <v>428</v>
      </c>
      <c r="Z202" s="4">
        <f t="shared" si="480"/>
        <v>548</v>
      </c>
    </row>
    <row r="203" spans="1:26" ht="25.5" customHeight="1" x14ac:dyDescent="0.35">
      <c r="A203" s="13"/>
      <c r="B203" s="33" t="s">
        <v>105</v>
      </c>
      <c r="C203" s="3"/>
      <c r="D203" s="3"/>
      <c r="E203" s="4"/>
      <c r="F203" s="3"/>
      <c r="G203" s="3"/>
      <c r="H203" s="4"/>
      <c r="I203" s="3"/>
      <c r="J203" s="3"/>
      <c r="K203" s="4"/>
      <c r="L203" s="3"/>
      <c r="M203" s="3"/>
      <c r="N203" s="4"/>
      <c r="O203" s="3"/>
      <c r="P203" s="3"/>
      <c r="Q203" s="4"/>
      <c r="R203" s="65"/>
      <c r="S203" s="65"/>
      <c r="T203" s="15"/>
      <c r="U203" s="65"/>
      <c r="V203" s="65"/>
      <c r="W203" s="15"/>
      <c r="X203" s="4"/>
      <c r="Y203" s="4"/>
      <c r="Z203" s="4"/>
    </row>
    <row r="204" spans="1:26" ht="25.5" customHeight="1" x14ac:dyDescent="0.35">
      <c r="A204" s="13"/>
      <c r="B204" s="34" t="s">
        <v>54</v>
      </c>
      <c r="C204" s="3">
        <v>7</v>
      </c>
      <c r="D204" s="3">
        <v>71</v>
      </c>
      <c r="E204" s="3">
        <f t="shared" ref="E204" si="502">C204+D204</f>
        <v>78</v>
      </c>
      <c r="F204" s="3">
        <v>14</v>
      </c>
      <c r="G204" s="3">
        <v>67</v>
      </c>
      <c r="H204" s="3">
        <f t="shared" ref="H204" si="503">F204+G204</f>
        <v>81</v>
      </c>
      <c r="I204" s="3">
        <v>4</v>
      </c>
      <c r="J204" s="3">
        <v>18</v>
      </c>
      <c r="K204" s="3">
        <f t="shared" ref="K204" si="504">I204+J204</f>
        <v>22</v>
      </c>
      <c r="L204" s="3">
        <v>0</v>
      </c>
      <c r="M204" s="3">
        <v>1</v>
      </c>
      <c r="N204" s="3">
        <f t="shared" ref="N204" si="505">L204+M204</f>
        <v>1</v>
      </c>
      <c r="O204" s="3">
        <v>0</v>
      </c>
      <c r="P204" s="3">
        <v>0</v>
      </c>
      <c r="Q204" s="3">
        <f t="shared" ref="Q204" si="506">O204+P204</f>
        <v>0</v>
      </c>
      <c r="R204" s="3">
        <v>0</v>
      </c>
      <c r="S204" s="3">
        <v>0</v>
      </c>
      <c r="T204" s="3">
        <f t="shared" ref="T204" si="507">R204+S204</f>
        <v>0</v>
      </c>
      <c r="U204" s="3">
        <v>0</v>
      </c>
      <c r="V204" s="3">
        <v>0</v>
      </c>
      <c r="W204" s="3">
        <f t="shared" ref="W204" si="508">U204+V204</f>
        <v>0</v>
      </c>
      <c r="X204" s="4">
        <f t="shared" ref="X204:X205" si="509">C204+F204+I204+L204+O204+R204+U204</f>
        <v>25</v>
      </c>
      <c r="Y204" s="4">
        <f t="shared" ref="Y204:Y205" si="510">D204+G204+J204+M204+P204+S204+V204</f>
        <v>157</v>
      </c>
      <c r="Z204" s="4">
        <f t="shared" ref="Z204:Z205" si="511">E204+H204+K204+N204+Q204+T204+W204</f>
        <v>182</v>
      </c>
    </row>
    <row r="205" spans="1:26" ht="25.5" customHeight="1" x14ac:dyDescent="0.35">
      <c r="A205" s="13"/>
      <c r="B205" s="16" t="s">
        <v>104</v>
      </c>
      <c r="C205" s="4">
        <f>SUM(C204)</f>
        <v>7</v>
      </c>
      <c r="D205" s="4">
        <f t="shared" ref="D205" si="512">SUM(D204)</f>
        <v>71</v>
      </c>
      <c r="E205" s="4">
        <f t="shared" ref="E205" si="513">SUM(E204)</f>
        <v>78</v>
      </c>
      <c r="F205" s="4">
        <f t="shared" ref="F205" si="514">SUM(F204)</f>
        <v>14</v>
      </c>
      <c r="G205" s="4">
        <f t="shared" ref="G205" si="515">SUM(G204)</f>
        <v>67</v>
      </c>
      <c r="H205" s="4">
        <f t="shared" ref="H205" si="516">SUM(H204)</f>
        <v>81</v>
      </c>
      <c r="I205" s="4">
        <f t="shared" ref="I205" si="517">SUM(I204)</f>
        <v>4</v>
      </c>
      <c r="J205" s="4">
        <f t="shared" ref="J205" si="518">SUM(J204)</f>
        <v>18</v>
      </c>
      <c r="K205" s="4">
        <f t="shared" ref="K205" si="519">SUM(K204)</f>
        <v>22</v>
      </c>
      <c r="L205" s="4">
        <f t="shared" ref="L205" si="520">SUM(L204)</f>
        <v>0</v>
      </c>
      <c r="M205" s="4">
        <f t="shared" ref="M205" si="521">SUM(M204)</f>
        <v>1</v>
      </c>
      <c r="N205" s="4">
        <f t="shared" ref="N205" si="522">SUM(N204)</f>
        <v>1</v>
      </c>
      <c r="O205" s="4">
        <f t="shared" ref="O205" si="523">SUM(O204)</f>
        <v>0</v>
      </c>
      <c r="P205" s="4">
        <f t="shared" ref="P205" si="524">SUM(P204)</f>
        <v>0</v>
      </c>
      <c r="Q205" s="4">
        <f t="shared" ref="Q205" si="525">SUM(Q204)</f>
        <v>0</v>
      </c>
      <c r="R205" s="4">
        <f t="shared" ref="R205" si="526">SUM(R204)</f>
        <v>0</v>
      </c>
      <c r="S205" s="4">
        <f t="shared" ref="S205" si="527">SUM(S204)</f>
        <v>0</v>
      </c>
      <c r="T205" s="4">
        <f t="shared" ref="T205" si="528">SUM(T204)</f>
        <v>0</v>
      </c>
      <c r="U205" s="4">
        <f t="shared" ref="U205" si="529">SUM(U204)</f>
        <v>0</v>
      </c>
      <c r="V205" s="4">
        <f t="shared" ref="V205" si="530">SUM(V204)</f>
        <v>0</v>
      </c>
      <c r="W205" s="4">
        <f t="shared" ref="W205" si="531">SUM(W204)</f>
        <v>0</v>
      </c>
      <c r="X205" s="4">
        <f t="shared" si="509"/>
        <v>25</v>
      </c>
      <c r="Y205" s="4">
        <f t="shared" si="510"/>
        <v>157</v>
      </c>
      <c r="Z205" s="4">
        <f t="shared" si="511"/>
        <v>182</v>
      </c>
    </row>
    <row r="206" spans="1:26" s="17" customFormat="1" ht="25.5" customHeight="1" x14ac:dyDescent="0.35">
      <c r="A206" s="5"/>
      <c r="B206" s="35" t="s">
        <v>9</v>
      </c>
      <c r="C206" s="4">
        <f>C205+C202+C194+C186+C182+C179</f>
        <v>459</v>
      </c>
      <c r="D206" s="4">
        <f t="shared" ref="D206:Z206" si="532">D205+D202+D194+D186+D182+D179</f>
        <v>1227</v>
      </c>
      <c r="E206" s="4">
        <f t="shared" si="532"/>
        <v>1686</v>
      </c>
      <c r="F206" s="4">
        <f t="shared" si="532"/>
        <v>474</v>
      </c>
      <c r="G206" s="4">
        <f t="shared" si="532"/>
        <v>1203</v>
      </c>
      <c r="H206" s="4">
        <f t="shared" si="532"/>
        <v>1677</v>
      </c>
      <c r="I206" s="4">
        <f t="shared" si="532"/>
        <v>357</v>
      </c>
      <c r="J206" s="4">
        <f t="shared" si="532"/>
        <v>965</v>
      </c>
      <c r="K206" s="4">
        <f t="shared" si="532"/>
        <v>1322</v>
      </c>
      <c r="L206" s="4">
        <f t="shared" si="532"/>
        <v>399</v>
      </c>
      <c r="M206" s="4">
        <f t="shared" si="532"/>
        <v>1013</v>
      </c>
      <c r="N206" s="4">
        <f t="shared" si="532"/>
        <v>1412</v>
      </c>
      <c r="O206" s="4">
        <f t="shared" si="532"/>
        <v>46</v>
      </c>
      <c r="P206" s="4">
        <f t="shared" si="532"/>
        <v>46</v>
      </c>
      <c r="Q206" s="4">
        <f t="shared" si="532"/>
        <v>92</v>
      </c>
      <c r="R206" s="4">
        <f t="shared" si="532"/>
        <v>0</v>
      </c>
      <c r="S206" s="4">
        <f t="shared" si="532"/>
        <v>0</v>
      </c>
      <c r="T206" s="4">
        <f t="shared" si="532"/>
        <v>0</v>
      </c>
      <c r="U206" s="4">
        <f t="shared" si="532"/>
        <v>0</v>
      </c>
      <c r="V206" s="4">
        <f t="shared" si="532"/>
        <v>0</v>
      </c>
      <c r="W206" s="4">
        <f t="shared" si="532"/>
        <v>0</v>
      </c>
      <c r="X206" s="4">
        <f t="shared" si="532"/>
        <v>1735</v>
      </c>
      <c r="Y206" s="4">
        <f t="shared" si="532"/>
        <v>4454</v>
      </c>
      <c r="Z206" s="4">
        <f t="shared" si="532"/>
        <v>6189</v>
      </c>
    </row>
    <row r="207" spans="1:26" ht="25.5" customHeight="1" x14ac:dyDescent="0.35">
      <c r="A207" s="13"/>
      <c r="B207" s="30" t="s">
        <v>95</v>
      </c>
      <c r="C207" s="3"/>
      <c r="D207" s="3"/>
      <c r="E207" s="4"/>
      <c r="F207" s="3"/>
      <c r="G207" s="3"/>
      <c r="H207" s="4"/>
      <c r="I207" s="3"/>
      <c r="J207" s="3"/>
      <c r="K207" s="4"/>
      <c r="L207" s="3"/>
      <c r="M207" s="3"/>
      <c r="N207" s="4"/>
      <c r="O207" s="3"/>
      <c r="P207" s="3"/>
      <c r="Q207" s="4"/>
      <c r="R207" s="65"/>
      <c r="S207" s="65"/>
      <c r="T207" s="15"/>
      <c r="U207" s="65"/>
      <c r="V207" s="65"/>
      <c r="W207" s="15"/>
      <c r="X207" s="4"/>
      <c r="Y207" s="4"/>
      <c r="Z207" s="4"/>
    </row>
    <row r="208" spans="1:26" ht="25.5" customHeight="1" x14ac:dyDescent="0.35">
      <c r="A208" s="13"/>
      <c r="B208" s="36" t="s">
        <v>102</v>
      </c>
      <c r="C208" s="3"/>
      <c r="D208" s="3"/>
      <c r="E208" s="4"/>
      <c r="F208" s="3"/>
      <c r="G208" s="3"/>
      <c r="H208" s="4"/>
      <c r="I208" s="3"/>
      <c r="J208" s="3"/>
      <c r="K208" s="4"/>
      <c r="L208" s="3"/>
      <c r="M208" s="3"/>
      <c r="N208" s="4"/>
      <c r="O208" s="3"/>
      <c r="P208" s="3"/>
      <c r="Q208" s="4"/>
      <c r="R208" s="65"/>
      <c r="S208" s="65"/>
      <c r="T208" s="15"/>
      <c r="U208" s="65"/>
      <c r="V208" s="65"/>
      <c r="W208" s="15"/>
      <c r="X208" s="4"/>
      <c r="Y208" s="4"/>
      <c r="Z208" s="4"/>
    </row>
    <row r="209" spans="1:26" ht="25.5" customHeight="1" x14ac:dyDescent="0.35">
      <c r="A209" s="13"/>
      <c r="B209" s="37" t="s">
        <v>109</v>
      </c>
      <c r="C209" s="3">
        <v>0</v>
      </c>
      <c r="D209" s="3">
        <v>0</v>
      </c>
      <c r="E209" s="3">
        <f t="shared" si="241"/>
        <v>0</v>
      </c>
      <c r="F209" s="3">
        <v>0</v>
      </c>
      <c r="G209" s="3">
        <v>0</v>
      </c>
      <c r="H209" s="3">
        <f t="shared" si="242"/>
        <v>0</v>
      </c>
      <c r="I209" s="3">
        <v>0</v>
      </c>
      <c r="J209" s="3">
        <v>0</v>
      </c>
      <c r="K209" s="3">
        <f t="shared" si="243"/>
        <v>0</v>
      </c>
      <c r="L209" s="3">
        <v>13</v>
      </c>
      <c r="M209" s="3">
        <v>22</v>
      </c>
      <c r="N209" s="3">
        <f t="shared" si="244"/>
        <v>35</v>
      </c>
      <c r="O209" s="3">
        <v>1</v>
      </c>
      <c r="P209" s="3">
        <v>0</v>
      </c>
      <c r="Q209" s="3">
        <f t="shared" si="245"/>
        <v>1</v>
      </c>
      <c r="R209" s="3">
        <v>0</v>
      </c>
      <c r="S209" s="3">
        <v>0</v>
      </c>
      <c r="T209" s="3">
        <f t="shared" si="246"/>
        <v>0</v>
      </c>
      <c r="U209" s="3">
        <v>0</v>
      </c>
      <c r="V209" s="3">
        <v>0</v>
      </c>
      <c r="W209" s="3">
        <f t="shared" si="247"/>
        <v>0</v>
      </c>
      <c r="X209" s="4">
        <f t="shared" si="248"/>
        <v>14</v>
      </c>
      <c r="Y209" s="4">
        <f t="shared" si="249"/>
        <v>22</v>
      </c>
      <c r="Z209" s="4">
        <f t="shared" si="250"/>
        <v>36</v>
      </c>
    </row>
    <row r="210" spans="1:26" ht="25.5" customHeight="1" x14ac:dyDescent="0.35">
      <c r="A210" s="13"/>
      <c r="B210" s="37" t="s">
        <v>47</v>
      </c>
      <c r="C210" s="3">
        <v>0</v>
      </c>
      <c r="D210" s="3">
        <v>0</v>
      </c>
      <c r="E210" s="3">
        <f t="shared" ref="E210:E211" si="533">C210+D210</f>
        <v>0</v>
      </c>
      <c r="F210" s="3">
        <v>0</v>
      </c>
      <c r="G210" s="3">
        <v>0</v>
      </c>
      <c r="H210" s="3">
        <f t="shared" ref="H210:H211" si="534">F210+G210</f>
        <v>0</v>
      </c>
      <c r="I210" s="3">
        <v>17</v>
      </c>
      <c r="J210" s="3">
        <v>25</v>
      </c>
      <c r="K210" s="3">
        <f t="shared" ref="K210:K211" si="535">I210+J210</f>
        <v>42</v>
      </c>
      <c r="L210" s="3">
        <v>13</v>
      </c>
      <c r="M210" s="3">
        <v>34</v>
      </c>
      <c r="N210" s="3">
        <f t="shared" ref="N210:N211" si="536">L210+M210</f>
        <v>47</v>
      </c>
      <c r="O210" s="3">
        <v>2</v>
      </c>
      <c r="P210" s="3">
        <v>2</v>
      </c>
      <c r="Q210" s="3">
        <f t="shared" ref="Q210:Q211" si="537">O210+P210</f>
        <v>4</v>
      </c>
      <c r="R210" s="3">
        <v>0</v>
      </c>
      <c r="S210" s="3">
        <v>0</v>
      </c>
      <c r="T210" s="3">
        <f t="shared" ref="T210:T211" si="538">R210+S210</f>
        <v>0</v>
      </c>
      <c r="U210" s="3">
        <v>0</v>
      </c>
      <c r="V210" s="3">
        <v>0</v>
      </c>
      <c r="W210" s="3">
        <f t="shared" ref="W210:W211" si="539">U210+V210</f>
        <v>0</v>
      </c>
      <c r="X210" s="4">
        <f t="shared" ref="X210:X211" si="540">C210+F210+I210+L210+O210+R210+U210</f>
        <v>32</v>
      </c>
      <c r="Y210" s="4">
        <f t="shared" ref="Y210:Y211" si="541">D210+G210+J210+M210+P210+S210+V210</f>
        <v>61</v>
      </c>
      <c r="Z210" s="4">
        <f t="shared" ref="Z210:Z211" si="542">E210+H210+K210+N210+Q210+T210+W210</f>
        <v>93</v>
      </c>
    </row>
    <row r="211" spans="1:26" ht="25.5" customHeight="1" x14ac:dyDescent="0.35">
      <c r="A211" s="13"/>
      <c r="B211" s="37" t="s">
        <v>161</v>
      </c>
      <c r="C211" s="3">
        <v>27</v>
      </c>
      <c r="D211" s="3">
        <v>30</v>
      </c>
      <c r="E211" s="3">
        <f t="shared" si="533"/>
        <v>57</v>
      </c>
      <c r="F211" s="3">
        <v>5</v>
      </c>
      <c r="G211" s="3">
        <v>8</v>
      </c>
      <c r="H211" s="3">
        <f t="shared" si="534"/>
        <v>13</v>
      </c>
      <c r="I211" s="3">
        <v>0</v>
      </c>
      <c r="J211" s="3">
        <v>0</v>
      </c>
      <c r="K211" s="3">
        <f t="shared" si="535"/>
        <v>0</v>
      </c>
      <c r="L211" s="3">
        <v>0</v>
      </c>
      <c r="M211" s="3">
        <v>0</v>
      </c>
      <c r="N211" s="3">
        <f t="shared" si="536"/>
        <v>0</v>
      </c>
      <c r="O211" s="3">
        <v>0</v>
      </c>
      <c r="P211" s="3">
        <v>0</v>
      </c>
      <c r="Q211" s="3">
        <f t="shared" si="537"/>
        <v>0</v>
      </c>
      <c r="R211" s="3">
        <v>0</v>
      </c>
      <c r="S211" s="3">
        <v>0</v>
      </c>
      <c r="T211" s="3">
        <f t="shared" si="538"/>
        <v>0</v>
      </c>
      <c r="U211" s="3">
        <v>0</v>
      </c>
      <c r="V211" s="3">
        <v>0</v>
      </c>
      <c r="W211" s="3">
        <f t="shared" si="539"/>
        <v>0</v>
      </c>
      <c r="X211" s="4">
        <f t="shared" si="540"/>
        <v>32</v>
      </c>
      <c r="Y211" s="4">
        <f t="shared" si="541"/>
        <v>38</v>
      </c>
      <c r="Z211" s="4">
        <f t="shared" si="542"/>
        <v>70</v>
      </c>
    </row>
    <row r="212" spans="1:26" ht="25.5" customHeight="1" x14ac:dyDescent="0.35">
      <c r="A212" s="13"/>
      <c r="B212" s="37" t="s">
        <v>160</v>
      </c>
      <c r="C212" s="3">
        <v>0</v>
      </c>
      <c r="D212" s="3">
        <v>0</v>
      </c>
      <c r="E212" s="3">
        <f t="shared" si="241"/>
        <v>0</v>
      </c>
      <c r="F212" s="3">
        <v>24</v>
      </c>
      <c r="G212" s="3">
        <v>14</v>
      </c>
      <c r="H212" s="3">
        <f t="shared" si="242"/>
        <v>38</v>
      </c>
      <c r="I212" s="3">
        <v>0</v>
      </c>
      <c r="J212" s="3">
        <v>0</v>
      </c>
      <c r="K212" s="3">
        <f t="shared" si="243"/>
        <v>0</v>
      </c>
      <c r="L212" s="3">
        <v>0</v>
      </c>
      <c r="M212" s="3">
        <v>0</v>
      </c>
      <c r="N212" s="3">
        <f t="shared" si="244"/>
        <v>0</v>
      </c>
      <c r="O212" s="3">
        <v>0</v>
      </c>
      <c r="P212" s="3">
        <v>0</v>
      </c>
      <c r="Q212" s="3">
        <f t="shared" si="245"/>
        <v>0</v>
      </c>
      <c r="R212" s="3">
        <v>0</v>
      </c>
      <c r="S212" s="3">
        <v>0</v>
      </c>
      <c r="T212" s="3">
        <f t="shared" si="246"/>
        <v>0</v>
      </c>
      <c r="U212" s="3">
        <v>0</v>
      </c>
      <c r="V212" s="3">
        <v>0</v>
      </c>
      <c r="W212" s="3">
        <f t="shared" si="247"/>
        <v>0</v>
      </c>
      <c r="X212" s="4">
        <f t="shared" si="248"/>
        <v>24</v>
      </c>
      <c r="Y212" s="4">
        <f t="shared" si="249"/>
        <v>14</v>
      </c>
      <c r="Z212" s="4">
        <f t="shared" si="250"/>
        <v>38</v>
      </c>
    </row>
    <row r="213" spans="1:26" ht="25.5" customHeight="1" x14ac:dyDescent="0.35">
      <c r="A213" s="13"/>
      <c r="B213" s="35" t="s">
        <v>104</v>
      </c>
      <c r="C213" s="4">
        <f t="shared" ref="C213:W213" si="543">SUM(C209:C212)</f>
        <v>27</v>
      </c>
      <c r="D213" s="4">
        <f t="shared" si="543"/>
        <v>30</v>
      </c>
      <c r="E213" s="4">
        <f t="shared" si="543"/>
        <v>57</v>
      </c>
      <c r="F213" s="4">
        <f t="shared" si="543"/>
        <v>29</v>
      </c>
      <c r="G213" s="4">
        <f t="shared" si="543"/>
        <v>22</v>
      </c>
      <c r="H213" s="4">
        <f t="shared" si="543"/>
        <v>51</v>
      </c>
      <c r="I213" s="4">
        <f t="shared" si="543"/>
        <v>17</v>
      </c>
      <c r="J213" s="4">
        <f t="shared" si="543"/>
        <v>25</v>
      </c>
      <c r="K213" s="4">
        <f t="shared" si="543"/>
        <v>42</v>
      </c>
      <c r="L213" s="4">
        <f t="shared" si="543"/>
        <v>26</v>
      </c>
      <c r="M213" s="4">
        <f t="shared" si="543"/>
        <v>56</v>
      </c>
      <c r="N213" s="4">
        <f t="shared" si="543"/>
        <v>82</v>
      </c>
      <c r="O213" s="4">
        <f t="shared" si="543"/>
        <v>3</v>
      </c>
      <c r="P213" s="4">
        <f t="shared" si="543"/>
        <v>2</v>
      </c>
      <c r="Q213" s="4">
        <f t="shared" si="543"/>
        <v>5</v>
      </c>
      <c r="R213" s="4">
        <f t="shared" si="543"/>
        <v>0</v>
      </c>
      <c r="S213" s="4">
        <f t="shared" si="543"/>
        <v>0</v>
      </c>
      <c r="T213" s="4">
        <f t="shared" si="543"/>
        <v>0</v>
      </c>
      <c r="U213" s="4">
        <f t="shared" si="543"/>
        <v>0</v>
      </c>
      <c r="V213" s="4">
        <f t="shared" si="543"/>
        <v>0</v>
      </c>
      <c r="W213" s="4">
        <f t="shared" si="543"/>
        <v>0</v>
      </c>
      <c r="X213" s="4">
        <f t="shared" si="248"/>
        <v>102</v>
      </c>
      <c r="Y213" s="4">
        <f t="shared" si="249"/>
        <v>135</v>
      </c>
      <c r="Z213" s="4">
        <f>X213+Y213</f>
        <v>237</v>
      </c>
    </row>
    <row r="214" spans="1:26" ht="25.5" customHeight="1" x14ac:dyDescent="0.35">
      <c r="A214" s="13"/>
      <c r="B214" s="33" t="s">
        <v>110</v>
      </c>
      <c r="C214" s="3"/>
      <c r="D214" s="3"/>
      <c r="E214" s="4"/>
      <c r="F214" s="3"/>
      <c r="G214" s="3"/>
      <c r="H214" s="4"/>
      <c r="I214" s="3"/>
      <c r="J214" s="3"/>
      <c r="K214" s="4"/>
      <c r="L214" s="3"/>
      <c r="M214" s="3"/>
      <c r="N214" s="4"/>
      <c r="O214" s="3"/>
      <c r="P214" s="3"/>
      <c r="Q214" s="4"/>
      <c r="R214" s="65"/>
      <c r="S214" s="65"/>
      <c r="T214" s="15"/>
      <c r="U214" s="65"/>
      <c r="V214" s="65"/>
      <c r="W214" s="15"/>
      <c r="X214" s="4"/>
      <c r="Y214" s="4"/>
      <c r="Z214" s="4"/>
    </row>
    <row r="215" spans="1:26" ht="25.5" customHeight="1" x14ac:dyDescent="0.35">
      <c r="A215" s="13"/>
      <c r="B215" s="14" t="s">
        <v>54</v>
      </c>
      <c r="C215" s="3">
        <v>0</v>
      </c>
      <c r="D215" s="3">
        <v>0</v>
      </c>
      <c r="E215" s="3">
        <f>C215+D215</f>
        <v>0</v>
      </c>
      <c r="F215" s="3">
        <v>0</v>
      </c>
      <c r="G215" s="3">
        <v>0</v>
      </c>
      <c r="H215" s="3">
        <f>F215+G215</f>
        <v>0</v>
      </c>
      <c r="I215" s="3">
        <v>0</v>
      </c>
      <c r="J215" s="3">
        <v>0</v>
      </c>
      <c r="K215" s="3">
        <f>I215+J215</f>
        <v>0</v>
      </c>
      <c r="L215" s="3">
        <v>2</v>
      </c>
      <c r="M215" s="3">
        <v>18</v>
      </c>
      <c r="N215" s="3">
        <f>L215+M215</f>
        <v>20</v>
      </c>
      <c r="O215" s="3">
        <v>0</v>
      </c>
      <c r="P215" s="3">
        <v>3</v>
      </c>
      <c r="Q215" s="3">
        <f>O215+P215</f>
        <v>3</v>
      </c>
      <c r="R215" s="3">
        <v>0</v>
      </c>
      <c r="S215" s="3">
        <v>0</v>
      </c>
      <c r="T215" s="3">
        <f>R215+S215</f>
        <v>0</v>
      </c>
      <c r="U215" s="3">
        <v>0</v>
      </c>
      <c r="V215" s="3">
        <v>0</v>
      </c>
      <c r="W215" s="3">
        <f>U215+V215</f>
        <v>0</v>
      </c>
      <c r="X215" s="4">
        <f>C215+F215+I215+L215+O215+R215+U215</f>
        <v>2</v>
      </c>
      <c r="Y215" s="4">
        <f>D215+G215+J215+M215+P215+S215+V215</f>
        <v>21</v>
      </c>
      <c r="Z215" s="4">
        <f>E215+H215+K215+N215+Q215+T215+W215</f>
        <v>23</v>
      </c>
    </row>
    <row r="216" spans="1:26" ht="25.5" customHeight="1" x14ac:dyDescent="0.35">
      <c r="A216" s="13"/>
      <c r="B216" s="35" t="s">
        <v>104</v>
      </c>
      <c r="C216" s="4">
        <f>SUM(C215)</f>
        <v>0</v>
      </c>
      <c r="D216" s="4">
        <f t="shared" ref="D216:W216" si="544">SUM(D215)</f>
        <v>0</v>
      </c>
      <c r="E216" s="4">
        <f t="shared" si="544"/>
        <v>0</v>
      </c>
      <c r="F216" s="4">
        <f t="shared" si="544"/>
        <v>0</v>
      </c>
      <c r="G216" s="4">
        <f t="shared" si="544"/>
        <v>0</v>
      </c>
      <c r="H216" s="4">
        <f t="shared" si="544"/>
        <v>0</v>
      </c>
      <c r="I216" s="4">
        <f t="shared" si="544"/>
        <v>0</v>
      </c>
      <c r="J216" s="4">
        <f t="shared" si="544"/>
        <v>0</v>
      </c>
      <c r="K216" s="4">
        <f t="shared" si="544"/>
        <v>0</v>
      </c>
      <c r="L216" s="4">
        <f t="shared" si="544"/>
        <v>2</v>
      </c>
      <c r="M216" s="4">
        <f t="shared" si="544"/>
        <v>18</v>
      </c>
      <c r="N216" s="4">
        <f t="shared" si="544"/>
        <v>20</v>
      </c>
      <c r="O216" s="4">
        <f t="shared" si="544"/>
        <v>0</v>
      </c>
      <c r="P216" s="4">
        <f t="shared" si="544"/>
        <v>3</v>
      </c>
      <c r="Q216" s="4">
        <f t="shared" si="544"/>
        <v>3</v>
      </c>
      <c r="R216" s="4">
        <f t="shared" si="544"/>
        <v>0</v>
      </c>
      <c r="S216" s="4">
        <f t="shared" si="544"/>
        <v>0</v>
      </c>
      <c r="T216" s="4">
        <f t="shared" si="544"/>
        <v>0</v>
      </c>
      <c r="U216" s="4">
        <f t="shared" si="544"/>
        <v>0</v>
      </c>
      <c r="V216" s="4">
        <f t="shared" si="544"/>
        <v>0</v>
      </c>
      <c r="W216" s="4">
        <f t="shared" si="544"/>
        <v>0</v>
      </c>
      <c r="X216" s="4">
        <f t="shared" ref="X216" si="545">C216+F216+I216+L216+O216+R216+U216</f>
        <v>2</v>
      </c>
      <c r="Y216" s="4">
        <f t="shared" ref="Y216" si="546">D216+G216+J216+M216+P216+S216+V216</f>
        <v>21</v>
      </c>
      <c r="Z216" s="4">
        <f t="shared" ref="Z216" si="547">E216+H216+K216+N216+Q216+T216+W216</f>
        <v>23</v>
      </c>
    </row>
    <row r="217" spans="1:26" ht="25.5" customHeight="1" x14ac:dyDescent="0.35">
      <c r="A217" s="13"/>
      <c r="B217" s="16" t="s">
        <v>96</v>
      </c>
      <c r="C217" s="4">
        <f>C213+C216</f>
        <v>27</v>
      </c>
      <c r="D217" s="4">
        <f t="shared" ref="D217:J217" si="548">D213+D216</f>
        <v>30</v>
      </c>
      <c r="E217" s="4">
        <f t="shared" si="548"/>
        <v>57</v>
      </c>
      <c r="F217" s="4">
        <f t="shared" si="548"/>
        <v>29</v>
      </c>
      <c r="G217" s="4">
        <f t="shared" si="548"/>
        <v>22</v>
      </c>
      <c r="H217" s="4">
        <f t="shared" si="548"/>
        <v>51</v>
      </c>
      <c r="I217" s="4">
        <f t="shared" si="548"/>
        <v>17</v>
      </c>
      <c r="J217" s="4">
        <f t="shared" si="548"/>
        <v>25</v>
      </c>
      <c r="K217" s="4">
        <f>K213+K216</f>
        <v>42</v>
      </c>
      <c r="L217" s="4">
        <f t="shared" ref="L217:Z217" si="549">L213+L216</f>
        <v>28</v>
      </c>
      <c r="M217" s="4">
        <f t="shared" si="549"/>
        <v>74</v>
      </c>
      <c r="N217" s="4">
        <f t="shared" si="549"/>
        <v>102</v>
      </c>
      <c r="O217" s="4">
        <f t="shared" si="549"/>
        <v>3</v>
      </c>
      <c r="P217" s="4">
        <f t="shared" si="549"/>
        <v>5</v>
      </c>
      <c r="Q217" s="4">
        <f t="shared" si="549"/>
        <v>8</v>
      </c>
      <c r="R217" s="4">
        <f t="shared" si="549"/>
        <v>0</v>
      </c>
      <c r="S217" s="4">
        <f t="shared" si="549"/>
        <v>0</v>
      </c>
      <c r="T217" s="4">
        <f t="shared" si="549"/>
        <v>0</v>
      </c>
      <c r="U217" s="4">
        <f t="shared" si="549"/>
        <v>0</v>
      </c>
      <c r="V217" s="4">
        <f t="shared" si="549"/>
        <v>0</v>
      </c>
      <c r="W217" s="4">
        <f t="shared" si="549"/>
        <v>0</v>
      </c>
      <c r="X217" s="4">
        <f t="shared" si="549"/>
        <v>104</v>
      </c>
      <c r="Y217" s="4">
        <f t="shared" si="549"/>
        <v>156</v>
      </c>
      <c r="Z217" s="4">
        <f t="shared" si="549"/>
        <v>260</v>
      </c>
    </row>
    <row r="218" spans="1:26" s="17" customFormat="1" ht="25.5" customHeight="1" x14ac:dyDescent="0.35">
      <c r="A218" s="22"/>
      <c r="B218" s="23" t="s">
        <v>10</v>
      </c>
      <c r="C218" s="24">
        <f t="shared" ref="C218:Y218" si="550">C206+C217</f>
        <v>486</v>
      </c>
      <c r="D218" s="24">
        <f t="shared" si="550"/>
        <v>1257</v>
      </c>
      <c r="E218" s="24">
        <f t="shared" si="550"/>
        <v>1743</v>
      </c>
      <c r="F218" s="24">
        <f t="shared" si="550"/>
        <v>503</v>
      </c>
      <c r="G218" s="24">
        <f t="shared" si="550"/>
        <v>1225</v>
      </c>
      <c r="H218" s="24">
        <f t="shared" si="550"/>
        <v>1728</v>
      </c>
      <c r="I218" s="24">
        <f t="shared" si="550"/>
        <v>374</v>
      </c>
      <c r="J218" s="24">
        <f t="shared" si="550"/>
        <v>990</v>
      </c>
      <c r="K218" s="24">
        <f t="shared" si="550"/>
        <v>1364</v>
      </c>
      <c r="L218" s="24">
        <f t="shared" si="550"/>
        <v>427</v>
      </c>
      <c r="M218" s="24">
        <f t="shared" si="550"/>
        <v>1087</v>
      </c>
      <c r="N218" s="24">
        <f t="shared" si="550"/>
        <v>1514</v>
      </c>
      <c r="O218" s="24">
        <f t="shared" si="550"/>
        <v>49</v>
      </c>
      <c r="P218" s="24">
        <f t="shared" si="550"/>
        <v>51</v>
      </c>
      <c r="Q218" s="24">
        <f t="shared" si="550"/>
        <v>100</v>
      </c>
      <c r="R218" s="24">
        <f t="shared" si="550"/>
        <v>0</v>
      </c>
      <c r="S218" s="24">
        <f t="shared" si="550"/>
        <v>0</v>
      </c>
      <c r="T218" s="24">
        <f t="shared" si="550"/>
        <v>0</v>
      </c>
      <c r="U218" s="24">
        <f t="shared" si="550"/>
        <v>0</v>
      </c>
      <c r="V218" s="24">
        <f t="shared" si="550"/>
        <v>0</v>
      </c>
      <c r="W218" s="24">
        <f t="shared" si="550"/>
        <v>0</v>
      </c>
      <c r="X218" s="24">
        <f t="shared" si="550"/>
        <v>1839</v>
      </c>
      <c r="Y218" s="24">
        <f t="shared" si="550"/>
        <v>4610</v>
      </c>
      <c r="Z218" s="24">
        <f>X218+Y218</f>
        <v>6449</v>
      </c>
    </row>
    <row r="219" spans="1:26" ht="25.5" customHeight="1" x14ac:dyDescent="0.35">
      <c r="A219" s="5" t="s">
        <v>55</v>
      </c>
      <c r="B219" s="6"/>
      <c r="C219" s="7"/>
      <c r="D219" s="8"/>
      <c r="E219" s="67"/>
      <c r="F219" s="8"/>
      <c r="G219" s="8"/>
      <c r="H219" s="67"/>
      <c r="I219" s="8"/>
      <c r="J219" s="8"/>
      <c r="K219" s="67"/>
      <c r="L219" s="8"/>
      <c r="M219" s="8"/>
      <c r="N219" s="67"/>
      <c r="O219" s="8"/>
      <c r="P219" s="8"/>
      <c r="Q219" s="67"/>
      <c r="R219" s="9"/>
      <c r="S219" s="9"/>
      <c r="T219" s="10"/>
      <c r="U219" s="9"/>
      <c r="V219" s="9"/>
      <c r="W219" s="10"/>
      <c r="X219" s="67"/>
      <c r="Y219" s="67"/>
      <c r="Z219" s="68"/>
    </row>
    <row r="220" spans="1:26" ht="25.5" customHeight="1" x14ac:dyDescent="0.35">
      <c r="A220" s="5"/>
      <c r="B220" s="11" t="s">
        <v>6</v>
      </c>
      <c r="C220" s="7"/>
      <c r="D220" s="8"/>
      <c r="E220" s="67"/>
      <c r="F220" s="8"/>
      <c r="G220" s="8"/>
      <c r="H220" s="67"/>
      <c r="I220" s="8"/>
      <c r="J220" s="8"/>
      <c r="K220" s="67"/>
      <c r="L220" s="8"/>
      <c r="M220" s="8"/>
      <c r="N220" s="67"/>
      <c r="O220" s="8"/>
      <c r="P220" s="8"/>
      <c r="Q220" s="67"/>
      <c r="R220" s="9"/>
      <c r="S220" s="9"/>
      <c r="T220" s="10"/>
      <c r="U220" s="9"/>
      <c r="V220" s="9"/>
      <c r="W220" s="10"/>
      <c r="X220" s="67"/>
      <c r="Y220" s="67"/>
      <c r="Z220" s="68"/>
    </row>
    <row r="221" spans="1:26" ht="25.5" customHeight="1" x14ac:dyDescent="0.35">
      <c r="A221" s="13"/>
      <c r="B221" s="33" t="s">
        <v>111</v>
      </c>
      <c r="C221" s="7"/>
      <c r="D221" s="8"/>
      <c r="E221" s="67"/>
      <c r="F221" s="8"/>
      <c r="G221" s="8"/>
      <c r="H221" s="67"/>
      <c r="I221" s="8"/>
      <c r="J221" s="8"/>
      <c r="K221" s="67"/>
      <c r="L221" s="8"/>
      <c r="M221" s="8"/>
      <c r="N221" s="67"/>
      <c r="O221" s="8"/>
      <c r="P221" s="8"/>
      <c r="Q221" s="67"/>
      <c r="R221" s="9"/>
      <c r="S221" s="9"/>
      <c r="T221" s="10"/>
      <c r="U221" s="9"/>
      <c r="V221" s="9"/>
      <c r="W221" s="10"/>
      <c r="X221" s="67"/>
      <c r="Y221" s="67"/>
      <c r="Z221" s="68"/>
    </row>
    <row r="222" spans="1:26" ht="25.5" customHeight="1" x14ac:dyDescent="0.35">
      <c r="A222" s="13"/>
      <c r="B222" s="34" t="s">
        <v>112</v>
      </c>
      <c r="C222" s="3">
        <v>0</v>
      </c>
      <c r="D222" s="3">
        <v>0</v>
      </c>
      <c r="E222" s="3">
        <f t="shared" ref="E222:E293" si="551">C222+D222</f>
        <v>0</v>
      </c>
      <c r="F222" s="3">
        <v>14</v>
      </c>
      <c r="G222" s="3">
        <v>37</v>
      </c>
      <c r="H222" s="3">
        <f t="shared" ref="H222:H293" si="552">F222+G222</f>
        <v>51</v>
      </c>
      <c r="I222" s="3">
        <v>13</v>
      </c>
      <c r="J222" s="3">
        <v>50</v>
      </c>
      <c r="K222" s="3">
        <f t="shared" ref="K222:K293" si="553">I222+J222</f>
        <v>63</v>
      </c>
      <c r="L222" s="3">
        <v>14</v>
      </c>
      <c r="M222" s="3">
        <v>50</v>
      </c>
      <c r="N222" s="3">
        <f t="shared" ref="N222:N293" si="554">L222+M222</f>
        <v>64</v>
      </c>
      <c r="O222" s="3">
        <v>0</v>
      </c>
      <c r="P222" s="3">
        <v>2</v>
      </c>
      <c r="Q222" s="3">
        <f t="shared" ref="Q222:Q293" si="555">O222+P222</f>
        <v>2</v>
      </c>
      <c r="R222" s="3">
        <v>0</v>
      </c>
      <c r="S222" s="3">
        <v>0</v>
      </c>
      <c r="T222" s="3">
        <f t="shared" ref="T222:T293" si="556">R222+S222</f>
        <v>0</v>
      </c>
      <c r="U222" s="3">
        <v>0</v>
      </c>
      <c r="V222" s="3">
        <v>0</v>
      </c>
      <c r="W222" s="3">
        <f t="shared" ref="W222:W293" si="557">U222+V222</f>
        <v>0</v>
      </c>
      <c r="X222" s="4">
        <f t="shared" ref="X222:X293" si="558">C222+F222+I222+L222+O222+R222+U222</f>
        <v>41</v>
      </c>
      <c r="Y222" s="4">
        <f t="shared" ref="Y222:Y293" si="559">D222+G222+J222+M222+P222+S222+V222</f>
        <v>139</v>
      </c>
      <c r="Z222" s="4">
        <f t="shared" ref="Z222:Z293" si="560">E222+H222+K222+N222+Q222+T222+W222</f>
        <v>180</v>
      </c>
    </row>
    <row r="223" spans="1:26" ht="25.5" customHeight="1" x14ac:dyDescent="0.35">
      <c r="A223" s="13"/>
      <c r="B223" s="34" t="s">
        <v>194</v>
      </c>
      <c r="C223" s="3">
        <v>14</v>
      </c>
      <c r="D223" s="3">
        <v>35</v>
      </c>
      <c r="E223" s="3">
        <f t="shared" ref="E223" si="561">C223+D223</f>
        <v>49</v>
      </c>
      <c r="F223" s="3">
        <v>0</v>
      </c>
      <c r="G223" s="3">
        <v>0</v>
      </c>
      <c r="H223" s="3">
        <f t="shared" ref="H223" si="562">F223+G223</f>
        <v>0</v>
      </c>
      <c r="I223" s="3">
        <v>0</v>
      </c>
      <c r="J223" s="3">
        <v>0</v>
      </c>
      <c r="K223" s="3">
        <f t="shared" ref="K223" si="563">I223+J223</f>
        <v>0</v>
      </c>
      <c r="L223" s="3">
        <v>0</v>
      </c>
      <c r="M223" s="3">
        <v>0</v>
      </c>
      <c r="N223" s="3">
        <f t="shared" ref="N223" si="564">L223+M223</f>
        <v>0</v>
      </c>
      <c r="O223" s="3">
        <v>0</v>
      </c>
      <c r="P223" s="3">
        <v>0</v>
      </c>
      <c r="Q223" s="3">
        <f t="shared" ref="Q223" si="565">O223+P223</f>
        <v>0</v>
      </c>
      <c r="R223" s="3">
        <v>0</v>
      </c>
      <c r="S223" s="3">
        <v>0</v>
      </c>
      <c r="T223" s="3">
        <f t="shared" ref="T223" si="566">R223+S223</f>
        <v>0</v>
      </c>
      <c r="U223" s="3">
        <v>0</v>
      </c>
      <c r="V223" s="3">
        <v>0</v>
      </c>
      <c r="W223" s="3">
        <f t="shared" ref="W223" si="567">U223+V223</f>
        <v>0</v>
      </c>
      <c r="X223" s="4">
        <f t="shared" ref="X223" si="568">C223+F223+I223+L223+O223+R223+U223</f>
        <v>14</v>
      </c>
      <c r="Y223" s="4">
        <f t="shared" ref="Y223" si="569">D223+G223+J223+M223+P223+S223+V223</f>
        <v>35</v>
      </c>
      <c r="Z223" s="4">
        <f t="shared" ref="Z223" si="570">E223+H223+K223+N223+Q223+T223+W223</f>
        <v>49</v>
      </c>
    </row>
    <row r="224" spans="1:26" ht="25.5" customHeight="1" x14ac:dyDescent="0.35">
      <c r="A224" s="13"/>
      <c r="B224" s="34" t="s">
        <v>56</v>
      </c>
      <c r="C224" s="3">
        <v>0</v>
      </c>
      <c r="D224" s="3">
        <v>0</v>
      </c>
      <c r="E224" s="3">
        <f t="shared" si="551"/>
        <v>0</v>
      </c>
      <c r="F224" s="3">
        <v>0</v>
      </c>
      <c r="G224" s="3">
        <v>0</v>
      </c>
      <c r="H224" s="3">
        <f t="shared" si="552"/>
        <v>0</v>
      </c>
      <c r="I224" s="3">
        <v>0</v>
      </c>
      <c r="J224" s="3">
        <v>0</v>
      </c>
      <c r="K224" s="3">
        <f t="shared" si="553"/>
        <v>0</v>
      </c>
      <c r="L224" s="3">
        <v>12</v>
      </c>
      <c r="M224" s="3">
        <v>36</v>
      </c>
      <c r="N224" s="3">
        <f t="shared" si="554"/>
        <v>48</v>
      </c>
      <c r="O224" s="3">
        <v>0</v>
      </c>
      <c r="P224" s="3">
        <v>0</v>
      </c>
      <c r="Q224" s="3">
        <f t="shared" si="555"/>
        <v>0</v>
      </c>
      <c r="R224" s="3">
        <v>0</v>
      </c>
      <c r="S224" s="3">
        <v>0</v>
      </c>
      <c r="T224" s="3">
        <f t="shared" si="556"/>
        <v>0</v>
      </c>
      <c r="U224" s="3">
        <v>0</v>
      </c>
      <c r="V224" s="3">
        <v>0</v>
      </c>
      <c r="W224" s="3">
        <f t="shared" si="557"/>
        <v>0</v>
      </c>
      <c r="X224" s="4">
        <f t="shared" si="558"/>
        <v>12</v>
      </c>
      <c r="Y224" s="4">
        <f t="shared" si="559"/>
        <v>36</v>
      </c>
      <c r="Z224" s="4">
        <f t="shared" si="560"/>
        <v>48</v>
      </c>
    </row>
    <row r="225" spans="1:26" ht="25.5" customHeight="1" x14ac:dyDescent="0.35">
      <c r="A225" s="13"/>
      <c r="B225" s="34" t="s">
        <v>146</v>
      </c>
      <c r="C225" s="3">
        <v>10</v>
      </c>
      <c r="D225" s="3">
        <v>26</v>
      </c>
      <c r="E225" s="3">
        <f t="shared" ref="E225" si="571">C225+D225</f>
        <v>36</v>
      </c>
      <c r="F225" s="3">
        <v>8</v>
      </c>
      <c r="G225" s="3">
        <v>15</v>
      </c>
      <c r="H225" s="3">
        <f t="shared" ref="H225" si="572">F225+G225</f>
        <v>23</v>
      </c>
      <c r="I225" s="3">
        <v>12</v>
      </c>
      <c r="J225" s="3">
        <v>21</v>
      </c>
      <c r="K225" s="3">
        <f t="shared" ref="K225" si="573">I225+J225</f>
        <v>33</v>
      </c>
      <c r="L225" s="3">
        <v>0</v>
      </c>
      <c r="M225" s="3">
        <v>0</v>
      </c>
      <c r="N225" s="3">
        <f t="shared" ref="N225" si="574">L225+M225</f>
        <v>0</v>
      </c>
      <c r="O225" s="3">
        <v>0</v>
      </c>
      <c r="P225" s="3">
        <v>0</v>
      </c>
      <c r="Q225" s="3">
        <f t="shared" ref="Q225" si="575">O225+P225</f>
        <v>0</v>
      </c>
      <c r="R225" s="3">
        <v>0</v>
      </c>
      <c r="S225" s="3">
        <v>0</v>
      </c>
      <c r="T225" s="3">
        <f t="shared" ref="T225" si="576">R225+S225</f>
        <v>0</v>
      </c>
      <c r="U225" s="3">
        <v>0</v>
      </c>
      <c r="V225" s="3">
        <v>0</v>
      </c>
      <c r="W225" s="3">
        <f t="shared" ref="W225" si="577">U225+V225</f>
        <v>0</v>
      </c>
      <c r="X225" s="4">
        <f t="shared" ref="X225" si="578">C225+F225+I225+L225+O225+R225+U225</f>
        <v>30</v>
      </c>
      <c r="Y225" s="4">
        <f t="shared" ref="Y225" si="579">D225+G225+J225+M225+P225+S225+V225</f>
        <v>62</v>
      </c>
      <c r="Z225" s="4">
        <f t="shared" ref="Z225" si="580">E225+H225+K225+N225+Q225+T225+W225</f>
        <v>92</v>
      </c>
    </row>
    <row r="226" spans="1:26" ht="25.5" customHeight="1" x14ac:dyDescent="0.35">
      <c r="A226" s="13"/>
      <c r="B226" s="34" t="s">
        <v>57</v>
      </c>
      <c r="C226" s="3">
        <v>47</v>
      </c>
      <c r="D226" s="3">
        <v>122</v>
      </c>
      <c r="E226" s="3">
        <f t="shared" si="551"/>
        <v>169</v>
      </c>
      <c r="F226" s="3">
        <v>49</v>
      </c>
      <c r="G226" s="3">
        <v>94</v>
      </c>
      <c r="H226" s="3">
        <f t="shared" si="552"/>
        <v>143</v>
      </c>
      <c r="I226" s="3">
        <v>45</v>
      </c>
      <c r="J226" s="3">
        <v>145</v>
      </c>
      <c r="K226" s="3">
        <f t="shared" si="553"/>
        <v>190</v>
      </c>
      <c r="L226" s="3">
        <v>33</v>
      </c>
      <c r="M226" s="3">
        <v>67</v>
      </c>
      <c r="N226" s="3">
        <f t="shared" si="554"/>
        <v>100</v>
      </c>
      <c r="O226" s="3">
        <v>12</v>
      </c>
      <c r="P226" s="3">
        <v>17</v>
      </c>
      <c r="Q226" s="3">
        <f t="shared" si="555"/>
        <v>29</v>
      </c>
      <c r="R226" s="3">
        <v>0</v>
      </c>
      <c r="S226" s="3">
        <v>0</v>
      </c>
      <c r="T226" s="3">
        <f t="shared" si="556"/>
        <v>0</v>
      </c>
      <c r="U226" s="3">
        <v>0</v>
      </c>
      <c r="V226" s="3">
        <v>0</v>
      </c>
      <c r="W226" s="3">
        <f t="shared" si="557"/>
        <v>0</v>
      </c>
      <c r="X226" s="4">
        <f t="shared" si="558"/>
        <v>186</v>
      </c>
      <c r="Y226" s="4">
        <f t="shared" si="559"/>
        <v>445</v>
      </c>
      <c r="Z226" s="4">
        <f t="shared" si="560"/>
        <v>631</v>
      </c>
    </row>
    <row r="227" spans="1:26" ht="25.5" customHeight="1" x14ac:dyDescent="0.35">
      <c r="A227" s="13"/>
      <c r="B227" s="34" t="s">
        <v>113</v>
      </c>
      <c r="C227" s="3">
        <v>0</v>
      </c>
      <c r="D227" s="3">
        <v>0</v>
      </c>
      <c r="E227" s="3">
        <f t="shared" si="551"/>
        <v>0</v>
      </c>
      <c r="F227" s="3">
        <v>0</v>
      </c>
      <c r="G227" s="3">
        <v>0</v>
      </c>
      <c r="H227" s="3">
        <f t="shared" si="552"/>
        <v>0</v>
      </c>
      <c r="I227" s="3">
        <v>0</v>
      </c>
      <c r="J227" s="3">
        <v>0</v>
      </c>
      <c r="K227" s="3">
        <f t="shared" si="553"/>
        <v>0</v>
      </c>
      <c r="L227" s="3">
        <v>24</v>
      </c>
      <c r="M227" s="3">
        <v>35</v>
      </c>
      <c r="N227" s="3">
        <f t="shared" si="554"/>
        <v>59</v>
      </c>
      <c r="O227" s="3">
        <v>2</v>
      </c>
      <c r="P227" s="3">
        <v>2</v>
      </c>
      <c r="Q227" s="3">
        <f t="shared" si="555"/>
        <v>4</v>
      </c>
      <c r="R227" s="3">
        <v>0</v>
      </c>
      <c r="S227" s="3">
        <v>0</v>
      </c>
      <c r="T227" s="3">
        <f t="shared" si="556"/>
        <v>0</v>
      </c>
      <c r="U227" s="3">
        <v>0</v>
      </c>
      <c r="V227" s="3">
        <v>0</v>
      </c>
      <c r="W227" s="3">
        <f t="shared" si="557"/>
        <v>0</v>
      </c>
      <c r="X227" s="4">
        <f t="shared" si="558"/>
        <v>26</v>
      </c>
      <c r="Y227" s="4">
        <f t="shared" si="559"/>
        <v>37</v>
      </c>
      <c r="Z227" s="4">
        <f t="shared" si="560"/>
        <v>63</v>
      </c>
    </row>
    <row r="228" spans="1:26" ht="25.5" customHeight="1" x14ac:dyDescent="0.35">
      <c r="A228" s="13"/>
      <c r="B228" s="35" t="s">
        <v>104</v>
      </c>
      <c r="C228" s="4">
        <f t="shared" ref="C228:W228" si="581">SUM(C222:C227)</f>
        <v>71</v>
      </c>
      <c r="D228" s="4">
        <f t="shared" si="581"/>
        <v>183</v>
      </c>
      <c r="E228" s="4">
        <f t="shared" si="581"/>
        <v>254</v>
      </c>
      <c r="F228" s="4">
        <f t="shared" si="581"/>
        <v>71</v>
      </c>
      <c r="G228" s="4">
        <f t="shared" si="581"/>
        <v>146</v>
      </c>
      <c r="H228" s="4">
        <f t="shared" si="581"/>
        <v>217</v>
      </c>
      <c r="I228" s="4">
        <f t="shared" si="581"/>
        <v>70</v>
      </c>
      <c r="J228" s="4">
        <f t="shared" si="581"/>
        <v>216</v>
      </c>
      <c r="K228" s="4">
        <f t="shared" si="581"/>
        <v>286</v>
      </c>
      <c r="L228" s="4">
        <f t="shared" si="581"/>
        <v>83</v>
      </c>
      <c r="M228" s="4">
        <f t="shared" si="581"/>
        <v>188</v>
      </c>
      <c r="N228" s="4">
        <f t="shared" si="581"/>
        <v>271</v>
      </c>
      <c r="O228" s="4">
        <f t="shared" si="581"/>
        <v>14</v>
      </c>
      <c r="P228" s="4">
        <f t="shared" si="581"/>
        <v>21</v>
      </c>
      <c r="Q228" s="4">
        <f t="shared" si="581"/>
        <v>35</v>
      </c>
      <c r="R228" s="4">
        <f t="shared" si="581"/>
        <v>0</v>
      </c>
      <c r="S228" s="4">
        <f t="shared" si="581"/>
        <v>0</v>
      </c>
      <c r="T228" s="4">
        <f t="shared" si="581"/>
        <v>0</v>
      </c>
      <c r="U228" s="4">
        <f t="shared" si="581"/>
        <v>0</v>
      </c>
      <c r="V228" s="4">
        <f t="shared" si="581"/>
        <v>0</v>
      </c>
      <c r="W228" s="4">
        <f t="shared" si="581"/>
        <v>0</v>
      </c>
      <c r="X228" s="4">
        <f t="shared" si="558"/>
        <v>309</v>
      </c>
      <c r="Y228" s="4">
        <f t="shared" si="559"/>
        <v>754</v>
      </c>
      <c r="Z228" s="4">
        <f>X228+Y228</f>
        <v>1063</v>
      </c>
    </row>
    <row r="229" spans="1:26" ht="25.5" customHeight="1" x14ac:dyDescent="0.35">
      <c r="A229" s="13"/>
      <c r="B229" s="6" t="s">
        <v>114</v>
      </c>
      <c r="C229" s="3"/>
      <c r="D229" s="3"/>
      <c r="E229" s="4"/>
      <c r="F229" s="3"/>
      <c r="G229" s="3"/>
      <c r="H229" s="4"/>
      <c r="I229" s="3"/>
      <c r="J229" s="3"/>
      <c r="K229" s="4"/>
      <c r="L229" s="3"/>
      <c r="M229" s="3"/>
      <c r="N229" s="4"/>
      <c r="O229" s="3"/>
      <c r="P229" s="3"/>
      <c r="Q229" s="4"/>
      <c r="R229" s="65"/>
      <c r="S229" s="65"/>
      <c r="T229" s="15"/>
      <c r="U229" s="65"/>
      <c r="V229" s="65"/>
      <c r="W229" s="15"/>
      <c r="X229" s="4"/>
      <c r="Y229" s="4"/>
      <c r="Z229" s="4"/>
    </row>
    <row r="230" spans="1:26" ht="25.5" customHeight="1" x14ac:dyDescent="0.35">
      <c r="A230" s="13"/>
      <c r="B230" s="14" t="s">
        <v>112</v>
      </c>
      <c r="C230" s="3">
        <v>0</v>
      </c>
      <c r="D230" s="3">
        <v>0</v>
      </c>
      <c r="E230" s="3">
        <f t="shared" ref="E230:E233" si="582">C230+D230</f>
        <v>0</v>
      </c>
      <c r="F230" s="3">
        <v>7</v>
      </c>
      <c r="G230" s="3">
        <v>7</v>
      </c>
      <c r="H230" s="3">
        <f t="shared" ref="H230:H233" si="583">F230+G230</f>
        <v>14</v>
      </c>
      <c r="I230" s="3">
        <v>0</v>
      </c>
      <c r="J230" s="3">
        <v>1</v>
      </c>
      <c r="K230" s="3">
        <f t="shared" ref="K230:K233" si="584">I230+J230</f>
        <v>1</v>
      </c>
      <c r="L230" s="3">
        <v>0</v>
      </c>
      <c r="M230" s="3">
        <v>0</v>
      </c>
      <c r="N230" s="3">
        <f t="shared" ref="N230:N233" si="585">L230+M230</f>
        <v>0</v>
      </c>
      <c r="O230" s="3">
        <v>0</v>
      </c>
      <c r="P230" s="3">
        <v>0</v>
      </c>
      <c r="Q230" s="3">
        <f t="shared" ref="Q230:Q233" si="586">O230+P230</f>
        <v>0</v>
      </c>
      <c r="R230" s="3">
        <v>0</v>
      </c>
      <c r="S230" s="3">
        <v>0</v>
      </c>
      <c r="T230" s="3">
        <f t="shared" ref="T230:T233" si="587">R230+S230</f>
        <v>0</v>
      </c>
      <c r="U230" s="3">
        <v>0</v>
      </c>
      <c r="V230" s="3">
        <v>0</v>
      </c>
      <c r="W230" s="3">
        <f t="shared" ref="W230:W233" si="588">U230+V230</f>
        <v>0</v>
      </c>
      <c r="X230" s="4">
        <f t="shared" ref="X230:X234" si="589">C230+F230+I230+L230+O230+R230+U230</f>
        <v>7</v>
      </c>
      <c r="Y230" s="4">
        <f t="shared" ref="Y230:Y234" si="590">D230+G230+J230+M230+P230+S230+V230</f>
        <v>8</v>
      </c>
      <c r="Z230" s="4">
        <f t="shared" ref="Z230:Z233" si="591">E230+H230+K230+N230+Q230+T230+W230</f>
        <v>15</v>
      </c>
    </row>
    <row r="231" spans="1:26" ht="25.5" customHeight="1" x14ac:dyDescent="0.35">
      <c r="A231" s="13"/>
      <c r="B231" s="14" t="s">
        <v>194</v>
      </c>
      <c r="C231" s="3">
        <v>9</v>
      </c>
      <c r="D231" s="3">
        <v>20</v>
      </c>
      <c r="E231" s="3">
        <f t="shared" ref="E231" si="592">C231+D231</f>
        <v>29</v>
      </c>
      <c r="F231" s="3">
        <v>0</v>
      </c>
      <c r="G231" s="3">
        <v>0</v>
      </c>
      <c r="H231" s="3">
        <f t="shared" ref="H231" si="593">F231+G231</f>
        <v>0</v>
      </c>
      <c r="I231" s="3">
        <v>0</v>
      </c>
      <c r="J231" s="3">
        <v>0</v>
      </c>
      <c r="K231" s="3">
        <f t="shared" ref="K231" si="594">I231+J231</f>
        <v>0</v>
      </c>
      <c r="L231" s="3">
        <v>0</v>
      </c>
      <c r="M231" s="3">
        <v>0</v>
      </c>
      <c r="N231" s="3">
        <f t="shared" ref="N231" si="595">L231+M231</f>
        <v>0</v>
      </c>
      <c r="O231" s="3">
        <v>0</v>
      </c>
      <c r="P231" s="3">
        <v>0</v>
      </c>
      <c r="Q231" s="3">
        <f t="shared" ref="Q231" si="596">O231+P231</f>
        <v>0</v>
      </c>
      <c r="R231" s="3">
        <v>0</v>
      </c>
      <c r="S231" s="3">
        <v>0</v>
      </c>
      <c r="T231" s="3">
        <f t="shared" ref="T231" si="597">R231+S231</f>
        <v>0</v>
      </c>
      <c r="U231" s="3">
        <v>0</v>
      </c>
      <c r="V231" s="3">
        <v>0</v>
      </c>
      <c r="W231" s="3">
        <f t="shared" ref="W231" si="598">U231+V231</f>
        <v>0</v>
      </c>
      <c r="X231" s="4">
        <f t="shared" ref="X231" si="599">C231+F231+I231+L231+O231+R231+U231</f>
        <v>9</v>
      </c>
      <c r="Y231" s="4">
        <f t="shared" ref="Y231" si="600">D231+G231+J231+M231+P231+S231+V231</f>
        <v>20</v>
      </c>
      <c r="Z231" s="4">
        <f t="shared" ref="Z231" si="601">E231+H231+K231+N231+Q231+T231+W231</f>
        <v>29</v>
      </c>
    </row>
    <row r="232" spans="1:26" ht="25.5" customHeight="1" x14ac:dyDescent="0.35">
      <c r="A232" s="13"/>
      <c r="B232" s="34" t="s">
        <v>146</v>
      </c>
      <c r="C232" s="3">
        <v>3</v>
      </c>
      <c r="D232" s="3">
        <v>5</v>
      </c>
      <c r="E232" s="3">
        <f t="shared" ref="E232" si="602">C232+D232</f>
        <v>8</v>
      </c>
      <c r="F232" s="3">
        <v>6</v>
      </c>
      <c r="G232" s="3">
        <v>10</v>
      </c>
      <c r="H232" s="3">
        <f t="shared" ref="H232" si="603">F232+G232</f>
        <v>16</v>
      </c>
      <c r="I232" s="3">
        <v>0</v>
      </c>
      <c r="J232" s="3">
        <v>0</v>
      </c>
      <c r="K232" s="3">
        <f t="shared" ref="K232" si="604">I232+J232</f>
        <v>0</v>
      </c>
      <c r="L232" s="3">
        <v>0</v>
      </c>
      <c r="M232" s="3">
        <v>0</v>
      </c>
      <c r="N232" s="3">
        <f t="shared" ref="N232" si="605">L232+M232</f>
        <v>0</v>
      </c>
      <c r="O232" s="3">
        <v>0</v>
      </c>
      <c r="P232" s="3">
        <v>0</v>
      </c>
      <c r="Q232" s="3">
        <f t="shared" ref="Q232" si="606">O232+P232</f>
        <v>0</v>
      </c>
      <c r="R232" s="3">
        <v>0</v>
      </c>
      <c r="S232" s="3">
        <v>0</v>
      </c>
      <c r="T232" s="3">
        <f t="shared" ref="T232" si="607">R232+S232</f>
        <v>0</v>
      </c>
      <c r="U232" s="3">
        <v>0</v>
      </c>
      <c r="V232" s="3">
        <v>0</v>
      </c>
      <c r="W232" s="3">
        <f t="shared" ref="W232" si="608">U232+V232</f>
        <v>0</v>
      </c>
      <c r="X232" s="4">
        <f t="shared" ref="X232" si="609">C232+F232+I232+L232+O232+R232+U232</f>
        <v>9</v>
      </c>
      <c r="Y232" s="4">
        <f t="shared" ref="Y232" si="610">D232+G232+J232+M232+P232+S232+V232</f>
        <v>15</v>
      </c>
      <c r="Z232" s="4">
        <f t="shared" ref="Z232" si="611">E232+H232+K232+N232+Q232+T232+W232</f>
        <v>24</v>
      </c>
    </row>
    <row r="233" spans="1:26" ht="25.5" customHeight="1" x14ac:dyDescent="0.35">
      <c r="A233" s="13"/>
      <c r="B233" s="34" t="s">
        <v>57</v>
      </c>
      <c r="C233" s="3">
        <v>31</v>
      </c>
      <c r="D233" s="3">
        <v>57</v>
      </c>
      <c r="E233" s="3">
        <f t="shared" si="582"/>
        <v>88</v>
      </c>
      <c r="F233" s="3">
        <v>17</v>
      </c>
      <c r="G233" s="3">
        <v>40</v>
      </c>
      <c r="H233" s="3">
        <f t="shared" si="583"/>
        <v>57</v>
      </c>
      <c r="I233" s="3">
        <v>5</v>
      </c>
      <c r="J233" s="3">
        <v>6</v>
      </c>
      <c r="K233" s="3">
        <f t="shared" si="584"/>
        <v>11</v>
      </c>
      <c r="L233" s="3">
        <v>0</v>
      </c>
      <c r="M233" s="3">
        <v>2</v>
      </c>
      <c r="N233" s="3">
        <f t="shared" si="585"/>
        <v>2</v>
      </c>
      <c r="O233" s="3">
        <v>1</v>
      </c>
      <c r="P233" s="3">
        <v>0</v>
      </c>
      <c r="Q233" s="3">
        <f t="shared" si="586"/>
        <v>1</v>
      </c>
      <c r="R233" s="3">
        <v>0</v>
      </c>
      <c r="S233" s="3">
        <v>0</v>
      </c>
      <c r="T233" s="3">
        <f t="shared" si="587"/>
        <v>0</v>
      </c>
      <c r="U233" s="3">
        <v>0</v>
      </c>
      <c r="V233" s="3">
        <v>0</v>
      </c>
      <c r="W233" s="3">
        <f t="shared" si="588"/>
        <v>0</v>
      </c>
      <c r="X233" s="4">
        <f t="shared" si="589"/>
        <v>54</v>
      </c>
      <c r="Y233" s="4">
        <f t="shared" si="590"/>
        <v>105</v>
      </c>
      <c r="Z233" s="4">
        <f t="shared" si="591"/>
        <v>159</v>
      </c>
    </row>
    <row r="234" spans="1:26" ht="25.5" customHeight="1" x14ac:dyDescent="0.35">
      <c r="A234" s="13"/>
      <c r="B234" s="35" t="s">
        <v>104</v>
      </c>
      <c r="C234" s="4">
        <f t="shared" ref="C234:W234" si="612">SUM(C230:C233)</f>
        <v>43</v>
      </c>
      <c r="D234" s="4">
        <f t="shared" si="612"/>
        <v>82</v>
      </c>
      <c r="E234" s="4">
        <f t="shared" si="612"/>
        <v>125</v>
      </c>
      <c r="F234" s="4">
        <f t="shared" si="612"/>
        <v>30</v>
      </c>
      <c r="G234" s="4">
        <f t="shared" si="612"/>
        <v>57</v>
      </c>
      <c r="H234" s="4">
        <f t="shared" si="612"/>
        <v>87</v>
      </c>
      <c r="I234" s="4">
        <f t="shared" si="612"/>
        <v>5</v>
      </c>
      <c r="J234" s="4">
        <f t="shared" si="612"/>
        <v>7</v>
      </c>
      <c r="K234" s="4">
        <f t="shared" si="612"/>
        <v>12</v>
      </c>
      <c r="L234" s="4">
        <f t="shared" si="612"/>
        <v>0</v>
      </c>
      <c r="M234" s="4">
        <f t="shared" si="612"/>
        <v>2</v>
      </c>
      <c r="N234" s="4">
        <f t="shared" si="612"/>
        <v>2</v>
      </c>
      <c r="O234" s="4">
        <f t="shared" si="612"/>
        <v>1</v>
      </c>
      <c r="P234" s="4">
        <f t="shared" si="612"/>
        <v>0</v>
      </c>
      <c r="Q234" s="4">
        <f t="shared" si="612"/>
        <v>1</v>
      </c>
      <c r="R234" s="4">
        <f t="shared" si="612"/>
        <v>0</v>
      </c>
      <c r="S234" s="4">
        <f t="shared" si="612"/>
        <v>0</v>
      </c>
      <c r="T234" s="4">
        <f t="shared" si="612"/>
        <v>0</v>
      </c>
      <c r="U234" s="4">
        <f t="shared" si="612"/>
        <v>0</v>
      </c>
      <c r="V234" s="4">
        <f t="shared" si="612"/>
        <v>0</v>
      </c>
      <c r="W234" s="4">
        <f t="shared" si="612"/>
        <v>0</v>
      </c>
      <c r="X234" s="4">
        <f t="shared" si="589"/>
        <v>79</v>
      </c>
      <c r="Y234" s="4">
        <f t="shared" si="590"/>
        <v>148</v>
      </c>
      <c r="Z234" s="4">
        <f>X234+Y234</f>
        <v>227</v>
      </c>
    </row>
    <row r="235" spans="1:26" ht="25.5" customHeight="1" x14ac:dyDescent="0.35">
      <c r="A235" s="13"/>
      <c r="B235" s="6" t="s">
        <v>165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5.5" customHeight="1" x14ac:dyDescent="0.35">
      <c r="A236" s="13"/>
      <c r="B236" s="27" t="s">
        <v>58</v>
      </c>
      <c r="C236" s="3">
        <v>0</v>
      </c>
      <c r="D236" s="3">
        <v>59</v>
      </c>
      <c r="E236" s="3">
        <f t="shared" ref="E236" si="613">C236+D236</f>
        <v>59</v>
      </c>
      <c r="F236" s="3">
        <v>0</v>
      </c>
      <c r="G236" s="3">
        <v>0</v>
      </c>
      <c r="H236" s="3">
        <f t="shared" ref="H236" si="614">F236+G236</f>
        <v>0</v>
      </c>
      <c r="I236" s="3">
        <v>0</v>
      </c>
      <c r="J236" s="3">
        <v>0</v>
      </c>
      <c r="K236" s="3">
        <f t="shared" ref="K236" si="615">I236+J236</f>
        <v>0</v>
      </c>
      <c r="L236" s="3">
        <v>0</v>
      </c>
      <c r="M236" s="3">
        <v>0</v>
      </c>
      <c r="N236" s="3">
        <f t="shared" ref="N236" si="616">L236+M236</f>
        <v>0</v>
      </c>
      <c r="O236" s="3">
        <v>0</v>
      </c>
      <c r="P236" s="3">
        <v>0</v>
      </c>
      <c r="Q236" s="3">
        <f t="shared" ref="Q236" si="617">O236+P236</f>
        <v>0</v>
      </c>
      <c r="R236" s="3">
        <v>0</v>
      </c>
      <c r="S236" s="3">
        <v>0</v>
      </c>
      <c r="T236" s="3">
        <f t="shared" ref="T236" si="618">R236+S236</f>
        <v>0</v>
      </c>
      <c r="U236" s="3">
        <v>0</v>
      </c>
      <c r="V236" s="3">
        <v>0</v>
      </c>
      <c r="W236" s="3">
        <f t="shared" ref="W236" si="619">U236+V236</f>
        <v>0</v>
      </c>
      <c r="X236" s="4">
        <f t="shared" ref="X236" si="620">C236+F236+I236+L236+O236+R236+U236</f>
        <v>0</v>
      </c>
      <c r="Y236" s="4">
        <f t="shared" ref="Y236" si="621">D236+G236+J236+M236+P236+S236+V236</f>
        <v>59</v>
      </c>
      <c r="Z236" s="4">
        <f t="shared" ref="Z236" si="622">E236+H236+K236+N236+Q236+T236+W236</f>
        <v>59</v>
      </c>
    </row>
    <row r="237" spans="1:26" ht="25.5" customHeight="1" x14ac:dyDescent="0.35">
      <c r="A237" s="13"/>
      <c r="B237" s="16" t="s">
        <v>104</v>
      </c>
      <c r="C237" s="4">
        <f>SUM(C236)</f>
        <v>0</v>
      </c>
      <c r="D237" s="4">
        <f t="shared" ref="D237:Z237" si="623">SUM(D236)</f>
        <v>59</v>
      </c>
      <c r="E237" s="4">
        <f t="shared" si="623"/>
        <v>59</v>
      </c>
      <c r="F237" s="4">
        <f t="shared" si="623"/>
        <v>0</v>
      </c>
      <c r="G237" s="4">
        <f t="shared" si="623"/>
        <v>0</v>
      </c>
      <c r="H237" s="4">
        <f t="shared" si="623"/>
        <v>0</v>
      </c>
      <c r="I237" s="4">
        <f t="shared" si="623"/>
        <v>0</v>
      </c>
      <c r="J237" s="4">
        <f t="shared" si="623"/>
        <v>0</v>
      </c>
      <c r="K237" s="4">
        <f t="shared" si="623"/>
        <v>0</v>
      </c>
      <c r="L237" s="4">
        <f t="shared" si="623"/>
        <v>0</v>
      </c>
      <c r="M237" s="4">
        <f t="shared" si="623"/>
        <v>0</v>
      </c>
      <c r="N237" s="4">
        <f t="shared" si="623"/>
        <v>0</v>
      </c>
      <c r="O237" s="4">
        <f t="shared" si="623"/>
        <v>0</v>
      </c>
      <c r="P237" s="4">
        <f t="shared" si="623"/>
        <v>0</v>
      </c>
      <c r="Q237" s="4">
        <f t="shared" si="623"/>
        <v>0</v>
      </c>
      <c r="R237" s="4">
        <f t="shared" si="623"/>
        <v>0</v>
      </c>
      <c r="S237" s="4">
        <f t="shared" si="623"/>
        <v>0</v>
      </c>
      <c r="T237" s="4">
        <f t="shared" si="623"/>
        <v>0</v>
      </c>
      <c r="U237" s="4">
        <f t="shared" si="623"/>
        <v>0</v>
      </c>
      <c r="V237" s="4">
        <f t="shared" si="623"/>
        <v>0</v>
      </c>
      <c r="W237" s="4">
        <f t="shared" si="623"/>
        <v>0</v>
      </c>
      <c r="X237" s="4">
        <f t="shared" si="623"/>
        <v>0</v>
      </c>
      <c r="Y237" s="4">
        <f t="shared" si="623"/>
        <v>59</v>
      </c>
      <c r="Z237" s="4">
        <f t="shared" si="623"/>
        <v>59</v>
      </c>
    </row>
    <row r="238" spans="1:26" ht="25.5" customHeight="1" x14ac:dyDescent="0.35">
      <c r="A238" s="13"/>
      <c r="B238" s="6" t="s">
        <v>172</v>
      </c>
      <c r="C238" s="3"/>
      <c r="D238" s="3"/>
      <c r="E238" s="4"/>
      <c r="F238" s="3"/>
      <c r="G238" s="3"/>
      <c r="H238" s="4"/>
      <c r="I238" s="3"/>
      <c r="J238" s="3"/>
      <c r="K238" s="4"/>
      <c r="L238" s="3"/>
      <c r="M238" s="3"/>
      <c r="N238" s="4"/>
      <c r="O238" s="3"/>
      <c r="P238" s="3"/>
      <c r="Q238" s="4"/>
      <c r="R238" s="3"/>
      <c r="S238" s="3"/>
      <c r="T238" s="4"/>
      <c r="U238" s="3"/>
      <c r="V238" s="3"/>
      <c r="W238" s="4"/>
      <c r="X238" s="4"/>
      <c r="Y238" s="4"/>
      <c r="Z238" s="4"/>
    </row>
    <row r="239" spans="1:26" ht="25.5" customHeight="1" x14ac:dyDescent="0.35">
      <c r="A239" s="5"/>
      <c r="B239" s="27" t="s">
        <v>58</v>
      </c>
      <c r="C239" s="3">
        <v>0</v>
      </c>
      <c r="D239" s="3">
        <v>0</v>
      </c>
      <c r="E239" s="3">
        <f t="shared" si="551"/>
        <v>0</v>
      </c>
      <c r="F239" s="3">
        <v>0</v>
      </c>
      <c r="G239" s="3">
        <v>61</v>
      </c>
      <c r="H239" s="3">
        <f t="shared" si="552"/>
        <v>61</v>
      </c>
      <c r="I239" s="3">
        <v>2</v>
      </c>
      <c r="J239" s="3">
        <v>59</v>
      </c>
      <c r="K239" s="3">
        <f t="shared" si="553"/>
        <v>61</v>
      </c>
      <c r="L239" s="3">
        <v>0</v>
      </c>
      <c r="M239" s="3">
        <v>40</v>
      </c>
      <c r="N239" s="3">
        <f t="shared" si="554"/>
        <v>40</v>
      </c>
      <c r="O239" s="3">
        <v>0</v>
      </c>
      <c r="P239" s="3">
        <v>0</v>
      </c>
      <c r="Q239" s="3">
        <f t="shared" si="555"/>
        <v>0</v>
      </c>
      <c r="R239" s="3">
        <v>1</v>
      </c>
      <c r="S239" s="3">
        <v>43</v>
      </c>
      <c r="T239" s="3">
        <f t="shared" si="556"/>
        <v>44</v>
      </c>
      <c r="U239" s="3">
        <v>0</v>
      </c>
      <c r="V239" s="3">
        <v>4</v>
      </c>
      <c r="W239" s="3">
        <f t="shared" si="557"/>
        <v>4</v>
      </c>
      <c r="X239" s="4">
        <f t="shared" si="558"/>
        <v>3</v>
      </c>
      <c r="Y239" s="4">
        <f t="shared" si="559"/>
        <v>207</v>
      </c>
      <c r="Z239" s="4">
        <f t="shared" si="560"/>
        <v>210</v>
      </c>
    </row>
    <row r="240" spans="1:26" ht="25.5" customHeight="1" x14ac:dyDescent="0.35">
      <c r="A240" s="5"/>
      <c r="B240" s="16" t="s">
        <v>104</v>
      </c>
      <c r="C240" s="4">
        <f>SUM(C239)</f>
        <v>0</v>
      </c>
      <c r="D240" s="4">
        <f t="shared" ref="D240:Z240" si="624">SUM(D239)</f>
        <v>0</v>
      </c>
      <c r="E240" s="4">
        <f t="shared" si="624"/>
        <v>0</v>
      </c>
      <c r="F240" s="4">
        <f t="shared" si="624"/>
        <v>0</v>
      </c>
      <c r="G240" s="4">
        <f t="shared" si="624"/>
        <v>61</v>
      </c>
      <c r="H240" s="4">
        <f t="shared" si="624"/>
        <v>61</v>
      </c>
      <c r="I240" s="4">
        <f t="shared" si="624"/>
        <v>2</v>
      </c>
      <c r="J240" s="4">
        <f t="shared" si="624"/>
        <v>59</v>
      </c>
      <c r="K240" s="4">
        <f t="shared" si="624"/>
        <v>61</v>
      </c>
      <c r="L240" s="4">
        <f t="shared" si="624"/>
        <v>0</v>
      </c>
      <c r="M240" s="4">
        <f t="shared" si="624"/>
        <v>40</v>
      </c>
      <c r="N240" s="4">
        <f t="shared" si="624"/>
        <v>40</v>
      </c>
      <c r="O240" s="4">
        <f t="shared" si="624"/>
        <v>0</v>
      </c>
      <c r="P240" s="4">
        <f t="shared" si="624"/>
        <v>0</v>
      </c>
      <c r="Q240" s="4">
        <f t="shared" si="624"/>
        <v>0</v>
      </c>
      <c r="R240" s="4">
        <f t="shared" si="624"/>
        <v>1</v>
      </c>
      <c r="S240" s="4">
        <f t="shared" si="624"/>
        <v>43</v>
      </c>
      <c r="T240" s="4">
        <f t="shared" si="624"/>
        <v>44</v>
      </c>
      <c r="U240" s="4">
        <f t="shared" si="624"/>
        <v>0</v>
      </c>
      <c r="V240" s="4">
        <f t="shared" si="624"/>
        <v>4</v>
      </c>
      <c r="W240" s="4">
        <f t="shared" si="624"/>
        <v>4</v>
      </c>
      <c r="X240" s="4">
        <f t="shared" si="624"/>
        <v>3</v>
      </c>
      <c r="Y240" s="4">
        <f t="shared" si="624"/>
        <v>207</v>
      </c>
      <c r="Z240" s="4">
        <f t="shared" si="624"/>
        <v>210</v>
      </c>
    </row>
    <row r="241" spans="1:26" s="17" customFormat="1" ht="25.5" customHeight="1" x14ac:dyDescent="0.35">
      <c r="A241" s="5"/>
      <c r="B241" s="16" t="s">
        <v>9</v>
      </c>
      <c r="C241" s="4">
        <f>C228+C234+C240+C237</f>
        <v>114</v>
      </c>
      <c r="D241" s="4">
        <f t="shared" ref="D241:Z241" si="625">D228+D234+D240+D237</f>
        <v>324</v>
      </c>
      <c r="E241" s="4">
        <f t="shared" si="625"/>
        <v>438</v>
      </c>
      <c r="F241" s="4">
        <f t="shared" si="625"/>
        <v>101</v>
      </c>
      <c r="G241" s="4">
        <f t="shared" si="625"/>
        <v>264</v>
      </c>
      <c r="H241" s="4">
        <f t="shared" si="625"/>
        <v>365</v>
      </c>
      <c r="I241" s="4">
        <f t="shared" si="625"/>
        <v>77</v>
      </c>
      <c r="J241" s="4">
        <f t="shared" si="625"/>
        <v>282</v>
      </c>
      <c r="K241" s="4">
        <f t="shared" si="625"/>
        <v>359</v>
      </c>
      <c r="L241" s="4">
        <f t="shared" si="625"/>
        <v>83</v>
      </c>
      <c r="M241" s="4">
        <f t="shared" si="625"/>
        <v>230</v>
      </c>
      <c r="N241" s="4">
        <f t="shared" si="625"/>
        <v>313</v>
      </c>
      <c r="O241" s="4">
        <f t="shared" si="625"/>
        <v>15</v>
      </c>
      <c r="P241" s="4">
        <f t="shared" si="625"/>
        <v>21</v>
      </c>
      <c r="Q241" s="4">
        <f t="shared" si="625"/>
        <v>36</v>
      </c>
      <c r="R241" s="4">
        <f t="shared" si="625"/>
        <v>1</v>
      </c>
      <c r="S241" s="4">
        <f t="shared" si="625"/>
        <v>43</v>
      </c>
      <c r="T241" s="4">
        <f t="shared" si="625"/>
        <v>44</v>
      </c>
      <c r="U241" s="4">
        <f t="shared" si="625"/>
        <v>0</v>
      </c>
      <c r="V241" s="4">
        <f t="shared" si="625"/>
        <v>4</v>
      </c>
      <c r="W241" s="4">
        <f t="shared" si="625"/>
        <v>4</v>
      </c>
      <c r="X241" s="4">
        <f t="shared" si="625"/>
        <v>391</v>
      </c>
      <c r="Y241" s="4">
        <f t="shared" si="625"/>
        <v>1168</v>
      </c>
      <c r="Z241" s="4">
        <f t="shared" si="625"/>
        <v>1559</v>
      </c>
    </row>
    <row r="242" spans="1:26" s="17" customFormat="1" ht="25.5" customHeight="1" x14ac:dyDescent="0.35">
      <c r="A242" s="22"/>
      <c r="B242" s="23" t="s">
        <v>10</v>
      </c>
      <c r="C242" s="24">
        <f>C241</f>
        <v>114</v>
      </c>
      <c r="D242" s="24">
        <f t="shared" ref="D242:Z242" si="626">D241</f>
        <v>324</v>
      </c>
      <c r="E242" s="24">
        <f t="shared" si="626"/>
        <v>438</v>
      </c>
      <c r="F242" s="24">
        <f t="shared" si="626"/>
        <v>101</v>
      </c>
      <c r="G242" s="24">
        <f t="shared" si="626"/>
        <v>264</v>
      </c>
      <c r="H242" s="24">
        <f t="shared" si="626"/>
        <v>365</v>
      </c>
      <c r="I242" s="24">
        <f t="shared" si="626"/>
        <v>77</v>
      </c>
      <c r="J242" s="24">
        <f t="shared" si="626"/>
        <v>282</v>
      </c>
      <c r="K242" s="24">
        <f t="shared" si="626"/>
        <v>359</v>
      </c>
      <c r="L242" s="24">
        <f t="shared" si="626"/>
        <v>83</v>
      </c>
      <c r="M242" s="24">
        <f t="shared" si="626"/>
        <v>230</v>
      </c>
      <c r="N242" s="24">
        <f t="shared" si="626"/>
        <v>313</v>
      </c>
      <c r="O242" s="24">
        <f t="shared" si="626"/>
        <v>15</v>
      </c>
      <c r="P242" s="24">
        <f t="shared" si="626"/>
        <v>21</v>
      </c>
      <c r="Q242" s="24">
        <f t="shared" si="626"/>
        <v>36</v>
      </c>
      <c r="R242" s="24">
        <f t="shared" si="626"/>
        <v>1</v>
      </c>
      <c r="S242" s="24">
        <f t="shared" si="626"/>
        <v>43</v>
      </c>
      <c r="T242" s="24">
        <f t="shared" si="626"/>
        <v>44</v>
      </c>
      <c r="U242" s="24">
        <f t="shared" si="626"/>
        <v>0</v>
      </c>
      <c r="V242" s="24">
        <f t="shared" si="626"/>
        <v>4</v>
      </c>
      <c r="W242" s="24">
        <f t="shared" si="626"/>
        <v>4</v>
      </c>
      <c r="X242" s="24">
        <f t="shared" si="626"/>
        <v>391</v>
      </c>
      <c r="Y242" s="24">
        <f t="shared" si="626"/>
        <v>1168</v>
      </c>
      <c r="Z242" s="24">
        <f t="shared" si="626"/>
        <v>1559</v>
      </c>
    </row>
    <row r="243" spans="1:26" ht="25.5" customHeight="1" x14ac:dyDescent="0.35">
      <c r="A243" s="5" t="s">
        <v>59</v>
      </c>
      <c r="B243" s="26"/>
      <c r="C243" s="7"/>
      <c r="D243" s="8"/>
      <c r="E243" s="67"/>
      <c r="F243" s="8"/>
      <c r="G243" s="8"/>
      <c r="H243" s="67"/>
      <c r="I243" s="8"/>
      <c r="J243" s="8"/>
      <c r="K243" s="67"/>
      <c r="L243" s="8"/>
      <c r="M243" s="8"/>
      <c r="N243" s="67"/>
      <c r="O243" s="8"/>
      <c r="P243" s="8"/>
      <c r="Q243" s="67"/>
      <c r="R243" s="9"/>
      <c r="S243" s="9"/>
      <c r="T243" s="10"/>
      <c r="U243" s="9"/>
      <c r="V243" s="9"/>
      <c r="W243" s="10"/>
      <c r="X243" s="67"/>
      <c r="Y243" s="67"/>
      <c r="Z243" s="68"/>
    </row>
    <row r="244" spans="1:26" ht="25.5" customHeight="1" x14ac:dyDescent="0.35">
      <c r="A244" s="5"/>
      <c r="B244" s="30" t="s">
        <v>6</v>
      </c>
      <c r="C244" s="7"/>
      <c r="D244" s="8"/>
      <c r="E244" s="67"/>
      <c r="F244" s="8"/>
      <c r="G244" s="8"/>
      <c r="H244" s="67"/>
      <c r="I244" s="8"/>
      <c r="J244" s="8"/>
      <c r="K244" s="67"/>
      <c r="L244" s="8"/>
      <c r="M244" s="8"/>
      <c r="N244" s="67"/>
      <c r="O244" s="8"/>
      <c r="P244" s="8"/>
      <c r="Q244" s="67"/>
      <c r="R244" s="9"/>
      <c r="S244" s="9"/>
      <c r="T244" s="10"/>
      <c r="U244" s="9"/>
      <c r="V244" s="9"/>
      <c r="W244" s="10"/>
      <c r="X244" s="67"/>
      <c r="Y244" s="67"/>
      <c r="Z244" s="68"/>
    </row>
    <row r="245" spans="1:26" ht="25.5" customHeight="1" x14ac:dyDescent="0.35">
      <c r="A245" s="5"/>
      <c r="B245" s="6" t="s">
        <v>170</v>
      </c>
      <c r="C245" s="7"/>
      <c r="D245" s="8"/>
      <c r="E245" s="67"/>
      <c r="F245" s="8"/>
      <c r="G245" s="8"/>
      <c r="H245" s="67"/>
      <c r="I245" s="8"/>
      <c r="J245" s="8"/>
      <c r="K245" s="67"/>
      <c r="L245" s="8"/>
      <c r="M245" s="8"/>
      <c r="N245" s="67"/>
      <c r="O245" s="8"/>
      <c r="P245" s="8"/>
      <c r="Q245" s="67"/>
      <c r="R245" s="9"/>
      <c r="S245" s="9"/>
      <c r="T245" s="10"/>
      <c r="U245" s="9"/>
      <c r="V245" s="9"/>
      <c r="W245" s="10"/>
      <c r="X245" s="67"/>
      <c r="Y245" s="67"/>
      <c r="Z245" s="68"/>
    </row>
    <row r="246" spans="1:26" ht="25.5" customHeight="1" x14ac:dyDescent="0.35">
      <c r="A246" s="13"/>
      <c r="B246" s="34" t="s">
        <v>60</v>
      </c>
      <c r="C246" s="3">
        <v>0</v>
      </c>
      <c r="D246" s="3">
        <v>0</v>
      </c>
      <c r="E246" s="3">
        <f t="shared" si="551"/>
        <v>0</v>
      </c>
      <c r="F246" s="3">
        <v>0</v>
      </c>
      <c r="G246" s="3">
        <v>0</v>
      </c>
      <c r="H246" s="3">
        <f t="shared" si="552"/>
        <v>0</v>
      </c>
      <c r="I246" s="3">
        <v>0</v>
      </c>
      <c r="J246" s="3">
        <v>0</v>
      </c>
      <c r="K246" s="3">
        <f t="shared" si="553"/>
        <v>0</v>
      </c>
      <c r="L246" s="3">
        <v>0</v>
      </c>
      <c r="M246" s="3">
        <v>0</v>
      </c>
      <c r="N246" s="3">
        <f t="shared" si="554"/>
        <v>0</v>
      </c>
      <c r="O246" s="3">
        <v>0</v>
      </c>
      <c r="P246" s="3">
        <v>1</v>
      </c>
      <c r="Q246" s="3">
        <f t="shared" si="555"/>
        <v>1</v>
      </c>
      <c r="R246" s="3">
        <v>0</v>
      </c>
      <c r="S246" s="3">
        <v>0</v>
      </c>
      <c r="T246" s="3">
        <f t="shared" si="556"/>
        <v>0</v>
      </c>
      <c r="U246" s="3">
        <v>0</v>
      </c>
      <c r="V246" s="3">
        <v>0</v>
      </c>
      <c r="W246" s="3">
        <f t="shared" si="557"/>
        <v>0</v>
      </c>
      <c r="X246" s="4">
        <f t="shared" si="558"/>
        <v>0</v>
      </c>
      <c r="Y246" s="4">
        <f t="shared" si="559"/>
        <v>1</v>
      </c>
      <c r="Z246" s="4">
        <f t="shared" si="560"/>
        <v>1</v>
      </c>
    </row>
    <row r="247" spans="1:26" ht="25.5" customHeight="1" x14ac:dyDescent="0.35">
      <c r="A247" s="13"/>
      <c r="B247" s="14" t="s">
        <v>61</v>
      </c>
      <c r="C247" s="3">
        <v>11</v>
      </c>
      <c r="D247" s="3">
        <v>16</v>
      </c>
      <c r="E247" s="3">
        <f t="shared" si="551"/>
        <v>27</v>
      </c>
      <c r="F247" s="3">
        <v>7</v>
      </c>
      <c r="G247" s="3">
        <v>13</v>
      </c>
      <c r="H247" s="3">
        <f t="shared" si="552"/>
        <v>20</v>
      </c>
      <c r="I247" s="3">
        <v>8</v>
      </c>
      <c r="J247" s="3">
        <v>10</v>
      </c>
      <c r="K247" s="3">
        <f t="shared" si="553"/>
        <v>18</v>
      </c>
      <c r="L247" s="3">
        <v>13</v>
      </c>
      <c r="M247" s="3">
        <v>14</v>
      </c>
      <c r="N247" s="3">
        <f t="shared" si="554"/>
        <v>27</v>
      </c>
      <c r="O247" s="3">
        <v>4</v>
      </c>
      <c r="P247" s="3">
        <v>3</v>
      </c>
      <c r="Q247" s="3">
        <f t="shared" si="555"/>
        <v>7</v>
      </c>
      <c r="R247" s="3">
        <v>0</v>
      </c>
      <c r="S247" s="3">
        <v>0</v>
      </c>
      <c r="T247" s="3">
        <f t="shared" si="556"/>
        <v>0</v>
      </c>
      <c r="U247" s="3">
        <v>0</v>
      </c>
      <c r="V247" s="3">
        <v>0</v>
      </c>
      <c r="W247" s="3">
        <f t="shared" si="557"/>
        <v>0</v>
      </c>
      <c r="X247" s="4">
        <f t="shared" si="558"/>
        <v>43</v>
      </c>
      <c r="Y247" s="4">
        <f t="shared" si="559"/>
        <v>56</v>
      </c>
      <c r="Z247" s="4">
        <f t="shared" si="560"/>
        <v>99</v>
      </c>
    </row>
    <row r="248" spans="1:26" ht="25.5" customHeight="1" x14ac:dyDescent="0.35">
      <c r="A248" s="13"/>
      <c r="B248" s="34" t="s">
        <v>62</v>
      </c>
      <c r="C248" s="3">
        <v>0</v>
      </c>
      <c r="D248" s="3">
        <v>0</v>
      </c>
      <c r="E248" s="3">
        <f t="shared" si="551"/>
        <v>0</v>
      </c>
      <c r="F248" s="3">
        <v>0</v>
      </c>
      <c r="G248" s="3">
        <v>0</v>
      </c>
      <c r="H248" s="3">
        <f t="shared" si="552"/>
        <v>0</v>
      </c>
      <c r="I248" s="3">
        <v>5</v>
      </c>
      <c r="J248" s="3">
        <v>2</v>
      </c>
      <c r="K248" s="3">
        <f t="shared" si="553"/>
        <v>7</v>
      </c>
      <c r="L248" s="3">
        <v>13</v>
      </c>
      <c r="M248" s="3">
        <v>0</v>
      </c>
      <c r="N248" s="3">
        <f t="shared" si="554"/>
        <v>13</v>
      </c>
      <c r="O248" s="3">
        <v>18</v>
      </c>
      <c r="P248" s="3">
        <v>2</v>
      </c>
      <c r="Q248" s="3">
        <f t="shared" si="555"/>
        <v>20</v>
      </c>
      <c r="R248" s="3">
        <v>0</v>
      </c>
      <c r="S248" s="3">
        <v>0</v>
      </c>
      <c r="T248" s="3">
        <f t="shared" si="556"/>
        <v>0</v>
      </c>
      <c r="U248" s="3">
        <v>0</v>
      </c>
      <c r="V248" s="3">
        <v>0</v>
      </c>
      <c r="W248" s="3">
        <f t="shared" si="557"/>
        <v>0</v>
      </c>
      <c r="X248" s="4">
        <f t="shared" si="558"/>
        <v>36</v>
      </c>
      <c r="Y248" s="4">
        <f t="shared" si="559"/>
        <v>4</v>
      </c>
      <c r="Z248" s="4">
        <f t="shared" si="560"/>
        <v>40</v>
      </c>
    </row>
    <row r="249" spans="1:26" ht="25.5" customHeight="1" x14ac:dyDescent="0.35">
      <c r="A249" s="13"/>
      <c r="B249" s="34" t="s">
        <v>195</v>
      </c>
      <c r="C249" s="3">
        <v>25</v>
      </c>
      <c r="D249" s="3">
        <v>9</v>
      </c>
      <c r="E249" s="3">
        <f t="shared" ref="E249" si="627">C249+D249</f>
        <v>34</v>
      </c>
      <c r="F249" s="3">
        <v>0</v>
      </c>
      <c r="G249" s="3">
        <v>0</v>
      </c>
      <c r="H249" s="3">
        <f t="shared" ref="H249" si="628">F249+G249</f>
        <v>0</v>
      </c>
      <c r="I249" s="3">
        <v>0</v>
      </c>
      <c r="J249" s="3">
        <v>0</v>
      </c>
      <c r="K249" s="3">
        <f t="shared" ref="K249" si="629">I249+J249</f>
        <v>0</v>
      </c>
      <c r="L249" s="3">
        <v>0</v>
      </c>
      <c r="M249" s="3">
        <v>0</v>
      </c>
      <c r="N249" s="3">
        <f t="shared" ref="N249" si="630">L249+M249</f>
        <v>0</v>
      </c>
      <c r="O249" s="3">
        <v>0</v>
      </c>
      <c r="P249" s="3">
        <v>0</v>
      </c>
      <c r="Q249" s="3">
        <f t="shared" ref="Q249" si="631">O249+P249</f>
        <v>0</v>
      </c>
      <c r="R249" s="3">
        <v>0</v>
      </c>
      <c r="S249" s="3">
        <v>0</v>
      </c>
      <c r="T249" s="3">
        <f t="shared" ref="T249" si="632">R249+S249</f>
        <v>0</v>
      </c>
      <c r="U249" s="3">
        <v>0</v>
      </c>
      <c r="V249" s="3">
        <v>0</v>
      </c>
      <c r="W249" s="3">
        <f t="shared" ref="W249" si="633">U249+V249</f>
        <v>0</v>
      </c>
      <c r="X249" s="4">
        <f t="shared" ref="X249" si="634">C249+F249+I249+L249+O249+R249+U249</f>
        <v>25</v>
      </c>
      <c r="Y249" s="4">
        <f t="shared" ref="Y249" si="635">D249+G249+J249+M249+P249+S249+V249</f>
        <v>9</v>
      </c>
      <c r="Z249" s="4">
        <f t="shared" ref="Z249" si="636">E249+H249+K249+N249+Q249+T249+W249</f>
        <v>34</v>
      </c>
    </row>
    <row r="250" spans="1:26" ht="25.5" customHeight="1" x14ac:dyDescent="0.35">
      <c r="A250" s="13"/>
      <c r="B250" s="34" t="s">
        <v>115</v>
      </c>
      <c r="C250" s="3">
        <v>6</v>
      </c>
      <c r="D250" s="3">
        <v>28</v>
      </c>
      <c r="E250" s="3">
        <f t="shared" si="551"/>
        <v>34</v>
      </c>
      <c r="F250" s="3">
        <v>20</v>
      </c>
      <c r="G250" s="3">
        <v>19</v>
      </c>
      <c r="H250" s="3">
        <f t="shared" si="552"/>
        <v>39</v>
      </c>
      <c r="I250" s="3">
        <v>22</v>
      </c>
      <c r="J250" s="3">
        <v>26</v>
      </c>
      <c r="K250" s="3">
        <f t="shared" si="553"/>
        <v>48</v>
      </c>
      <c r="L250" s="3">
        <v>25</v>
      </c>
      <c r="M250" s="3">
        <v>35</v>
      </c>
      <c r="N250" s="3">
        <f t="shared" si="554"/>
        <v>60</v>
      </c>
      <c r="O250" s="3">
        <v>13</v>
      </c>
      <c r="P250" s="3">
        <v>6</v>
      </c>
      <c r="Q250" s="3">
        <f t="shared" si="555"/>
        <v>19</v>
      </c>
      <c r="R250" s="3">
        <v>0</v>
      </c>
      <c r="S250" s="3">
        <v>0</v>
      </c>
      <c r="T250" s="3">
        <f t="shared" si="556"/>
        <v>0</v>
      </c>
      <c r="U250" s="3">
        <v>0</v>
      </c>
      <c r="V250" s="3">
        <v>0</v>
      </c>
      <c r="W250" s="3">
        <f t="shared" si="557"/>
        <v>0</v>
      </c>
      <c r="X250" s="4">
        <f t="shared" si="558"/>
        <v>86</v>
      </c>
      <c r="Y250" s="4">
        <f t="shared" si="559"/>
        <v>114</v>
      </c>
      <c r="Z250" s="4">
        <f t="shared" si="560"/>
        <v>200</v>
      </c>
    </row>
    <row r="251" spans="1:26" ht="25.5" customHeight="1" x14ac:dyDescent="0.35">
      <c r="A251" s="13"/>
      <c r="B251" s="27" t="s">
        <v>63</v>
      </c>
      <c r="C251" s="3">
        <v>0</v>
      </c>
      <c r="D251" s="3">
        <v>0</v>
      </c>
      <c r="E251" s="3">
        <f t="shared" si="551"/>
        <v>0</v>
      </c>
      <c r="F251" s="3">
        <v>3</v>
      </c>
      <c r="G251" s="3">
        <v>0</v>
      </c>
      <c r="H251" s="3">
        <f t="shared" si="552"/>
        <v>3</v>
      </c>
      <c r="I251" s="3">
        <v>6</v>
      </c>
      <c r="J251" s="3">
        <v>4</v>
      </c>
      <c r="K251" s="3">
        <f t="shared" si="553"/>
        <v>10</v>
      </c>
      <c r="L251" s="3">
        <v>4</v>
      </c>
      <c r="M251" s="3">
        <v>8</v>
      </c>
      <c r="N251" s="3">
        <f t="shared" si="554"/>
        <v>12</v>
      </c>
      <c r="O251" s="3">
        <v>3</v>
      </c>
      <c r="P251" s="3">
        <v>0</v>
      </c>
      <c r="Q251" s="3">
        <f t="shared" si="555"/>
        <v>3</v>
      </c>
      <c r="R251" s="3">
        <v>0</v>
      </c>
      <c r="S251" s="3">
        <v>0</v>
      </c>
      <c r="T251" s="3">
        <f t="shared" si="556"/>
        <v>0</v>
      </c>
      <c r="U251" s="3">
        <v>0</v>
      </c>
      <c r="V251" s="3">
        <v>0</v>
      </c>
      <c r="W251" s="3">
        <f t="shared" si="557"/>
        <v>0</v>
      </c>
      <c r="X251" s="4">
        <f t="shared" si="558"/>
        <v>16</v>
      </c>
      <c r="Y251" s="4">
        <f t="shared" si="559"/>
        <v>12</v>
      </c>
      <c r="Z251" s="4">
        <f t="shared" si="560"/>
        <v>28</v>
      </c>
    </row>
    <row r="252" spans="1:26" ht="25.5" customHeight="1" x14ac:dyDescent="0.35">
      <c r="A252" s="13"/>
      <c r="B252" s="34" t="s">
        <v>64</v>
      </c>
      <c r="C252" s="3">
        <v>13</v>
      </c>
      <c r="D252" s="3">
        <v>9</v>
      </c>
      <c r="E252" s="3">
        <f t="shared" si="551"/>
        <v>22</v>
      </c>
      <c r="F252" s="3">
        <v>3</v>
      </c>
      <c r="G252" s="3">
        <v>2</v>
      </c>
      <c r="H252" s="3">
        <f t="shared" si="552"/>
        <v>5</v>
      </c>
      <c r="I252" s="3">
        <v>4</v>
      </c>
      <c r="J252" s="3">
        <v>4</v>
      </c>
      <c r="K252" s="3">
        <f t="shared" si="553"/>
        <v>8</v>
      </c>
      <c r="L252" s="3">
        <v>6</v>
      </c>
      <c r="M252" s="3">
        <v>5</v>
      </c>
      <c r="N252" s="3">
        <f t="shared" si="554"/>
        <v>11</v>
      </c>
      <c r="O252" s="3">
        <v>4</v>
      </c>
      <c r="P252" s="3">
        <v>1</v>
      </c>
      <c r="Q252" s="3">
        <f t="shared" si="555"/>
        <v>5</v>
      </c>
      <c r="R252" s="3">
        <v>0</v>
      </c>
      <c r="S252" s="3">
        <v>0</v>
      </c>
      <c r="T252" s="3">
        <f t="shared" si="556"/>
        <v>0</v>
      </c>
      <c r="U252" s="3">
        <v>0</v>
      </c>
      <c r="V252" s="3">
        <v>0</v>
      </c>
      <c r="W252" s="3">
        <f t="shared" si="557"/>
        <v>0</v>
      </c>
      <c r="X252" s="4">
        <f t="shared" si="558"/>
        <v>30</v>
      </c>
      <c r="Y252" s="4">
        <f t="shared" si="559"/>
        <v>21</v>
      </c>
      <c r="Z252" s="4">
        <f t="shared" si="560"/>
        <v>51</v>
      </c>
    </row>
    <row r="253" spans="1:26" ht="25.5" customHeight="1" x14ac:dyDescent="0.35">
      <c r="A253" s="13"/>
      <c r="B253" s="34" t="s">
        <v>65</v>
      </c>
      <c r="C253" s="3">
        <v>0</v>
      </c>
      <c r="D253" s="3">
        <v>0</v>
      </c>
      <c r="E253" s="3">
        <f t="shared" si="551"/>
        <v>0</v>
      </c>
      <c r="F253" s="3">
        <v>10</v>
      </c>
      <c r="G253" s="3">
        <v>5</v>
      </c>
      <c r="H253" s="3">
        <f t="shared" si="552"/>
        <v>15</v>
      </c>
      <c r="I253" s="3">
        <v>6</v>
      </c>
      <c r="J253" s="3">
        <v>5</v>
      </c>
      <c r="K253" s="3">
        <f t="shared" si="553"/>
        <v>11</v>
      </c>
      <c r="L253" s="3">
        <v>8</v>
      </c>
      <c r="M253" s="3">
        <v>8</v>
      </c>
      <c r="N253" s="3">
        <f t="shared" si="554"/>
        <v>16</v>
      </c>
      <c r="O253" s="3">
        <v>3</v>
      </c>
      <c r="P253" s="3">
        <v>0</v>
      </c>
      <c r="Q253" s="3">
        <f t="shared" si="555"/>
        <v>3</v>
      </c>
      <c r="R253" s="3">
        <v>0</v>
      </c>
      <c r="S253" s="3">
        <v>0</v>
      </c>
      <c r="T253" s="3">
        <f t="shared" si="556"/>
        <v>0</v>
      </c>
      <c r="U253" s="3">
        <v>0</v>
      </c>
      <c r="V253" s="3">
        <v>0</v>
      </c>
      <c r="W253" s="3">
        <f t="shared" si="557"/>
        <v>0</v>
      </c>
      <c r="X253" s="4">
        <f t="shared" si="558"/>
        <v>27</v>
      </c>
      <c r="Y253" s="4">
        <f t="shared" si="559"/>
        <v>18</v>
      </c>
      <c r="Z253" s="4">
        <f t="shared" si="560"/>
        <v>45</v>
      </c>
    </row>
    <row r="254" spans="1:26" ht="25.5" customHeight="1" x14ac:dyDescent="0.35">
      <c r="A254" s="13"/>
      <c r="B254" s="34" t="s">
        <v>66</v>
      </c>
      <c r="C254" s="3">
        <v>20</v>
      </c>
      <c r="D254" s="3">
        <v>38</v>
      </c>
      <c r="E254" s="3">
        <f t="shared" si="551"/>
        <v>58</v>
      </c>
      <c r="F254" s="3">
        <v>7</v>
      </c>
      <c r="G254" s="3">
        <v>22</v>
      </c>
      <c r="H254" s="3">
        <f t="shared" si="552"/>
        <v>29</v>
      </c>
      <c r="I254" s="3">
        <v>7</v>
      </c>
      <c r="J254" s="3">
        <v>22</v>
      </c>
      <c r="K254" s="3">
        <f t="shared" si="553"/>
        <v>29</v>
      </c>
      <c r="L254" s="3">
        <v>11</v>
      </c>
      <c r="M254" s="3">
        <v>16</v>
      </c>
      <c r="N254" s="3">
        <f t="shared" si="554"/>
        <v>27</v>
      </c>
      <c r="O254" s="3">
        <v>0</v>
      </c>
      <c r="P254" s="3">
        <v>2</v>
      </c>
      <c r="Q254" s="3">
        <f t="shared" si="555"/>
        <v>2</v>
      </c>
      <c r="R254" s="3">
        <v>0</v>
      </c>
      <c r="S254" s="3">
        <v>0</v>
      </c>
      <c r="T254" s="3">
        <f t="shared" si="556"/>
        <v>0</v>
      </c>
      <c r="U254" s="3">
        <v>0</v>
      </c>
      <c r="V254" s="3">
        <v>0</v>
      </c>
      <c r="W254" s="3">
        <f t="shared" si="557"/>
        <v>0</v>
      </c>
      <c r="X254" s="4">
        <f t="shared" si="558"/>
        <v>45</v>
      </c>
      <c r="Y254" s="4">
        <f t="shared" si="559"/>
        <v>100</v>
      </c>
      <c r="Z254" s="4">
        <f t="shared" si="560"/>
        <v>145</v>
      </c>
    </row>
    <row r="255" spans="1:26" ht="25.5" customHeight="1" x14ac:dyDescent="0.35">
      <c r="A255" s="13"/>
      <c r="B255" s="34" t="s">
        <v>67</v>
      </c>
      <c r="C255" s="3">
        <v>16</v>
      </c>
      <c r="D255" s="3">
        <v>20</v>
      </c>
      <c r="E255" s="3">
        <f t="shared" si="551"/>
        <v>36</v>
      </c>
      <c r="F255" s="3">
        <v>9</v>
      </c>
      <c r="G255" s="3">
        <v>13</v>
      </c>
      <c r="H255" s="3">
        <f t="shared" si="552"/>
        <v>22</v>
      </c>
      <c r="I255" s="3">
        <v>14</v>
      </c>
      <c r="J255" s="3">
        <v>12</v>
      </c>
      <c r="K255" s="3">
        <f t="shared" si="553"/>
        <v>26</v>
      </c>
      <c r="L255" s="3">
        <v>6</v>
      </c>
      <c r="M255" s="3">
        <v>12</v>
      </c>
      <c r="N255" s="3">
        <f t="shared" si="554"/>
        <v>18</v>
      </c>
      <c r="O255" s="3">
        <v>2</v>
      </c>
      <c r="P255" s="3">
        <v>0</v>
      </c>
      <c r="Q255" s="3">
        <f t="shared" si="555"/>
        <v>2</v>
      </c>
      <c r="R255" s="3">
        <v>0</v>
      </c>
      <c r="S255" s="3">
        <v>0</v>
      </c>
      <c r="T255" s="3">
        <f t="shared" si="556"/>
        <v>0</v>
      </c>
      <c r="U255" s="3">
        <v>0</v>
      </c>
      <c r="V255" s="3">
        <v>0</v>
      </c>
      <c r="W255" s="3">
        <f t="shared" si="557"/>
        <v>0</v>
      </c>
      <c r="X255" s="4">
        <f t="shared" si="558"/>
        <v>47</v>
      </c>
      <c r="Y255" s="4">
        <f t="shared" si="559"/>
        <v>57</v>
      </c>
      <c r="Z255" s="4">
        <f t="shared" si="560"/>
        <v>104</v>
      </c>
    </row>
    <row r="256" spans="1:26" ht="25.5" customHeight="1" x14ac:dyDescent="0.35">
      <c r="A256" s="13"/>
      <c r="B256" s="34" t="s">
        <v>68</v>
      </c>
      <c r="C256" s="3">
        <v>10</v>
      </c>
      <c r="D256" s="3">
        <v>19</v>
      </c>
      <c r="E256" s="3">
        <f t="shared" si="551"/>
        <v>29</v>
      </c>
      <c r="F256" s="3">
        <v>9</v>
      </c>
      <c r="G256" s="3">
        <v>18</v>
      </c>
      <c r="H256" s="3">
        <f t="shared" si="552"/>
        <v>27</v>
      </c>
      <c r="I256" s="3">
        <v>6</v>
      </c>
      <c r="J256" s="3">
        <v>17</v>
      </c>
      <c r="K256" s="3">
        <f t="shared" si="553"/>
        <v>23</v>
      </c>
      <c r="L256" s="3">
        <v>8</v>
      </c>
      <c r="M256" s="3">
        <v>18</v>
      </c>
      <c r="N256" s="3">
        <f t="shared" si="554"/>
        <v>26</v>
      </c>
      <c r="O256" s="3">
        <v>2</v>
      </c>
      <c r="P256" s="3">
        <v>2</v>
      </c>
      <c r="Q256" s="3">
        <f t="shared" si="555"/>
        <v>4</v>
      </c>
      <c r="R256" s="3">
        <v>0</v>
      </c>
      <c r="S256" s="3">
        <v>0</v>
      </c>
      <c r="T256" s="3">
        <f t="shared" si="556"/>
        <v>0</v>
      </c>
      <c r="U256" s="3">
        <v>0</v>
      </c>
      <c r="V256" s="3">
        <v>0</v>
      </c>
      <c r="W256" s="3">
        <f t="shared" ref="W256" si="637">U256+V256</f>
        <v>0</v>
      </c>
      <c r="X256" s="4">
        <f t="shared" ref="X256" si="638">C256+F256+I256+L256+O256+R256+U256</f>
        <v>35</v>
      </c>
      <c r="Y256" s="4">
        <f t="shared" ref="Y256" si="639">D256+G256+J256+M256+P256+S256+V256</f>
        <v>74</v>
      </c>
      <c r="Z256" s="4">
        <f t="shared" ref="Z256" si="640">E256+H256+K256+N256+Q256+T256+W256</f>
        <v>109</v>
      </c>
    </row>
    <row r="257" spans="1:26" ht="25.5" customHeight="1" x14ac:dyDescent="0.35">
      <c r="A257" s="13"/>
      <c r="B257" s="35" t="s">
        <v>104</v>
      </c>
      <c r="C257" s="4">
        <f t="shared" ref="C257:W257" si="641">SUM(C246:C256)</f>
        <v>101</v>
      </c>
      <c r="D257" s="4">
        <f t="shared" si="641"/>
        <v>139</v>
      </c>
      <c r="E257" s="4">
        <f t="shared" si="641"/>
        <v>240</v>
      </c>
      <c r="F257" s="4">
        <f t="shared" si="641"/>
        <v>68</v>
      </c>
      <c r="G257" s="4">
        <f t="shared" si="641"/>
        <v>92</v>
      </c>
      <c r="H257" s="4">
        <f t="shared" si="641"/>
        <v>160</v>
      </c>
      <c r="I257" s="4">
        <f t="shared" si="641"/>
        <v>78</v>
      </c>
      <c r="J257" s="4">
        <f t="shared" si="641"/>
        <v>102</v>
      </c>
      <c r="K257" s="4">
        <f t="shared" si="641"/>
        <v>180</v>
      </c>
      <c r="L257" s="4">
        <f t="shared" si="641"/>
        <v>94</v>
      </c>
      <c r="M257" s="4">
        <f t="shared" si="641"/>
        <v>116</v>
      </c>
      <c r="N257" s="4">
        <f t="shared" si="641"/>
        <v>210</v>
      </c>
      <c r="O257" s="4">
        <f t="shared" si="641"/>
        <v>49</v>
      </c>
      <c r="P257" s="4">
        <f t="shared" si="641"/>
        <v>17</v>
      </c>
      <c r="Q257" s="4">
        <f t="shared" si="641"/>
        <v>66</v>
      </c>
      <c r="R257" s="4">
        <f t="shared" si="641"/>
        <v>0</v>
      </c>
      <c r="S257" s="4">
        <f t="shared" si="641"/>
        <v>0</v>
      </c>
      <c r="T257" s="4">
        <f t="shared" si="641"/>
        <v>0</v>
      </c>
      <c r="U257" s="4">
        <f t="shared" si="641"/>
        <v>0</v>
      </c>
      <c r="V257" s="4">
        <f t="shared" si="641"/>
        <v>0</v>
      </c>
      <c r="W257" s="4">
        <f t="shared" si="641"/>
        <v>0</v>
      </c>
      <c r="X257" s="4">
        <f t="shared" ref="X257" si="642">C257+F257+I257+L257+O257+R257+U257</f>
        <v>390</v>
      </c>
      <c r="Y257" s="4">
        <f t="shared" ref="Y257" si="643">D257+G257+J257+M257+P257+S257+V257</f>
        <v>466</v>
      </c>
      <c r="Z257" s="4">
        <f>X257+Y257</f>
        <v>856</v>
      </c>
    </row>
    <row r="258" spans="1:26" ht="25.5" customHeight="1" x14ac:dyDescent="0.35">
      <c r="A258" s="13"/>
      <c r="B258" s="33" t="s">
        <v>171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5.5" customHeight="1" x14ac:dyDescent="0.35">
      <c r="A259" s="13"/>
      <c r="B259" s="38" t="s">
        <v>69</v>
      </c>
      <c r="C259" s="3">
        <v>9</v>
      </c>
      <c r="D259" s="3">
        <v>9</v>
      </c>
      <c r="E259" s="3">
        <f t="shared" ref="E259:E262" si="644">C259+D259</f>
        <v>18</v>
      </c>
      <c r="F259" s="3">
        <v>4</v>
      </c>
      <c r="G259" s="3">
        <v>4</v>
      </c>
      <c r="H259" s="3">
        <f t="shared" ref="H259:H262" si="645">F259+G259</f>
        <v>8</v>
      </c>
      <c r="I259" s="3">
        <v>0</v>
      </c>
      <c r="J259" s="3">
        <v>0</v>
      </c>
      <c r="K259" s="3">
        <f t="shared" ref="K259:K262" si="646">I259+J259</f>
        <v>0</v>
      </c>
      <c r="L259" s="3">
        <v>0</v>
      </c>
      <c r="M259" s="3">
        <v>0</v>
      </c>
      <c r="N259" s="3">
        <f t="shared" ref="N259:N262" si="647">L259+M259</f>
        <v>0</v>
      </c>
      <c r="O259" s="3">
        <v>0</v>
      </c>
      <c r="P259" s="3">
        <v>0</v>
      </c>
      <c r="Q259" s="3">
        <f t="shared" ref="Q259:Q262" si="648">O259+P259</f>
        <v>0</v>
      </c>
      <c r="R259" s="3">
        <v>0</v>
      </c>
      <c r="S259" s="3">
        <v>0</v>
      </c>
      <c r="T259" s="3">
        <f t="shared" ref="T259:T262" si="649">R259+S259</f>
        <v>0</v>
      </c>
      <c r="U259" s="3">
        <v>0</v>
      </c>
      <c r="V259" s="3">
        <v>0</v>
      </c>
      <c r="W259" s="3">
        <f t="shared" ref="W259:W262" si="650">U259+V259</f>
        <v>0</v>
      </c>
      <c r="X259" s="4">
        <f t="shared" ref="X259:X262" si="651">C259+F259+I259+L259+O259+R259+U259</f>
        <v>13</v>
      </c>
      <c r="Y259" s="4">
        <f t="shared" ref="Y259:Y262" si="652">D259+G259+J259+M259+P259+S259+V259</f>
        <v>13</v>
      </c>
      <c r="Z259" s="4">
        <f t="shared" ref="Z259:Z262" si="653">E259+H259+K259+N259+Q259+T259+W259</f>
        <v>26</v>
      </c>
    </row>
    <row r="260" spans="1:26" ht="25.5" customHeight="1" x14ac:dyDescent="0.35">
      <c r="A260" s="13"/>
      <c r="B260" s="38" t="s">
        <v>70</v>
      </c>
      <c r="C260" s="3">
        <v>49</v>
      </c>
      <c r="D260" s="3">
        <v>10</v>
      </c>
      <c r="E260" s="3">
        <f t="shared" si="644"/>
        <v>59</v>
      </c>
      <c r="F260" s="3">
        <v>28</v>
      </c>
      <c r="G260" s="3">
        <v>6</v>
      </c>
      <c r="H260" s="3">
        <f t="shared" si="645"/>
        <v>34</v>
      </c>
      <c r="I260" s="3">
        <v>0</v>
      </c>
      <c r="J260" s="3">
        <v>0</v>
      </c>
      <c r="K260" s="3">
        <f t="shared" si="646"/>
        <v>0</v>
      </c>
      <c r="L260" s="3">
        <v>0</v>
      </c>
      <c r="M260" s="3">
        <v>0</v>
      </c>
      <c r="N260" s="3">
        <f t="shared" si="647"/>
        <v>0</v>
      </c>
      <c r="O260" s="3">
        <v>0</v>
      </c>
      <c r="P260" s="3">
        <v>0</v>
      </c>
      <c r="Q260" s="3">
        <f t="shared" si="648"/>
        <v>0</v>
      </c>
      <c r="R260" s="3">
        <v>0</v>
      </c>
      <c r="S260" s="3">
        <v>0</v>
      </c>
      <c r="T260" s="3">
        <f t="shared" si="649"/>
        <v>0</v>
      </c>
      <c r="U260" s="3">
        <v>0</v>
      </c>
      <c r="V260" s="3">
        <v>0</v>
      </c>
      <c r="W260" s="3">
        <f t="shared" si="650"/>
        <v>0</v>
      </c>
      <c r="X260" s="4">
        <f t="shared" si="651"/>
        <v>77</v>
      </c>
      <c r="Y260" s="4">
        <f t="shared" si="652"/>
        <v>16</v>
      </c>
      <c r="Z260" s="4">
        <f t="shared" si="653"/>
        <v>93</v>
      </c>
    </row>
    <row r="261" spans="1:26" ht="25.5" customHeight="1" x14ac:dyDescent="0.35">
      <c r="A261" s="13"/>
      <c r="B261" s="38" t="s">
        <v>116</v>
      </c>
      <c r="C261" s="3">
        <v>19</v>
      </c>
      <c r="D261" s="3">
        <v>68</v>
      </c>
      <c r="E261" s="3">
        <f t="shared" ref="E261" si="654">C261+D261</f>
        <v>87</v>
      </c>
      <c r="F261" s="3">
        <v>19</v>
      </c>
      <c r="G261" s="3">
        <v>67</v>
      </c>
      <c r="H261" s="3">
        <f t="shared" ref="H261" si="655">F261+G261</f>
        <v>86</v>
      </c>
      <c r="I261" s="3">
        <v>0</v>
      </c>
      <c r="J261" s="3">
        <v>0</v>
      </c>
      <c r="K261" s="3">
        <f t="shared" ref="K261" si="656">I261+J261</f>
        <v>0</v>
      </c>
      <c r="L261" s="3">
        <v>0</v>
      </c>
      <c r="M261" s="3">
        <v>0</v>
      </c>
      <c r="N261" s="3">
        <f t="shared" ref="N261" si="657">L261+M261</f>
        <v>0</v>
      </c>
      <c r="O261" s="3">
        <v>0</v>
      </c>
      <c r="P261" s="3">
        <v>0</v>
      </c>
      <c r="Q261" s="3">
        <f t="shared" ref="Q261" si="658">O261+P261</f>
        <v>0</v>
      </c>
      <c r="R261" s="3">
        <v>0</v>
      </c>
      <c r="S261" s="3">
        <v>0</v>
      </c>
      <c r="T261" s="3">
        <f t="shared" ref="T261" si="659">R261+S261</f>
        <v>0</v>
      </c>
      <c r="U261" s="3">
        <v>0</v>
      </c>
      <c r="V261" s="3">
        <v>0</v>
      </c>
      <c r="W261" s="3">
        <f t="shared" ref="W261" si="660">U261+V261</f>
        <v>0</v>
      </c>
      <c r="X261" s="4">
        <f t="shared" ref="X261" si="661">C261+F261+I261+L261+O261+R261+U261</f>
        <v>38</v>
      </c>
      <c r="Y261" s="4">
        <f t="shared" ref="Y261" si="662">D261+G261+J261+M261+P261+S261+V261</f>
        <v>135</v>
      </c>
      <c r="Z261" s="4">
        <f t="shared" ref="Z261" si="663">E261+H261+K261+N261+Q261+T261+W261</f>
        <v>173</v>
      </c>
    </row>
    <row r="262" spans="1:26" ht="25.5" customHeight="1" x14ac:dyDescent="0.35">
      <c r="A262" s="13"/>
      <c r="B262" s="38" t="s">
        <v>196</v>
      </c>
      <c r="C262" s="3">
        <v>8</v>
      </c>
      <c r="D262" s="3">
        <v>11</v>
      </c>
      <c r="E262" s="3">
        <f t="shared" si="644"/>
        <v>19</v>
      </c>
      <c r="F262" s="3">
        <v>0</v>
      </c>
      <c r="G262" s="3">
        <v>0</v>
      </c>
      <c r="H262" s="3">
        <f t="shared" si="645"/>
        <v>0</v>
      </c>
      <c r="I262" s="3">
        <v>0</v>
      </c>
      <c r="J262" s="3">
        <v>0</v>
      </c>
      <c r="K262" s="3">
        <f t="shared" si="646"/>
        <v>0</v>
      </c>
      <c r="L262" s="3">
        <v>0</v>
      </c>
      <c r="M262" s="3">
        <v>0</v>
      </c>
      <c r="N262" s="3">
        <f t="shared" si="647"/>
        <v>0</v>
      </c>
      <c r="O262" s="3">
        <v>0</v>
      </c>
      <c r="P262" s="3">
        <v>0</v>
      </c>
      <c r="Q262" s="3">
        <f t="shared" si="648"/>
        <v>0</v>
      </c>
      <c r="R262" s="3">
        <v>0</v>
      </c>
      <c r="S262" s="3">
        <v>0</v>
      </c>
      <c r="T262" s="3">
        <f t="shared" si="649"/>
        <v>0</v>
      </c>
      <c r="U262" s="3">
        <v>0</v>
      </c>
      <c r="V262" s="3">
        <v>0</v>
      </c>
      <c r="W262" s="3">
        <f t="shared" si="650"/>
        <v>0</v>
      </c>
      <c r="X262" s="4">
        <f t="shared" si="651"/>
        <v>8</v>
      </c>
      <c r="Y262" s="4">
        <f t="shared" si="652"/>
        <v>11</v>
      </c>
      <c r="Z262" s="4">
        <f t="shared" si="653"/>
        <v>19</v>
      </c>
    </row>
    <row r="263" spans="1:26" ht="25.5" customHeight="1" x14ac:dyDescent="0.35">
      <c r="A263" s="13"/>
      <c r="B263" s="35" t="s">
        <v>104</v>
      </c>
      <c r="C263" s="4">
        <f>SUM(C259:C262)</f>
        <v>85</v>
      </c>
      <c r="D263" s="4">
        <f t="shared" ref="D263:W263" si="664">SUM(D259:D262)</f>
        <v>98</v>
      </c>
      <c r="E263" s="4">
        <f t="shared" si="664"/>
        <v>183</v>
      </c>
      <c r="F263" s="4">
        <f t="shared" si="664"/>
        <v>51</v>
      </c>
      <c r="G263" s="4">
        <f t="shared" si="664"/>
        <v>77</v>
      </c>
      <c r="H263" s="4">
        <f t="shared" si="664"/>
        <v>128</v>
      </c>
      <c r="I263" s="4">
        <f t="shared" si="664"/>
        <v>0</v>
      </c>
      <c r="J263" s="4">
        <f t="shared" si="664"/>
        <v>0</v>
      </c>
      <c r="K263" s="4">
        <f t="shared" si="664"/>
        <v>0</v>
      </c>
      <c r="L263" s="4">
        <f t="shared" si="664"/>
        <v>0</v>
      </c>
      <c r="M263" s="4">
        <f t="shared" si="664"/>
        <v>0</v>
      </c>
      <c r="N263" s="4">
        <f t="shared" si="664"/>
        <v>0</v>
      </c>
      <c r="O263" s="4">
        <f t="shared" si="664"/>
        <v>0</v>
      </c>
      <c r="P263" s="4">
        <f t="shared" si="664"/>
        <v>0</v>
      </c>
      <c r="Q263" s="4">
        <f t="shared" si="664"/>
        <v>0</v>
      </c>
      <c r="R263" s="4">
        <f t="shared" si="664"/>
        <v>0</v>
      </c>
      <c r="S263" s="4">
        <f t="shared" si="664"/>
        <v>0</v>
      </c>
      <c r="T263" s="4">
        <f t="shared" si="664"/>
        <v>0</v>
      </c>
      <c r="U263" s="4">
        <f t="shared" si="664"/>
        <v>0</v>
      </c>
      <c r="V263" s="4">
        <f t="shared" si="664"/>
        <v>0</v>
      </c>
      <c r="W263" s="4">
        <f t="shared" si="664"/>
        <v>0</v>
      </c>
      <c r="X263" s="4">
        <f t="shared" ref="X263" si="665">SUM(X259:X262)</f>
        <v>136</v>
      </c>
      <c r="Y263" s="4">
        <f t="shared" ref="Y263" si="666">SUM(Y259:Y262)</f>
        <v>175</v>
      </c>
      <c r="Z263" s="4">
        <f t="shared" ref="Z263" si="667">SUM(Z259:Z262)</f>
        <v>311</v>
      </c>
    </row>
    <row r="264" spans="1:26" ht="25.5" customHeight="1" x14ac:dyDescent="0.35">
      <c r="A264" s="13"/>
      <c r="B264" s="33" t="s">
        <v>172</v>
      </c>
      <c r="C264" s="3"/>
      <c r="D264" s="3"/>
      <c r="E264" s="4"/>
      <c r="F264" s="3"/>
      <c r="G264" s="3"/>
      <c r="H264" s="4"/>
      <c r="I264" s="3"/>
      <c r="J264" s="3"/>
      <c r="K264" s="4"/>
      <c r="L264" s="3"/>
      <c r="M264" s="3"/>
      <c r="N264" s="4"/>
      <c r="O264" s="3"/>
      <c r="P264" s="3"/>
      <c r="Q264" s="4"/>
      <c r="R264" s="65"/>
      <c r="S264" s="65"/>
      <c r="T264" s="15"/>
      <c r="U264" s="65"/>
      <c r="V264" s="65"/>
      <c r="W264" s="15"/>
      <c r="X264" s="4"/>
      <c r="Y264" s="4"/>
      <c r="Z264" s="4"/>
    </row>
    <row r="265" spans="1:26" ht="25.5" customHeight="1" x14ac:dyDescent="0.35">
      <c r="A265" s="13"/>
      <c r="B265" s="38" t="s">
        <v>69</v>
      </c>
      <c r="C265" s="3">
        <v>0</v>
      </c>
      <c r="D265" s="3">
        <v>0</v>
      </c>
      <c r="E265" s="3">
        <f t="shared" ref="E265:E266" si="668">C265+D265</f>
        <v>0</v>
      </c>
      <c r="F265" s="3">
        <v>0</v>
      </c>
      <c r="G265" s="3">
        <v>0</v>
      </c>
      <c r="H265" s="3">
        <f t="shared" ref="H265:H266" si="669">F265+G265</f>
        <v>0</v>
      </c>
      <c r="I265" s="3">
        <v>7</v>
      </c>
      <c r="J265" s="3">
        <v>7</v>
      </c>
      <c r="K265" s="3">
        <f t="shared" ref="K265:K266" si="670">I265+J265</f>
        <v>14</v>
      </c>
      <c r="L265" s="3">
        <v>15</v>
      </c>
      <c r="M265" s="3">
        <v>9</v>
      </c>
      <c r="N265" s="3">
        <f t="shared" ref="N265:N266" si="671">L265+M265</f>
        <v>24</v>
      </c>
      <c r="O265" s="3">
        <v>0</v>
      </c>
      <c r="P265" s="3">
        <v>0</v>
      </c>
      <c r="Q265" s="3">
        <f t="shared" ref="Q265:Q266" si="672">O265+P265</f>
        <v>0</v>
      </c>
      <c r="R265" s="3">
        <v>15</v>
      </c>
      <c r="S265" s="3">
        <v>10</v>
      </c>
      <c r="T265" s="3">
        <f t="shared" ref="T265:T266" si="673">R265+S265</f>
        <v>25</v>
      </c>
      <c r="U265" s="3">
        <v>2</v>
      </c>
      <c r="V265" s="3">
        <v>0</v>
      </c>
      <c r="W265" s="3">
        <f t="shared" ref="W265:W266" si="674">U265+V265</f>
        <v>2</v>
      </c>
      <c r="X265" s="4">
        <f t="shared" ref="X265:X266" si="675">C265+F265+I265+L265+O265+R265+U265</f>
        <v>39</v>
      </c>
      <c r="Y265" s="4">
        <f t="shared" ref="Y265:Y266" si="676">D265+G265+J265+M265+P265+S265+V265</f>
        <v>26</v>
      </c>
      <c r="Z265" s="4">
        <f t="shared" ref="Z265:Z266" si="677">E265+H265+K265+N265+Q265+T265+W265</f>
        <v>65</v>
      </c>
    </row>
    <row r="266" spans="1:26" ht="25.5" customHeight="1" x14ac:dyDescent="0.35">
      <c r="A266" s="13"/>
      <c r="B266" s="38" t="s">
        <v>70</v>
      </c>
      <c r="C266" s="3">
        <v>0</v>
      </c>
      <c r="D266" s="3">
        <v>0</v>
      </c>
      <c r="E266" s="3">
        <f t="shared" si="668"/>
        <v>0</v>
      </c>
      <c r="F266" s="3">
        <v>0</v>
      </c>
      <c r="G266" s="3">
        <v>0</v>
      </c>
      <c r="H266" s="3">
        <f t="shared" si="669"/>
        <v>0</v>
      </c>
      <c r="I266" s="3">
        <v>14</v>
      </c>
      <c r="J266" s="3">
        <v>4</v>
      </c>
      <c r="K266" s="3">
        <f t="shared" si="670"/>
        <v>18</v>
      </c>
      <c r="L266" s="3">
        <v>15</v>
      </c>
      <c r="M266" s="3">
        <v>5</v>
      </c>
      <c r="N266" s="3">
        <f t="shared" si="671"/>
        <v>20</v>
      </c>
      <c r="O266" s="3">
        <v>0</v>
      </c>
      <c r="P266" s="3">
        <v>0</v>
      </c>
      <c r="Q266" s="3">
        <f t="shared" si="672"/>
        <v>0</v>
      </c>
      <c r="R266" s="3">
        <v>23</v>
      </c>
      <c r="S266" s="3">
        <v>6</v>
      </c>
      <c r="T266" s="3">
        <f t="shared" si="673"/>
        <v>29</v>
      </c>
      <c r="U266" s="3">
        <v>5</v>
      </c>
      <c r="V266" s="3">
        <v>1</v>
      </c>
      <c r="W266" s="3">
        <f t="shared" si="674"/>
        <v>6</v>
      </c>
      <c r="X266" s="4">
        <f t="shared" si="675"/>
        <v>57</v>
      </c>
      <c r="Y266" s="4">
        <f t="shared" si="676"/>
        <v>16</v>
      </c>
      <c r="Z266" s="4">
        <f t="shared" si="677"/>
        <v>73</v>
      </c>
    </row>
    <row r="267" spans="1:26" ht="25.5" customHeight="1" x14ac:dyDescent="0.35">
      <c r="A267" s="13"/>
      <c r="B267" s="38" t="s">
        <v>116</v>
      </c>
      <c r="C267" s="3">
        <v>0</v>
      </c>
      <c r="D267" s="3">
        <v>0</v>
      </c>
      <c r="E267" s="3">
        <f t="shared" si="551"/>
        <v>0</v>
      </c>
      <c r="F267" s="3">
        <v>0</v>
      </c>
      <c r="G267" s="3">
        <v>0</v>
      </c>
      <c r="H267" s="3">
        <f t="shared" si="552"/>
        <v>0</v>
      </c>
      <c r="I267" s="3">
        <v>14</v>
      </c>
      <c r="J267" s="3">
        <v>53</v>
      </c>
      <c r="K267" s="3">
        <f t="shared" si="553"/>
        <v>67</v>
      </c>
      <c r="L267" s="3">
        <v>14</v>
      </c>
      <c r="M267" s="3">
        <v>54</v>
      </c>
      <c r="N267" s="3">
        <f t="shared" si="554"/>
        <v>68</v>
      </c>
      <c r="O267" s="3">
        <v>0</v>
      </c>
      <c r="P267" s="3">
        <v>0</v>
      </c>
      <c r="Q267" s="3">
        <f t="shared" si="555"/>
        <v>0</v>
      </c>
      <c r="R267" s="3">
        <v>16</v>
      </c>
      <c r="S267" s="3">
        <v>43</v>
      </c>
      <c r="T267" s="3">
        <f t="shared" si="556"/>
        <v>59</v>
      </c>
      <c r="U267" s="3">
        <v>2</v>
      </c>
      <c r="V267" s="3">
        <v>1</v>
      </c>
      <c r="W267" s="3">
        <f t="shared" si="557"/>
        <v>3</v>
      </c>
      <c r="X267" s="4">
        <f t="shared" si="558"/>
        <v>46</v>
      </c>
      <c r="Y267" s="4">
        <f t="shared" si="559"/>
        <v>151</v>
      </c>
      <c r="Z267" s="4">
        <f t="shared" si="560"/>
        <v>197</v>
      </c>
    </row>
    <row r="268" spans="1:26" ht="25.5" customHeight="1" x14ac:dyDescent="0.35">
      <c r="A268" s="13"/>
      <c r="B268" s="39" t="s">
        <v>104</v>
      </c>
      <c r="C268" s="3">
        <f t="shared" ref="C268:Z268" si="678">SUM(C265:C267)</f>
        <v>0</v>
      </c>
      <c r="D268" s="3">
        <f t="shared" si="678"/>
        <v>0</v>
      </c>
      <c r="E268" s="3">
        <f t="shared" si="678"/>
        <v>0</v>
      </c>
      <c r="F268" s="3">
        <f t="shared" si="678"/>
        <v>0</v>
      </c>
      <c r="G268" s="3">
        <f t="shared" si="678"/>
        <v>0</v>
      </c>
      <c r="H268" s="3">
        <f t="shared" si="678"/>
        <v>0</v>
      </c>
      <c r="I268" s="3">
        <f t="shared" si="678"/>
        <v>35</v>
      </c>
      <c r="J268" s="3">
        <f t="shared" si="678"/>
        <v>64</v>
      </c>
      <c r="K268" s="3">
        <f t="shared" si="678"/>
        <v>99</v>
      </c>
      <c r="L268" s="3">
        <f t="shared" si="678"/>
        <v>44</v>
      </c>
      <c r="M268" s="3">
        <f t="shared" si="678"/>
        <v>68</v>
      </c>
      <c r="N268" s="3">
        <f t="shared" si="678"/>
        <v>112</v>
      </c>
      <c r="O268" s="3">
        <f t="shared" si="678"/>
        <v>0</v>
      </c>
      <c r="P268" s="3">
        <f t="shared" si="678"/>
        <v>0</v>
      </c>
      <c r="Q268" s="3">
        <f t="shared" si="678"/>
        <v>0</v>
      </c>
      <c r="R268" s="3">
        <f t="shared" si="678"/>
        <v>54</v>
      </c>
      <c r="S268" s="3">
        <f t="shared" si="678"/>
        <v>59</v>
      </c>
      <c r="T268" s="3">
        <f t="shared" si="678"/>
        <v>113</v>
      </c>
      <c r="U268" s="3">
        <f t="shared" si="678"/>
        <v>9</v>
      </c>
      <c r="V268" s="3">
        <f t="shared" si="678"/>
        <v>2</v>
      </c>
      <c r="W268" s="3">
        <f t="shared" si="678"/>
        <v>11</v>
      </c>
      <c r="X268" s="4">
        <f t="shared" si="678"/>
        <v>142</v>
      </c>
      <c r="Y268" s="4">
        <f t="shared" si="678"/>
        <v>193</v>
      </c>
      <c r="Z268" s="4">
        <f t="shared" si="678"/>
        <v>335</v>
      </c>
    </row>
    <row r="269" spans="1:26" s="17" customFormat="1" ht="25.5" customHeight="1" x14ac:dyDescent="0.35">
      <c r="A269" s="5"/>
      <c r="B269" s="16" t="s">
        <v>9</v>
      </c>
      <c r="C269" s="4">
        <f t="shared" ref="C269:Z269" si="679">C268+C257+C263</f>
        <v>186</v>
      </c>
      <c r="D269" s="4">
        <f t="shared" si="679"/>
        <v>237</v>
      </c>
      <c r="E269" s="4">
        <f t="shared" si="679"/>
        <v>423</v>
      </c>
      <c r="F269" s="4">
        <f t="shared" si="679"/>
        <v>119</v>
      </c>
      <c r="G269" s="4">
        <f t="shared" si="679"/>
        <v>169</v>
      </c>
      <c r="H269" s="4">
        <f t="shared" si="679"/>
        <v>288</v>
      </c>
      <c r="I269" s="4">
        <f t="shared" si="679"/>
        <v>113</v>
      </c>
      <c r="J269" s="4">
        <f t="shared" si="679"/>
        <v>166</v>
      </c>
      <c r="K269" s="4">
        <f t="shared" si="679"/>
        <v>279</v>
      </c>
      <c r="L269" s="4">
        <f t="shared" si="679"/>
        <v>138</v>
      </c>
      <c r="M269" s="4">
        <f t="shared" si="679"/>
        <v>184</v>
      </c>
      <c r="N269" s="4">
        <f t="shared" si="679"/>
        <v>322</v>
      </c>
      <c r="O269" s="4">
        <f t="shared" si="679"/>
        <v>49</v>
      </c>
      <c r="P269" s="4">
        <f t="shared" si="679"/>
        <v>17</v>
      </c>
      <c r="Q269" s="4">
        <f t="shared" si="679"/>
        <v>66</v>
      </c>
      <c r="R269" s="4">
        <f t="shared" si="679"/>
        <v>54</v>
      </c>
      <c r="S269" s="4">
        <f t="shared" si="679"/>
        <v>59</v>
      </c>
      <c r="T269" s="4">
        <f t="shared" si="679"/>
        <v>113</v>
      </c>
      <c r="U269" s="4">
        <f t="shared" si="679"/>
        <v>9</v>
      </c>
      <c r="V269" s="4">
        <f t="shared" si="679"/>
        <v>2</v>
      </c>
      <c r="W269" s="4">
        <f t="shared" si="679"/>
        <v>11</v>
      </c>
      <c r="X269" s="4">
        <f t="shared" si="679"/>
        <v>668</v>
      </c>
      <c r="Y269" s="4">
        <f t="shared" si="679"/>
        <v>834</v>
      </c>
      <c r="Z269" s="4">
        <f t="shared" si="679"/>
        <v>1502</v>
      </c>
    </row>
    <row r="270" spans="1:26" s="17" customFormat="1" ht="25.5" customHeight="1" x14ac:dyDescent="0.35">
      <c r="A270" s="22"/>
      <c r="B270" s="23" t="s">
        <v>10</v>
      </c>
      <c r="C270" s="24">
        <f>C269</f>
        <v>186</v>
      </c>
      <c r="D270" s="24">
        <f>D269</f>
        <v>237</v>
      </c>
      <c r="E270" s="24">
        <f t="shared" ref="E270:Z270" si="680">E269</f>
        <v>423</v>
      </c>
      <c r="F270" s="24">
        <f t="shared" si="680"/>
        <v>119</v>
      </c>
      <c r="G270" s="24">
        <f t="shared" si="680"/>
        <v>169</v>
      </c>
      <c r="H270" s="24">
        <f t="shared" si="680"/>
        <v>288</v>
      </c>
      <c r="I270" s="24">
        <f t="shared" si="680"/>
        <v>113</v>
      </c>
      <c r="J270" s="24">
        <f t="shared" si="680"/>
        <v>166</v>
      </c>
      <c r="K270" s="24">
        <f t="shared" si="680"/>
        <v>279</v>
      </c>
      <c r="L270" s="24">
        <f t="shared" si="680"/>
        <v>138</v>
      </c>
      <c r="M270" s="24">
        <f t="shared" si="680"/>
        <v>184</v>
      </c>
      <c r="N270" s="24">
        <f t="shared" si="680"/>
        <v>322</v>
      </c>
      <c r="O270" s="24">
        <f t="shared" si="680"/>
        <v>49</v>
      </c>
      <c r="P270" s="24">
        <f t="shared" si="680"/>
        <v>17</v>
      </c>
      <c r="Q270" s="24">
        <f t="shared" si="680"/>
        <v>66</v>
      </c>
      <c r="R270" s="24">
        <f t="shared" si="680"/>
        <v>54</v>
      </c>
      <c r="S270" s="24">
        <f t="shared" si="680"/>
        <v>59</v>
      </c>
      <c r="T270" s="24">
        <f t="shared" si="680"/>
        <v>113</v>
      </c>
      <c r="U270" s="24">
        <f t="shared" si="680"/>
        <v>9</v>
      </c>
      <c r="V270" s="24">
        <f t="shared" si="680"/>
        <v>2</v>
      </c>
      <c r="W270" s="24">
        <f t="shared" si="680"/>
        <v>11</v>
      </c>
      <c r="X270" s="24">
        <f t="shared" si="680"/>
        <v>668</v>
      </c>
      <c r="Y270" s="24">
        <f t="shared" si="680"/>
        <v>834</v>
      </c>
      <c r="Z270" s="24">
        <f t="shared" si="680"/>
        <v>1502</v>
      </c>
    </row>
    <row r="271" spans="1:26" ht="25.5" customHeight="1" x14ac:dyDescent="0.35">
      <c r="A271" s="5" t="s">
        <v>71</v>
      </c>
      <c r="B271" s="6"/>
      <c r="C271" s="7"/>
      <c r="D271" s="8"/>
      <c r="E271" s="67"/>
      <c r="F271" s="8"/>
      <c r="G271" s="8"/>
      <c r="H271" s="67"/>
      <c r="I271" s="8"/>
      <c r="J271" s="8"/>
      <c r="K271" s="67"/>
      <c r="L271" s="8"/>
      <c r="M271" s="8"/>
      <c r="N271" s="67"/>
      <c r="O271" s="8"/>
      <c r="P271" s="8"/>
      <c r="Q271" s="67"/>
      <c r="R271" s="9"/>
      <c r="S271" s="9"/>
      <c r="T271" s="10"/>
      <c r="U271" s="9"/>
      <c r="V271" s="9"/>
      <c r="W271" s="10"/>
      <c r="X271" s="67"/>
      <c r="Y271" s="67"/>
      <c r="Z271" s="68"/>
    </row>
    <row r="272" spans="1:26" ht="25.5" customHeight="1" x14ac:dyDescent="0.35">
      <c r="A272" s="5"/>
      <c r="B272" s="11" t="s">
        <v>6</v>
      </c>
      <c r="C272" s="7"/>
      <c r="D272" s="8"/>
      <c r="E272" s="67"/>
      <c r="F272" s="8"/>
      <c r="G272" s="8"/>
      <c r="H272" s="67"/>
      <c r="I272" s="8"/>
      <c r="J272" s="8"/>
      <c r="K272" s="67"/>
      <c r="L272" s="8"/>
      <c r="M272" s="8"/>
      <c r="N272" s="67"/>
      <c r="O272" s="8"/>
      <c r="P272" s="8"/>
      <c r="Q272" s="67"/>
      <c r="R272" s="9"/>
      <c r="S272" s="9"/>
      <c r="T272" s="10"/>
      <c r="U272" s="9"/>
      <c r="V272" s="9"/>
      <c r="W272" s="10"/>
      <c r="X272" s="67"/>
      <c r="Y272" s="67"/>
      <c r="Z272" s="68"/>
    </row>
    <row r="273" spans="1:26" ht="25.5" customHeight="1" x14ac:dyDescent="0.35">
      <c r="A273" s="12"/>
      <c r="B273" s="6" t="s">
        <v>117</v>
      </c>
      <c r="C273" s="7"/>
      <c r="D273" s="8"/>
      <c r="E273" s="67"/>
      <c r="F273" s="8"/>
      <c r="G273" s="8"/>
      <c r="H273" s="67"/>
      <c r="I273" s="8"/>
      <c r="J273" s="8"/>
      <c r="K273" s="67"/>
      <c r="L273" s="8"/>
      <c r="M273" s="8"/>
      <c r="N273" s="67"/>
      <c r="O273" s="8"/>
      <c r="P273" s="8"/>
      <c r="Q273" s="67"/>
      <c r="R273" s="9"/>
      <c r="S273" s="9"/>
      <c r="T273" s="10"/>
      <c r="U273" s="9"/>
      <c r="V273" s="9"/>
      <c r="W273" s="10"/>
      <c r="X273" s="67"/>
      <c r="Y273" s="67"/>
      <c r="Z273" s="68"/>
    </row>
    <row r="274" spans="1:26" ht="25.5" customHeight="1" x14ac:dyDescent="0.35">
      <c r="A274" s="13"/>
      <c r="B274" s="27" t="s">
        <v>72</v>
      </c>
      <c r="C274" s="3">
        <f>22-2</f>
        <v>20</v>
      </c>
      <c r="D274" s="3">
        <f>60-1</f>
        <v>59</v>
      </c>
      <c r="E274" s="3">
        <f t="shared" si="551"/>
        <v>79</v>
      </c>
      <c r="F274" s="3">
        <v>31</v>
      </c>
      <c r="G274" s="3">
        <v>46</v>
      </c>
      <c r="H274" s="3">
        <f t="shared" si="552"/>
        <v>77</v>
      </c>
      <c r="I274" s="3">
        <v>17</v>
      </c>
      <c r="J274" s="3">
        <v>56</v>
      </c>
      <c r="K274" s="3">
        <f t="shared" si="553"/>
        <v>73</v>
      </c>
      <c r="L274" s="3">
        <v>9</v>
      </c>
      <c r="M274" s="3">
        <v>49</v>
      </c>
      <c r="N274" s="3">
        <f t="shared" si="554"/>
        <v>58</v>
      </c>
      <c r="O274" s="3">
        <v>4</v>
      </c>
      <c r="P274" s="3">
        <v>1</v>
      </c>
      <c r="Q274" s="3">
        <f t="shared" si="555"/>
        <v>5</v>
      </c>
      <c r="R274" s="3">
        <v>0</v>
      </c>
      <c r="S274" s="3">
        <v>0</v>
      </c>
      <c r="T274" s="3">
        <f t="shared" si="556"/>
        <v>0</v>
      </c>
      <c r="U274" s="3">
        <v>0</v>
      </c>
      <c r="V274" s="3">
        <v>0</v>
      </c>
      <c r="W274" s="3">
        <f t="shared" si="557"/>
        <v>0</v>
      </c>
      <c r="X274" s="4">
        <f t="shared" si="558"/>
        <v>81</v>
      </c>
      <c r="Y274" s="4">
        <f t="shared" si="559"/>
        <v>211</v>
      </c>
      <c r="Z274" s="4">
        <f t="shared" si="560"/>
        <v>292</v>
      </c>
    </row>
    <row r="275" spans="1:26" ht="25.5" customHeight="1" x14ac:dyDescent="0.35">
      <c r="A275" s="13"/>
      <c r="B275" s="34" t="s">
        <v>73</v>
      </c>
      <c r="C275" s="3">
        <v>69</v>
      </c>
      <c r="D275" s="3">
        <v>27</v>
      </c>
      <c r="E275" s="3">
        <f t="shared" si="551"/>
        <v>96</v>
      </c>
      <c r="F275" s="3">
        <v>39</v>
      </c>
      <c r="G275" s="3">
        <v>38</v>
      </c>
      <c r="H275" s="3">
        <f t="shared" si="552"/>
        <v>77</v>
      </c>
      <c r="I275" s="3">
        <v>44</v>
      </c>
      <c r="J275" s="3">
        <v>27</v>
      </c>
      <c r="K275" s="3">
        <f t="shared" si="553"/>
        <v>71</v>
      </c>
      <c r="L275" s="3">
        <v>41</v>
      </c>
      <c r="M275" s="3">
        <v>20</v>
      </c>
      <c r="N275" s="3">
        <f t="shared" si="554"/>
        <v>61</v>
      </c>
      <c r="O275" s="3">
        <v>9</v>
      </c>
      <c r="P275" s="3">
        <v>2</v>
      </c>
      <c r="Q275" s="3">
        <f t="shared" si="555"/>
        <v>11</v>
      </c>
      <c r="R275" s="3">
        <v>0</v>
      </c>
      <c r="S275" s="3">
        <v>0</v>
      </c>
      <c r="T275" s="3">
        <f t="shared" si="556"/>
        <v>0</v>
      </c>
      <c r="U275" s="3">
        <v>0</v>
      </c>
      <c r="V275" s="3">
        <v>0</v>
      </c>
      <c r="W275" s="3">
        <f t="shared" si="557"/>
        <v>0</v>
      </c>
      <c r="X275" s="4">
        <f t="shared" si="558"/>
        <v>202</v>
      </c>
      <c r="Y275" s="4">
        <f t="shared" si="559"/>
        <v>114</v>
      </c>
      <c r="Z275" s="4">
        <f t="shared" si="560"/>
        <v>316</v>
      </c>
    </row>
    <row r="276" spans="1:26" ht="25.5" customHeight="1" x14ac:dyDescent="0.35">
      <c r="A276" s="13"/>
      <c r="B276" s="34" t="s">
        <v>74</v>
      </c>
      <c r="C276" s="3">
        <v>45</v>
      </c>
      <c r="D276" s="3">
        <v>37</v>
      </c>
      <c r="E276" s="3">
        <f t="shared" si="551"/>
        <v>82</v>
      </c>
      <c r="F276" s="3">
        <v>30</v>
      </c>
      <c r="G276" s="3">
        <v>49</v>
      </c>
      <c r="H276" s="3">
        <f t="shared" si="552"/>
        <v>79</v>
      </c>
      <c r="I276" s="3">
        <v>37</v>
      </c>
      <c r="J276" s="3">
        <v>45</v>
      </c>
      <c r="K276" s="3">
        <f t="shared" si="553"/>
        <v>82</v>
      </c>
      <c r="L276" s="3">
        <v>30</v>
      </c>
      <c r="M276" s="3">
        <v>26</v>
      </c>
      <c r="N276" s="3">
        <f t="shared" si="554"/>
        <v>56</v>
      </c>
      <c r="O276" s="3">
        <v>0</v>
      </c>
      <c r="P276" s="3">
        <v>0</v>
      </c>
      <c r="Q276" s="3">
        <f t="shared" si="555"/>
        <v>0</v>
      </c>
      <c r="R276" s="3">
        <v>0</v>
      </c>
      <c r="S276" s="3">
        <v>0</v>
      </c>
      <c r="T276" s="3">
        <f t="shared" si="556"/>
        <v>0</v>
      </c>
      <c r="U276" s="3">
        <v>0</v>
      </c>
      <c r="V276" s="3">
        <v>0</v>
      </c>
      <c r="W276" s="3">
        <f t="shared" si="557"/>
        <v>0</v>
      </c>
      <c r="X276" s="4">
        <f t="shared" si="558"/>
        <v>142</v>
      </c>
      <c r="Y276" s="4">
        <f t="shared" si="559"/>
        <v>157</v>
      </c>
      <c r="Z276" s="4">
        <f t="shared" si="560"/>
        <v>299</v>
      </c>
    </row>
    <row r="277" spans="1:26" ht="25.5" customHeight="1" x14ac:dyDescent="0.35">
      <c r="A277" s="5"/>
      <c r="B277" s="34" t="s">
        <v>118</v>
      </c>
      <c r="C277" s="3">
        <v>29</v>
      </c>
      <c r="D277" s="3">
        <v>30</v>
      </c>
      <c r="E277" s="3">
        <f t="shared" si="551"/>
        <v>59</v>
      </c>
      <c r="F277" s="3">
        <v>25</v>
      </c>
      <c r="G277" s="3">
        <v>13</v>
      </c>
      <c r="H277" s="3">
        <f t="shared" si="552"/>
        <v>38</v>
      </c>
      <c r="I277" s="3">
        <v>28</v>
      </c>
      <c r="J277" s="3">
        <v>27</v>
      </c>
      <c r="K277" s="3">
        <f t="shared" si="553"/>
        <v>55</v>
      </c>
      <c r="L277" s="3">
        <v>18</v>
      </c>
      <c r="M277" s="3">
        <v>24</v>
      </c>
      <c r="N277" s="3">
        <f t="shared" si="554"/>
        <v>42</v>
      </c>
      <c r="O277" s="3">
        <v>2</v>
      </c>
      <c r="P277" s="3">
        <v>0</v>
      </c>
      <c r="Q277" s="3">
        <f t="shared" si="555"/>
        <v>2</v>
      </c>
      <c r="R277" s="3">
        <v>0</v>
      </c>
      <c r="S277" s="3">
        <v>0</v>
      </c>
      <c r="T277" s="3">
        <f t="shared" si="556"/>
        <v>0</v>
      </c>
      <c r="U277" s="3">
        <v>0</v>
      </c>
      <c r="V277" s="3">
        <v>0</v>
      </c>
      <c r="W277" s="3">
        <f t="shared" si="557"/>
        <v>0</v>
      </c>
      <c r="X277" s="4">
        <f t="shared" ref="X277:X278" si="681">C277+F277+I277+L277+O277+R277+U277</f>
        <v>102</v>
      </c>
      <c r="Y277" s="4">
        <f t="shared" ref="Y277:Y278" si="682">D277+G277+J277+M277+P277+S277+V277</f>
        <v>94</v>
      </c>
      <c r="Z277" s="4">
        <f t="shared" ref="Z277:Z278" si="683">E277+H277+K277+N277+Q277+T277+W277</f>
        <v>196</v>
      </c>
    </row>
    <row r="278" spans="1:26" ht="25.5" customHeight="1" x14ac:dyDescent="0.35">
      <c r="A278" s="5"/>
      <c r="B278" s="34" t="s">
        <v>75</v>
      </c>
      <c r="C278" s="3">
        <v>28</v>
      </c>
      <c r="D278" s="3">
        <v>18</v>
      </c>
      <c r="E278" s="3">
        <f t="shared" si="551"/>
        <v>46</v>
      </c>
      <c r="F278" s="3">
        <v>24</v>
      </c>
      <c r="G278" s="3">
        <v>22</v>
      </c>
      <c r="H278" s="3">
        <f t="shared" si="552"/>
        <v>46</v>
      </c>
      <c r="I278" s="3">
        <v>34</v>
      </c>
      <c r="J278" s="3">
        <v>20</v>
      </c>
      <c r="K278" s="3">
        <f t="shared" si="553"/>
        <v>54</v>
      </c>
      <c r="L278" s="3">
        <v>37</v>
      </c>
      <c r="M278" s="3">
        <v>22</v>
      </c>
      <c r="N278" s="3">
        <f t="shared" si="554"/>
        <v>59</v>
      </c>
      <c r="O278" s="3">
        <v>8</v>
      </c>
      <c r="P278" s="3">
        <v>0</v>
      </c>
      <c r="Q278" s="3">
        <f t="shared" si="555"/>
        <v>8</v>
      </c>
      <c r="R278" s="3">
        <v>0</v>
      </c>
      <c r="S278" s="3">
        <v>0</v>
      </c>
      <c r="T278" s="3">
        <f t="shared" si="556"/>
        <v>0</v>
      </c>
      <c r="U278" s="3">
        <v>0</v>
      </c>
      <c r="V278" s="3">
        <v>0</v>
      </c>
      <c r="W278" s="3">
        <f t="shared" si="557"/>
        <v>0</v>
      </c>
      <c r="X278" s="4">
        <f t="shared" si="681"/>
        <v>131</v>
      </c>
      <c r="Y278" s="4">
        <f t="shared" si="682"/>
        <v>82</v>
      </c>
      <c r="Z278" s="4">
        <f t="shared" si="683"/>
        <v>213</v>
      </c>
    </row>
    <row r="279" spans="1:26" ht="25.5" customHeight="1" x14ac:dyDescent="0.35">
      <c r="A279" s="13"/>
      <c r="B279" s="34" t="s">
        <v>119</v>
      </c>
      <c r="C279" s="3">
        <v>34</v>
      </c>
      <c r="D279" s="3">
        <v>11</v>
      </c>
      <c r="E279" s="3">
        <f t="shared" si="551"/>
        <v>45</v>
      </c>
      <c r="F279" s="3">
        <v>24</v>
      </c>
      <c r="G279" s="3">
        <v>13</v>
      </c>
      <c r="H279" s="3">
        <f t="shared" si="552"/>
        <v>37</v>
      </c>
      <c r="I279" s="3">
        <v>22</v>
      </c>
      <c r="J279" s="3">
        <v>21</v>
      </c>
      <c r="K279" s="3">
        <f t="shared" si="553"/>
        <v>43</v>
      </c>
      <c r="L279" s="3">
        <v>37</v>
      </c>
      <c r="M279" s="3">
        <v>17</v>
      </c>
      <c r="N279" s="3">
        <f t="shared" si="554"/>
        <v>54</v>
      </c>
      <c r="O279" s="3">
        <v>6</v>
      </c>
      <c r="P279" s="3">
        <v>1</v>
      </c>
      <c r="Q279" s="3">
        <f t="shared" si="555"/>
        <v>7</v>
      </c>
      <c r="R279" s="3">
        <v>0</v>
      </c>
      <c r="S279" s="3">
        <v>0</v>
      </c>
      <c r="T279" s="3">
        <f t="shared" si="556"/>
        <v>0</v>
      </c>
      <c r="U279" s="3">
        <v>0</v>
      </c>
      <c r="V279" s="3">
        <v>0</v>
      </c>
      <c r="W279" s="3">
        <f t="shared" si="557"/>
        <v>0</v>
      </c>
      <c r="X279" s="4">
        <f t="shared" si="558"/>
        <v>123</v>
      </c>
      <c r="Y279" s="4">
        <f t="shared" si="559"/>
        <v>63</v>
      </c>
      <c r="Z279" s="4">
        <f t="shared" si="560"/>
        <v>186</v>
      </c>
    </row>
    <row r="280" spans="1:26" s="17" customFormat="1" ht="25.5" customHeight="1" x14ac:dyDescent="0.35">
      <c r="A280" s="5"/>
      <c r="B280" s="39" t="s">
        <v>104</v>
      </c>
      <c r="C280" s="4">
        <f t="shared" ref="C280:Z280" si="684">SUM(C274:C279)</f>
        <v>225</v>
      </c>
      <c r="D280" s="4">
        <f t="shared" si="684"/>
        <v>182</v>
      </c>
      <c r="E280" s="4">
        <f t="shared" si="684"/>
        <v>407</v>
      </c>
      <c r="F280" s="4">
        <f t="shared" si="684"/>
        <v>173</v>
      </c>
      <c r="G280" s="4">
        <f t="shared" si="684"/>
        <v>181</v>
      </c>
      <c r="H280" s="4">
        <f t="shared" si="684"/>
        <v>354</v>
      </c>
      <c r="I280" s="4">
        <f t="shared" si="684"/>
        <v>182</v>
      </c>
      <c r="J280" s="4">
        <f t="shared" si="684"/>
        <v>196</v>
      </c>
      <c r="K280" s="4">
        <f t="shared" si="684"/>
        <v>378</v>
      </c>
      <c r="L280" s="4">
        <f t="shared" si="684"/>
        <v>172</v>
      </c>
      <c r="M280" s="4">
        <f t="shared" si="684"/>
        <v>158</v>
      </c>
      <c r="N280" s="4">
        <f t="shared" si="684"/>
        <v>330</v>
      </c>
      <c r="O280" s="4">
        <f t="shared" si="684"/>
        <v>29</v>
      </c>
      <c r="P280" s="4">
        <f t="shared" si="684"/>
        <v>4</v>
      </c>
      <c r="Q280" s="4">
        <f t="shared" si="684"/>
        <v>33</v>
      </c>
      <c r="R280" s="4">
        <f t="shared" si="684"/>
        <v>0</v>
      </c>
      <c r="S280" s="4">
        <f t="shared" si="684"/>
        <v>0</v>
      </c>
      <c r="T280" s="4">
        <f t="shared" si="684"/>
        <v>0</v>
      </c>
      <c r="U280" s="4">
        <f t="shared" si="684"/>
        <v>0</v>
      </c>
      <c r="V280" s="4">
        <f t="shared" si="684"/>
        <v>0</v>
      </c>
      <c r="W280" s="4">
        <f t="shared" si="684"/>
        <v>0</v>
      </c>
      <c r="X280" s="4">
        <f t="shared" si="684"/>
        <v>781</v>
      </c>
      <c r="Y280" s="4">
        <f t="shared" si="684"/>
        <v>721</v>
      </c>
      <c r="Z280" s="4">
        <f t="shared" si="684"/>
        <v>1502</v>
      </c>
    </row>
    <row r="281" spans="1:26" s="17" customFormat="1" ht="25.5" customHeight="1" x14ac:dyDescent="0.35">
      <c r="A281" s="5"/>
      <c r="B281" s="33" t="s">
        <v>120</v>
      </c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s="17" customFormat="1" ht="25.5" customHeight="1" x14ac:dyDescent="0.35">
      <c r="A282" s="5"/>
      <c r="B282" s="34" t="s">
        <v>73</v>
      </c>
      <c r="C282" s="3">
        <v>0</v>
      </c>
      <c r="D282" s="3">
        <v>0</v>
      </c>
      <c r="E282" s="3">
        <f t="shared" ref="E282:E285" si="685">C282+D282</f>
        <v>0</v>
      </c>
      <c r="F282" s="3">
        <v>0</v>
      </c>
      <c r="G282" s="3">
        <v>0</v>
      </c>
      <c r="H282" s="3">
        <f t="shared" ref="H282:H285" si="686">F282+G282</f>
        <v>0</v>
      </c>
      <c r="I282" s="3">
        <v>0</v>
      </c>
      <c r="J282" s="3">
        <v>0</v>
      </c>
      <c r="K282" s="3">
        <f t="shared" ref="K282:K285" si="687">I282+J282</f>
        <v>0</v>
      </c>
      <c r="L282" s="3">
        <v>3</v>
      </c>
      <c r="M282" s="3">
        <v>0</v>
      </c>
      <c r="N282" s="3">
        <f t="shared" ref="N282:N285" si="688">L282+M282</f>
        <v>3</v>
      </c>
      <c r="O282" s="3">
        <v>0</v>
      </c>
      <c r="P282" s="3">
        <v>0</v>
      </c>
      <c r="Q282" s="3">
        <f t="shared" ref="Q282:Q285" si="689">O282+P282</f>
        <v>0</v>
      </c>
      <c r="R282" s="3">
        <v>0</v>
      </c>
      <c r="S282" s="3">
        <v>0</v>
      </c>
      <c r="T282" s="3">
        <f t="shared" ref="T282:T285" si="690">R282+S282</f>
        <v>0</v>
      </c>
      <c r="U282" s="3">
        <v>0</v>
      </c>
      <c r="V282" s="3">
        <v>0</v>
      </c>
      <c r="W282" s="3">
        <f t="shared" ref="W282:W285" si="691">U282+V282</f>
        <v>0</v>
      </c>
      <c r="X282" s="4">
        <f t="shared" ref="X282:X285" si="692">C282+F282+I282+L282+O282+R282+U282</f>
        <v>3</v>
      </c>
      <c r="Y282" s="4">
        <f t="shared" ref="Y282:Y285" si="693">D282+G282+J282+M282+P282+S282+V282</f>
        <v>0</v>
      </c>
      <c r="Z282" s="4">
        <f t="shared" ref="Z282:Z285" si="694">E282+H282+K282+N282+Q282+T282+W282</f>
        <v>3</v>
      </c>
    </row>
    <row r="283" spans="1:26" s="17" customFormat="1" ht="25.5" customHeight="1" x14ac:dyDescent="0.35">
      <c r="A283" s="5"/>
      <c r="B283" s="34" t="s">
        <v>74</v>
      </c>
      <c r="C283" s="3">
        <v>0</v>
      </c>
      <c r="D283" s="3">
        <v>0</v>
      </c>
      <c r="E283" s="3">
        <f t="shared" si="685"/>
        <v>0</v>
      </c>
      <c r="F283" s="3">
        <v>0</v>
      </c>
      <c r="G283" s="3">
        <v>0</v>
      </c>
      <c r="H283" s="3">
        <f t="shared" si="686"/>
        <v>0</v>
      </c>
      <c r="I283" s="3">
        <v>0</v>
      </c>
      <c r="J283" s="3">
        <v>0</v>
      </c>
      <c r="K283" s="3">
        <f t="shared" si="687"/>
        <v>0</v>
      </c>
      <c r="L283" s="3">
        <v>0</v>
      </c>
      <c r="M283" s="3">
        <v>0</v>
      </c>
      <c r="N283" s="3">
        <f t="shared" si="688"/>
        <v>0</v>
      </c>
      <c r="O283" s="3">
        <v>1</v>
      </c>
      <c r="P283" s="3">
        <v>0</v>
      </c>
      <c r="Q283" s="3">
        <f t="shared" si="689"/>
        <v>1</v>
      </c>
      <c r="R283" s="3">
        <v>0</v>
      </c>
      <c r="S283" s="3">
        <v>0</v>
      </c>
      <c r="T283" s="3">
        <f t="shared" si="690"/>
        <v>0</v>
      </c>
      <c r="U283" s="3">
        <v>0</v>
      </c>
      <c r="V283" s="3">
        <v>0</v>
      </c>
      <c r="W283" s="3">
        <f t="shared" si="691"/>
        <v>0</v>
      </c>
      <c r="X283" s="4">
        <f t="shared" si="692"/>
        <v>1</v>
      </c>
      <c r="Y283" s="4">
        <f t="shared" si="693"/>
        <v>0</v>
      </c>
      <c r="Z283" s="4">
        <f t="shared" si="694"/>
        <v>1</v>
      </c>
    </row>
    <row r="284" spans="1:26" s="17" customFormat="1" ht="25.5" customHeight="1" x14ac:dyDescent="0.35">
      <c r="A284" s="5"/>
      <c r="B284" s="34" t="s">
        <v>118</v>
      </c>
      <c r="C284" s="3">
        <v>25</v>
      </c>
      <c r="D284" s="3">
        <v>19</v>
      </c>
      <c r="E284" s="3">
        <f t="shared" si="685"/>
        <v>44</v>
      </c>
      <c r="F284" s="3">
        <v>8</v>
      </c>
      <c r="G284" s="3">
        <v>19</v>
      </c>
      <c r="H284" s="3">
        <f t="shared" si="686"/>
        <v>27</v>
      </c>
      <c r="I284" s="3">
        <v>5</v>
      </c>
      <c r="J284" s="3">
        <v>1</v>
      </c>
      <c r="K284" s="3">
        <f t="shared" si="687"/>
        <v>6</v>
      </c>
      <c r="L284" s="3">
        <v>0</v>
      </c>
      <c r="M284" s="3">
        <v>1</v>
      </c>
      <c r="N284" s="3">
        <f t="shared" si="688"/>
        <v>1</v>
      </c>
      <c r="O284" s="3">
        <v>0</v>
      </c>
      <c r="P284" s="3">
        <v>0</v>
      </c>
      <c r="Q284" s="3">
        <f t="shared" si="689"/>
        <v>0</v>
      </c>
      <c r="R284" s="3">
        <v>0</v>
      </c>
      <c r="S284" s="3">
        <v>0</v>
      </c>
      <c r="T284" s="3">
        <f t="shared" si="690"/>
        <v>0</v>
      </c>
      <c r="U284" s="3">
        <v>0</v>
      </c>
      <c r="V284" s="3">
        <v>0</v>
      </c>
      <c r="W284" s="3">
        <f t="shared" si="691"/>
        <v>0</v>
      </c>
      <c r="X284" s="4">
        <f t="shared" si="692"/>
        <v>38</v>
      </c>
      <c r="Y284" s="4">
        <f t="shared" si="693"/>
        <v>40</v>
      </c>
      <c r="Z284" s="4">
        <f t="shared" si="694"/>
        <v>78</v>
      </c>
    </row>
    <row r="285" spans="1:26" s="17" customFormat="1" ht="25.5" customHeight="1" x14ac:dyDescent="0.35">
      <c r="A285" s="5"/>
      <c r="B285" s="34" t="s">
        <v>75</v>
      </c>
      <c r="C285" s="3">
        <v>41</v>
      </c>
      <c r="D285" s="3">
        <v>11</v>
      </c>
      <c r="E285" s="3">
        <f t="shared" si="685"/>
        <v>52</v>
      </c>
      <c r="F285" s="3">
        <v>30</v>
      </c>
      <c r="G285" s="3">
        <v>12</v>
      </c>
      <c r="H285" s="3">
        <f t="shared" si="686"/>
        <v>42</v>
      </c>
      <c r="I285" s="3">
        <v>19</v>
      </c>
      <c r="J285" s="3">
        <v>4</v>
      </c>
      <c r="K285" s="3">
        <f t="shared" si="687"/>
        <v>23</v>
      </c>
      <c r="L285" s="3">
        <v>1</v>
      </c>
      <c r="M285" s="3">
        <v>0</v>
      </c>
      <c r="N285" s="3">
        <f t="shared" si="688"/>
        <v>1</v>
      </c>
      <c r="O285" s="3">
        <v>0</v>
      </c>
      <c r="P285" s="3">
        <v>0</v>
      </c>
      <c r="Q285" s="3">
        <f t="shared" si="689"/>
        <v>0</v>
      </c>
      <c r="R285" s="3">
        <v>0</v>
      </c>
      <c r="S285" s="3">
        <v>0</v>
      </c>
      <c r="T285" s="3">
        <f t="shared" si="690"/>
        <v>0</v>
      </c>
      <c r="U285" s="3">
        <v>0</v>
      </c>
      <c r="V285" s="3">
        <v>0</v>
      </c>
      <c r="W285" s="3">
        <f t="shared" si="691"/>
        <v>0</v>
      </c>
      <c r="X285" s="4">
        <f t="shared" si="692"/>
        <v>91</v>
      </c>
      <c r="Y285" s="4">
        <f t="shared" si="693"/>
        <v>27</v>
      </c>
      <c r="Z285" s="4">
        <f t="shared" si="694"/>
        <v>118</v>
      </c>
    </row>
    <row r="286" spans="1:26" s="17" customFormat="1" ht="25.5" customHeight="1" x14ac:dyDescent="0.35">
      <c r="A286" s="5"/>
      <c r="B286" s="39" t="s">
        <v>104</v>
      </c>
      <c r="C286" s="4">
        <f t="shared" ref="C286:W286" si="695">SUM(C282:C285)</f>
        <v>66</v>
      </c>
      <c r="D286" s="4">
        <f t="shared" si="695"/>
        <v>30</v>
      </c>
      <c r="E286" s="4">
        <f t="shared" si="695"/>
        <v>96</v>
      </c>
      <c r="F286" s="4">
        <f t="shared" si="695"/>
        <v>38</v>
      </c>
      <c r="G286" s="4">
        <f t="shared" si="695"/>
        <v>31</v>
      </c>
      <c r="H286" s="4">
        <f t="shared" si="695"/>
        <v>69</v>
      </c>
      <c r="I286" s="4">
        <f t="shared" si="695"/>
        <v>24</v>
      </c>
      <c r="J286" s="4">
        <f t="shared" si="695"/>
        <v>5</v>
      </c>
      <c r="K286" s="4">
        <f t="shared" si="695"/>
        <v>29</v>
      </c>
      <c r="L286" s="4">
        <f t="shared" si="695"/>
        <v>4</v>
      </c>
      <c r="M286" s="4">
        <f t="shared" si="695"/>
        <v>1</v>
      </c>
      <c r="N286" s="4">
        <f t="shared" si="695"/>
        <v>5</v>
      </c>
      <c r="O286" s="4">
        <f t="shared" si="695"/>
        <v>1</v>
      </c>
      <c r="P286" s="4">
        <f t="shared" si="695"/>
        <v>0</v>
      </c>
      <c r="Q286" s="4">
        <f t="shared" si="695"/>
        <v>1</v>
      </c>
      <c r="R286" s="4">
        <f t="shared" si="695"/>
        <v>0</v>
      </c>
      <c r="S286" s="4">
        <f t="shared" si="695"/>
        <v>0</v>
      </c>
      <c r="T286" s="4">
        <f t="shared" si="695"/>
        <v>0</v>
      </c>
      <c r="U286" s="4">
        <f t="shared" si="695"/>
        <v>0</v>
      </c>
      <c r="V286" s="4">
        <f t="shared" si="695"/>
        <v>0</v>
      </c>
      <c r="W286" s="4">
        <f t="shared" si="695"/>
        <v>0</v>
      </c>
      <c r="X286" s="4">
        <f t="shared" ref="X286" si="696">C286+F286+I286+L286+O286+R286+U286</f>
        <v>133</v>
      </c>
      <c r="Y286" s="4">
        <f t="shared" ref="Y286" si="697">D286+G286+J286+M286+P286+S286+V286</f>
        <v>67</v>
      </c>
      <c r="Z286" s="4">
        <f>X286+Y286</f>
        <v>200</v>
      </c>
    </row>
    <row r="287" spans="1:26" s="17" customFormat="1" ht="25.5" customHeight="1" x14ac:dyDescent="0.35">
      <c r="A287" s="5"/>
      <c r="B287" s="35" t="s">
        <v>9</v>
      </c>
      <c r="C287" s="4">
        <f>C280+C286</f>
        <v>291</v>
      </c>
      <c r="D287" s="4">
        <f t="shared" ref="D287:W287" si="698">D280+D286</f>
        <v>212</v>
      </c>
      <c r="E287" s="4">
        <f t="shared" si="698"/>
        <v>503</v>
      </c>
      <c r="F287" s="4">
        <f t="shared" si="698"/>
        <v>211</v>
      </c>
      <c r="G287" s="4">
        <f t="shared" si="698"/>
        <v>212</v>
      </c>
      <c r="H287" s="4">
        <f t="shared" si="698"/>
        <v>423</v>
      </c>
      <c r="I287" s="4">
        <f t="shared" si="698"/>
        <v>206</v>
      </c>
      <c r="J287" s="4">
        <f t="shared" si="698"/>
        <v>201</v>
      </c>
      <c r="K287" s="4">
        <f t="shared" si="698"/>
        <v>407</v>
      </c>
      <c r="L287" s="4">
        <f t="shared" si="698"/>
        <v>176</v>
      </c>
      <c r="M287" s="4">
        <f t="shared" si="698"/>
        <v>159</v>
      </c>
      <c r="N287" s="4">
        <f t="shared" si="698"/>
        <v>335</v>
      </c>
      <c r="O287" s="4">
        <f t="shared" si="698"/>
        <v>30</v>
      </c>
      <c r="P287" s="4">
        <f t="shared" si="698"/>
        <v>4</v>
      </c>
      <c r="Q287" s="4">
        <f t="shared" si="698"/>
        <v>34</v>
      </c>
      <c r="R287" s="4">
        <f t="shared" si="698"/>
        <v>0</v>
      </c>
      <c r="S287" s="4">
        <f t="shared" si="698"/>
        <v>0</v>
      </c>
      <c r="T287" s="4">
        <f t="shared" si="698"/>
        <v>0</v>
      </c>
      <c r="U287" s="4">
        <f t="shared" si="698"/>
        <v>0</v>
      </c>
      <c r="V287" s="4">
        <f t="shared" si="698"/>
        <v>0</v>
      </c>
      <c r="W287" s="4">
        <f t="shared" si="698"/>
        <v>0</v>
      </c>
      <c r="X287" s="4">
        <f t="shared" ref="X287" si="699">C287+F287+I287+L287+O287+R287+U287</f>
        <v>914</v>
      </c>
      <c r="Y287" s="4">
        <f t="shared" ref="Y287" si="700">D287+G287+J287+M287+P287+S287+V287</f>
        <v>788</v>
      </c>
      <c r="Z287" s="4">
        <f>X287+Y287</f>
        <v>1702</v>
      </c>
    </row>
    <row r="288" spans="1:26" ht="25.5" customHeight="1" x14ac:dyDescent="0.35">
      <c r="A288" s="13"/>
      <c r="B288" s="30" t="s">
        <v>95</v>
      </c>
      <c r="C288" s="3"/>
      <c r="D288" s="3"/>
      <c r="E288" s="4"/>
      <c r="F288" s="3"/>
      <c r="G288" s="3"/>
      <c r="H288" s="4"/>
      <c r="I288" s="3"/>
      <c r="J288" s="3"/>
      <c r="K288" s="4"/>
      <c r="L288" s="3"/>
      <c r="M288" s="3"/>
      <c r="N288" s="4"/>
      <c r="O288" s="3"/>
      <c r="P288" s="3"/>
      <c r="Q288" s="4"/>
      <c r="R288" s="65"/>
      <c r="S288" s="65"/>
      <c r="T288" s="15"/>
      <c r="U288" s="65"/>
      <c r="V288" s="65"/>
      <c r="W288" s="15"/>
      <c r="X288" s="4"/>
      <c r="Y288" s="4"/>
      <c r="Z288" s="4"/>
    </row>
    <row r="289" spans="1:26" ht="25.5" customHeight="1" x14ac:dyDescent="0.35">
      <c r="A289" s="12"/>
      <c r="B289" s="6" t="s">
        <v>117</v>
      </c>
      <c r="C289" s="3"/>
      <c r="D289" s="3"/>
      <c r="E289" s="4"/>
      <c r="F289" s="3"/>
      <c r="G289" s="3"/>
      <c r="H289" s="4"/>
      <c r="I289" s="3"/>
      <c r="J289" s="3"/>
      <c r="K289" s="4"/>
      <c r="L289" s="3"/>
      <c r="M289" s="3"/>
      <c r="N289" s="4"/>
      <c r="O289" s="3"/>
      <c r="P289" s="3"/>
      <c r="Q289" s="4"/>
      <c r="R289" s="65"/>
      <c r="S289" s="65"/>
      <c r="T289" s="15"/>
      <c r="U289" s="65"/>
      <c r="V289" s="65"/>
      <c r="W289" s="15"/>
      <c r="X289" s="4"/>
      <c r="Y289" s="4"/>
      <c r="Z289" s="4"/>
    </row>
    <row r="290" spans="1:26" ht="25.5" customHeight="1" x14ac:dyDescent="0.35">
      <c r="A290" s="13"/>
      <c r="B290" s="27" t="s">
        <v>72</v>
      </c>
      <c r="C290" s="3">
        <v>0</v>
      </c>
      <c r="D290" s="3">
        <v>0</v>
      </c>
      <c r="E290" s="3">
        <f t="shared" si="551"/>
        <v>0</v>
      </c>
      <c r="F290" s="3">
        <v>0</v>
      </c>
      <c r="G290" s="3">
        <v>0</v>
      </c>
      <c r="H290" s="3">
        <f t="shared" si="552"/>
        <v>0</v>
      </c>
      <c r="I290" s="3">
        <v>0</v>
      </c>
      <c r="J290" s="3">
        <v>0</v>
      </c>
      <c r="K290" s="3">
        <f t="shared" si="553"/>
        <v>0</v>
      </c>
      <c r="L290" s="3">
        <v>5</v>
      </c>
      <c r="M290" s="3">
        <v>16</v>
      </c>
      <c r="N290" s="3">
        <f t="shared" si="554"/>
        <v>21</v>
      </c>
      <c r="O290" s="3">
        <v>4</v>
      </c>
      <c r="P290" s="3">
        <v>0</v>
      </c>
      <c r="Q290" s="3">
        <f t="shared" si="555"/>
        <v>4</v>
      </c>
      <c r="R290" s="3">
        <v>0</v>
      </c>
      <c r="S290" s="3">
        <v>0</v>
      </c>
      <c r="T290" s="3">
        <f t="shared" si="556"/>
        <v>0</v>
      </c>
      <c r="U290" s="3">
        <v>0</v>
      </c>
      <c r="V290" s="3">
        <v>0</v>
      </c>
      <c r="W290" s="3">
        <f t="shared" si="557"/>
        <v>0</v>
      </c>
      <c r="X290" s="4">
        <f t="shared" si="558"/>
        <v>9</v>
      </c>
      <c r="Y290" s="4">
        <f t="shared" si="559"/>
        <v>16</v>
      </c>
      <c r="Z290" s="4">
        <f t="shared" si="560"/>
        <v>25</v>
      </c>
    </row>
    <row r="291" spans="1:26" ht="25.5" customHeight="1" x14ac:dyDescent="0.35">
      <c r="A291" s="13"/>
      <c r="B291" s="34" t="s">
        <v>73</v>
      </c>
      <c r="C291" s="3">
        <v>33</v>
      </c>
      <c r="D291" s="3">
        <v>21</v>
      </c>
      <c r="E291" s="3">
        <f t="shared" si="551"/>
        <v>54</v>
      </c>
      <c r="F291" s="3">
        <v>19</v>
      </c>
      <c r="G291" s="3">
        <v>6</v>
      </c>
      <c r="H291" s="3">
        <f t="shared" si="552"/>
        <v>25</v>
      </c>
      <c r="I291" s="3">
        <v>0</v>
      </c>
      <c r="J291" s="3">
        <v>0</v>
      </c>
      <c r="K291" s="3">
        <f t="shared" si="553"/>
        <v>0</v>
      </c>
      <c r="L291" s="3">
        <v>14</v>
      </c>
      <c r="M291" s="3">
        <v>7</v>
      </c>
      <c r="N291" s="3">
        <f t="shared" si="554"/>
        <v>21</v>
      </c>
      <c r="O291" s="3">
        <v>8</v>
      </c>
      <c r="P291" s="3">
        <v>0</v>
      </c>
      <c r="Q291" s="3">
        <f t="shared" si="555"/>
        <v>8</v>
      </c>
      <c r="R291" s="3">
        <v>0</v>
      </c>
      <c r="S291" s="3">
        <v>0</v>
      </c>
      <c r="T291" s="3">
        <f t="shared" si="556"/>
        <v>0</v>
      </c>
      <c r="U291" s="3">
        <v>0</v>
      </c>
      <c r="V291" s="3">
        <v>0</v>
      </c>
      <c r="W291" s="3">
        <f t="shared" si="557"/>
        <v>0</v>
      </c>
      <c r="X291" s="4">
        <f t="shared" si="558"/>
        <v>74</v>
      </c>
      <c r="Y291" s="4">
        <f t="shared" si="559"/>
        <v>34</v>
      </c>
      <c r="Z291" s="4">
        <f t="shared" si="560"/>
        <v>108</v>
      </c>
    </row>
    <row r="292" spans="1:26" ht="25.5" customHeight="1" x14ac:dyDescent="0.35">
      <c r="A292" s="13"/>
      <c r="B292" s="34" t="s">
        <v>74</v>
      </c>
      <c r="C292" s="3">
        <v>0</v>
      </c>
      <c r="D292" s="3">
        <v>0</v>
      </c>
      <c r="E292" s="3">
        <f t="shared" si="551"/>
        <v>0</v>
      </c>
      <c r="F292" s="3">
        <v>0</v>
      </c>
      <c r="G292" s="3">
        <v>0</v>
      </c>
      <c r="H292" s="3">
        <f t="shared" si="552"/>
        <v>0</v>
      </c>
      <c r="I292" s="3">
        <v>0</v>
      </c>
      <c r="J292" s="3">
        <v>0</v>
      </c>
      <c r="K292" s="3">
        <f t="shared" si="553"/>
        <v>0</v>
      </c>
      <c r="L292" s="3">
        <v>14</v>
      </c>
      <c r="M292" s="3">
        <v>8</v>
      </c>
      <c r="N292" s="3">
        <f t="shared" si="554"/>
        <v>22</v>
      </c>
      <c r="O292" s="3">
        <v>4</v>
      </c>
      <c r="P292" s="3">
        <v>0</v>
      </c>
      <c r="Q292" s="3">
        <f t="shared" si="555"/>
        <v>4</v>
      </c>
      <c r="R292" s="3">
        <v>0</v>
      </c>
      <c r="S292" s="3">
        <v>0</v>
      </c>
      <c r="T292" s="3">
        <f t="shared" si="556"/>
        <v>0</v>
      </c>
      <c r="U292" s="3">
        <v>0</v>
      </c>
      <c r="V292" s="3">
        <v>0</v>
      </c>
      <c r="W292" s="3">
        <f t="shared" si="557"/>
        <v>0</v>
      </c>
      <c r="X292" s="4">
        <f t="shared" si="558"/>
        <v>18</v>
      </c>
      <c r="Y292" s="4">
        <f t="shared" si="559"/>
        <v>8</v>
      </c>
      <c r="Z292" s="4">
        <f t="shared" si="560"/>
        <v>26</v>
      </c>
    </row>
    <row r="293" spans="1:26" ht="25.5" customHeight="1" x14ac:dyDescent="0.35">
      <c r="A293" s="13"/>
      <c r="B293" s="34" t="s">
        <v>75</v>
      </c>
      <c r="C293" s="3">
        <v>24</v>
      </c>
      <c r="D293" s="3">
        <v>12</v>
      </c>
      <c r="E293" s="3">
        <f t="shared" si="551"/>
        <v>36</v>
      </c>
      <c r="F293" s="3">
        <v>11</v>
      </c>
      <c r="G293" s="3">
        <v>3</v>
      </c>
      <c r="H293" s="3">
        <f t="shared" si="552"/>
        <v>14</v>
      </c>
      <c r="I293" s="3">
        <v>0</v>
      </c>
      <c r="J293" s="3">
        <v>0</v>
      </c>
      <c r="K293" s="3">
        <f t="shared" si="553"/>
        <v>0</v>
      </c>
      <c r="L293" s="3">
        <v>22</v>
      </c>
      <c r="M293" s="3">
        <v>7</v>
      </c>
      <c r="N293" s="3">
        <f t="shared" si="554"/>
        <v>29</v>
      </c>
      <c r="O293" s="3">
        <v>3</v>
      </c>
      <c r="P293" s="3">
        <v>3</v>
      </c>
      <c r="Q293" s="3">
        <f t="shared" si="555"/>
        <v>6</v>
      </c>
      <c r="R293" s="3">
        <v>0</v>
      </c>
      <c r="S293" s="3">
        <v>0</v>
      </c>
      <c r="T293" s="3">
        <f t="shared" si="556"/>
        <v>0</v>
      </c>
      <c r="U293" s="3">
        <v>0</v>
      </c>
      <c r="V293" s="3">
        <v>0</v>
      </c>
      <c r="W293" s="3">
        <f t="shared" si="557"/>
        <v>0</v>
      </c>
      <c r="X293" s="4">
        <f t="shared" si="558"/>
        <v>60</v>
      </c>
      <c r="Y293" s="4">
        <f t="shared" si="559"/>
        <v>25</v>
      </c>
      <c r="Z293" s="4">
        <f t="shared" si="560"/>
        <v>85</v>
      </c>
    </row>
    <row r="294" spans="1:26" ht="25.5" customHeight="1" x14ac:dyDescent="0.35">
      <c r="A294" s="13"/>
      <c r="B294" s="39" t="s">
        <v>104</v>
      </c>
      <c r="C294" s="4">
        <f>SUM(C290:C293)</f>
        <v>57</v>
      </c>
      <c r="D294" s="4">
        <f t="shared" ref="D294:Z294" si="701">SUM(D290:D293)</f>
        <v>33</v>
      </c>
      <c r="E294" s="4">
        <f t="shared" si="701"/>
        <v>90</v>
      </c>
      <c r="F294" s="4">
        <f t="shared" si="701"/>
        <v>30</v>
      </c>
      <c r="G294" s="4">
        <f t="shared" si="701"/>
        <v>9</v>
      </c>
      <c r="H294" s="4">
        <f t="shared" si="701"/>
        <v>39</v>
      </c>
      <c r="I294" s="4">
        <f t="shared" si="701"/>
        <v>0</v>
      </c>
      <c r="J294" s="4">
        <f t="shared" si="701"/>
        <v>0</v>
      </c>
      <c r="K294" s="4">
        <f t="shared" si="701"/>
        <v>0</v>
      </c>
      <c r="L294" s="4">
        <f t="shared" si="701"/>
        <v>55</v>
      </c>
      <c r="M294" s="4">
        <f t="shared" si="701"/>
        <v>38</v>
      </c>
      <c r="N294" s="4">
        <f t="shared" si="701"/>
        <v>93</v>
      </c>
      <c r="O294" s="4">
        <f t="shared" si="701"/>
        <v>19</v>
      </c>
      <c r="P294" s="4">
        <f t="shared" si="701"/>
        <v>3</v>
      </c>
      <c r="Q294" s="4">
        <f t="shared" si="701"/>
        <v>22</v>
      </c>
      <c r="R294" s="4">
        <f t="shared" si="701"/>
        <v>0</v>
      </c>
      <c r="S294" s="4">
        <f t="shared" si="701"/>
        <v>0</v>
      </c>
      <c r="T294" s="4">
        <f t="shared" si="701"/>
        <v>0</v>
      </c>
      <c r="U294" s="4">
        <f t="shared" si="701"/>
        <v>0</v>
      </c>
      <c r="V294" s="4">
        <f t="shared" si="701"/>
        <v>0</v>
      </c>
      <c r="W294" s="4">
        <f t="shared" si="701"/>
        <v>0</v>
      </c>
      <c r="X294" s="4">
        <f t="shared" si="701"/>
        <v>161</v>
      </c>
      <c r="Y294" s="4">
        <f t="shared" si="701"/>
        <v>83</v>
      </c>
      <c r="Z294" s="4">
        <f t="shared" si="701"/>
        <v>244</v>
      </c>
    </row>
    <row r="295" spans="1:26" s="17" customFormat="1" ht="25.5" customHeight="1" x14ac:dyDescent="0.35">
      <c r="A295" s="5"/>
      <c r="B295" s="16" t="s">
        <v>96</v>
      </c>
      <c r="C295" s="4">
        <f>C294</f>
        <v>57</v>
      </c>
      <c r="D295" s="4">
        <f t="shared" ref="D295:Z295" si="702">D294</f>
        <v>33</v>
      </c>
      <c r="E295" s="4">
        <f t="shared" si="702"/>
        <v>90</v>
      </c>
      <c r="F295" s="4">
        <f t="shared" si="702"/>
        <v>30</v>
      </c>
      <c r="G295" s="4">
        <f t="shared" si="702"/>
        <v>9</v>
      </c>
      <c r="H295" s="4">
        <f t="shared" si="702"/>
        <v>39</v>
      </c>
      <c r="I295" s="4">
        <f t="shared" si="702"/>
        <v>0</v>
      </c>
      <c r="J295" s="4">
        <f t="shared" si="702"/>
        <v>0</v>
      </c>
      <c r="K295" s="4">
        <f t="shared" si="702"/>
        <v>0</v>
      </c>
      <c r="L295" s="4">
        <f t="shared" si="702"/>
        <v>55</v>
      </c>
      <c r="M295" s="4">
        <f t="shared" si="702"/>
        <v>38</v>
      </c>
      <c r="N295" s="4">
        <f t="shared" si="702"/>
        <v>93</v>
      </c>
      <c r="O295" s="4">
        <f t="shared" si="702"/>
        <v>19</v>
      </c>
      <c r="P295" s="4">
        <f t="shared" si="702"/>
        <v>3</v>
      </c>
      <c r="Q295" s="4">
        <f t="shared" si="702"/>
        <v>22</v>
      </c>
      <c r="R295" s="4">
        <f t="shared" si="702"/>
        <v>0</v>
      </c>
      <c r="S295" s="4">
        <f t="shared" si="702"/>
        <v>0</v>
      </c>
      <c r="T295" s="4">
        <f t="shared" si="702"/>
        <v>0</v>
      </c>
      <c r="U295" s="4">
        <f t="shared" si="702"/>
        <v>0</v>
      </c>
      <c r="V295" s="4">
        <f t="shared" si="702"/>
        <v>0</v>
      </c>
      <c r="W295" s="4">
        <f t="shared" si="702"/>
        <v>0</v>
      </c>
      <c r="X295" s="4">
        <f t="shared" si="702"/>
        <v>161</v>
      </c>
      <c r="Y295" s="4">
        <f t="shared" si="702"/>
        <v>83</v>
      </c>
      <c r="Z295" s="4">
        <f t="shared" si="702"/>
        <v>244</v>
      </c>
    </row>
    <row r="296" spans="1:26" s="17" customFormat="1" ht="25.5" customHeight="1" x14ac:dyDescent="0.35">
      <c r="A296" s="22"/>
      <c r="B296" s="23" t="s">
        <v>10</v>
      </c>
      <c r="C296" s="24">
        <f t="shared" ref="C296:Z296" si="703">C287+C295</f>
        <v>348</v>
      </c>
      <c r="D296" s="24">
        <f t="shared" si="703"/>
        <v>245</v>
      </c>
      <c r="E296" s="24">
        <f t="shared" si="703"/>
        <v>593</v>
      </c>
      <c r="F296" s="24">
        <f t="shared" si="703"/>
        <v>241</v>
      </c>
      <c r="G296" s="24">
        <f t="shared" si="703"/>
        <v>221</v>
      </c>
      <c r="H296" s="24">
        <f t="shared" si="703"/>
        <v>462</v>
      </c>
      <c r="I296" s="24">
        <f t="shared" si="703"/>
        <v>206</v>
      </c>
      <c r="J296" s="24">
        <f t="shared" si="703"/>
        <v>201</v>
      </c>
      <c r="K296" s="24">
        <f t="shared" si="703"/>
        <v>407</v>
      </c>
      <c r="L296" s="24">
        <f t="shared" si="703"/>
        <v>231</v>
      </c>
      <c r="M296" s="24">
        <f t="shared" si="703"/>
        <v>197</v>
      </c>
      <c r="N296" s="24">
        <f t="shared" si="703"/>
        <v>428</v>
      </c>
      <c r="O296" s="24">
        <f t="shared" si="703"/>
        <v>49</v>
      </c>
      <c r="P296" s="24">
        <f t="shared" si="703"/>
        <v>7</v>
      </c>
      <c r="Q296" s="24">
        <f t="shared" si="703"/>
        <v>56</v>
      </c>
      <c r="R296" s="24">
        <f t="shared" si="703"/>
        <v>0</v>
      </c>
      <c r="S296" s="24">
        <f t="shared" si="703"/>
        <v>0</v>
      </c>
      <c r="T296" s="24">
        <f t="shared" si="703"/>
        <v>0</v>
      </c>
      <c r="U296" s="24">
        <f t="shared" si="703"/>
        <v>0</v>
      </c>
      <c r="V296" s="24">
        <f t="shared" si="703"/>
        <v>0</v>
      </c>
      <c r="W296" s="24">
        <f t="shared" si="703"/>
        <v>0</v>
      </c>
      <c r="X296" s="24">
        <f t="shared" si="703"/>
        <v>1075</v>
      </c>
      <c r="Y296" s="24">
        <f t="shared" si="703"/>
        <v>871</v>
      </c>
      <c r="Z296" s="24">
        <f t="shared" si="703"/>
        <v>1946</v>
      </c>
    </row>
    <row r="297" spans="1:26" ht="25.5" customHeight="1" x14ac:dyDescent="0.35">
      <c r="A297" s="5" t="s">
        <v>76</v>
      </c>
      <c r="B297" s="14"/>
      <c r="C297" s="7"/>
      <c r="D297" s="8"/>
      <c r="E297" s="67"/>
      <c r="F297" s="8"/>
      <c r="G297" s="8"/>
      <c r="H297" s="67"/>
      <c r="I297" s="8"/>
      <c r="J297" s="8"/>
      <c r="K297" s="67"/>
      <c r="L297" s="8"/>
      <c r="M297" s="8"/>
      <c r="N297" s="67"/>
      <c r="O297" s="8"/>
      <c r="P297" s="8"/>
      <c r="Q297" s="67"/>
      <c r="R297" s="9"/>
      <c r="S297" s="9"/>
      <c r="T297" s="10"/>
      <c r="U297" s="9"/>
      <c r="V297" s="9"/>
      <c r="W297" s="10"/>
      <c r="X297" s="67"/>
      <c r="Y297" s="67"/>
      <c r="Z297" s="68"/>
    </row>
    <row r="298" spans="1:26" ht="25.5" customHeight="1" x14ac:dyDescent="0.35">
      <c r="A298" s="5"/>
      <c r="B298" s="11" t="s">
        <v>6</v>
      </c>
      <c r="C298" s="7"/>
      <c r="D298" s="8"/>
      <c r="E298" s="67"/>
      <c r="F298" s="8"/>
      <c r="G298" s="8"/>
      <c r="H298" s="67"/>
      <c r="I298" s="8"/>
      <c r="J298" s="8"/>
      <c r="K298" s="67"/>
      <c r="L298" s="8"/>
      <c r="M298" s="8"/>
      <c r="N298" s="67"/>
      <c r="O298" s="8"/>
      <c r="P298" s="8"/>
      <c r="Q298" s="67"/>
      <c r="R298" s="9"/>
      <c r="S298" s="9"/>
      <c r="T298" s="10"/>
      <c r="U298" s="9"/>
      <c r="V298" s="9"/>
      <c r="W298" s="10"/>
      <c r="X298" s="67"/>
      <c r="Y298" s="67"/>
      <c r="Z298" s="68"/>
    </row>
    <row r="299" spans="1:26" ht="25.5" customHeight="1" x14ac:dyDescent="0.35">
      <c r="A299" s="13"/>
      <c r="B299" s="6" t="s">
        <v>121</v>
      </c>
      <c r="C299" s="7"/>
      <c r="D299" s="8"/>
      <c r="E299" s="67"/>
      <c r="F299" s="8"/>
      <c r="G299" s="8"/>
      <c r="H299" s="67"/>
      <c r="I299" s="8"/>
      <c r="J299" s="8"/>
      <c r="K299" s="67"/>
      <c r="L299" s="8"/>
      <c r="M299" s="8"/>
      <c r="N299" s="67"/>
      <c r="O299" s="8"/>
      <c r="P299" s="8"/>
      <c r="Q299" s="67"/>
      <c r="R299" s="9"/>
      <c r="S299" s="9"/>
      <c r="T299" s="10"/>
      <c r="U299" s="9"/>
      <c r="V299" s="9"/>
      <c r="W299" s="10"/>
      <c r="X299" s="67"/>
      <c r="Y299" s="67"/>
      <c r="Z299" s="68"/>
    </row>
    <row r="300" spans="1:26" ht="25.5" customHeight="1" x14ac:dyDescent="0.35">
      <c r="A300" s="13"/>
      <c r="B300" s="27" t="s">
        <v>197</v>
      </c>
      <c r="C300" s="3">
        <v>13</v>
      </c>
      <c r="D300" s="3">
        <f>7-1</f>
        <v>6</v>
      </c>
      <c r="E300" s="3">
        <f t="shared" ref="E300:E322" si="704">C300+D300</f>
        <v>19</v>
      </c>
      <c r="F300" s="3">
        <v>0</v>
      </c>
      <c r="G300" s="3">
        <v>0</v>
      </c>
      <c r="H300" s="3">
        <f t="shared" ref="H300:H322" si="705">F300+G300</f>
        <v>0</v>
      </c>
      <c r="I300" s="3">
        <v>0</v>
      </c>
      <c r="J300" s="3">
        <v>0</v>
      </c>
      <c r="K300" s="3">
        <f t="shared" ref="K300:K322" si="706">I300+J300</f>
        <v>0</v>
      </c>
      <c r="L300" s="3">
        <v>0</v>
      </c>
      <c r="M300" s="3">
        <v>0</v>
      </c>
      <c r="N300" s="3">
        <f t="shared" ref="N300:N322" si="707">L300+M300</f>
        <v>0</v>
      </c>
      <c r="O300" s="3">
        <v>0</v>
      </c>
      <c r="P300" s="3">
        <v>0</v>
      </c>
      <c r="Q300" s="3">
        <f t="shared" ref="Q300:Q322" si="708">O300+P300</f>
        <v>0</v>
      </c>
      <c r="R300" s="3">
        <v>0</v>
      </c>
      <c r="S300" s="3">
        <v>0</v>
      </c>
      <c r="T300" s="3">
        <f t="shared" ref="T300:T322" si="709">R300+S300</f>
        <v>0</v>
      </c>
      <c r="U300" s="3">
        <v>0</v>
      </c>
      <c r="V300" s="3">
        <v>0</v>
      </c>
      <c r="W300" s="3">
        <f t="shared" ref="W300:W322" si="710">U300+V300</f>
        <v>0</v>
      </c>
      <c r="X300" s="4">
        <f t="shared" ref="X300:Z301" si="711">C300+F300+I300+L300+O300+R300+U300</f>
        <v>13</v>
      </c>
      <c r="Y300" s="4">
        <f t="shared" si="711"/>
        <v>6</v>
      </c>
      <c r="Z300" s="4">
        <f t="shared" si="711"/>
        <v>19</v>
      </c>
    </row>
    <row r="301" spans="1:26" ht="25.5" customHeight="1" x14ac:dyDescent="0.35">
      <c r="A301" s="13"/>
      <c r="B301" s="27" t="s">
        <v>77</v>
      </c>
      <c r="C301" s="3">
        <v>1</v>
      </c>
      <c r="D301" s="3">
        <v>7</v>
      </c>
      <c r="E301" s="3">
        <f t="shared" ref="E301" si="712">C301+D301</f>
        <v>8</v>
      </c>
      <c r="F301" s="3">
        <v>1</v>
      </c>
      <c r="G301" s="3">
        <v>15</v>
      </c>
      <c r="H301" s="3">
        <f t="shared" ref="H301" si="713">F301+G301</f>
        <v>16</v>
      </c>
      <c r="I301" s="3">
        <v>6</v>
      </c>
      <c r="J301" s="3">
        <v>11</v>
      </c>
      <c r="K301" s="3">
        <f t="shared" ref="K301" si="714">I301+J301</f>
        <v>17</v>
      </c>
      <c r="L301" s="3">
        <v>11</v>
      </c>
      <c r="M301" s="3">
        <v>13</v>
      </c>
      <c r="N301" s="3">
        <f t="shared" ref="N301" si="715">L301+M301</f>
        <v>24</v>
      </c>
      <c r="O301" s="3">
        <v>1</v>
      </c>
      <c r="P301" s="3">
        <v>0</v>
      </c>
      <c r="Q301" s="3">
        <f t="shared" ref="Q301" si="716">O301+P301</f>
        <v>1</v>
      </c>
      <c r="R301" s="3">
        <v>0</v>
      </c>
      <c r="S301" s="3">
        <v>0</v>
      </c>
      <c r="T301" s="3">
        <f t="shared" ref="T301" si="717">R301+S301</f>
        <v>0</v>
      </c>
      <c r="U301" s="3">
        <v>0</v>
      </c>
      <c r="V301" s="3">
        <v>0</v>
      </c>
      <c r="W301" s="3">
        <f t="shared" ref="W301" si="718">U301+V301</f>
        <v>0</v>
      </c>
      <c r="X301" s="4">
        <f t="shared" si="711"/>
        <v>20</v>
      </c>
      <c r="Y301" s="4">
        <f t="shared" si="711"/>
        <v>46</v>
      </c>
      <c r="Z301" s="4">
        <f t="shared" si="711"/>
        <v>66</v>
      </c>
    </row>
    <row r="302" spans="1:26" ht="25.5" customHeight="1" x14ac:dyDescent="0.35">
      <c r="A302" s="13"/>
      <c r="B302" s="27" t="s">
        <v>78</v>
      </c>
      <c r="C302" s="3">
        <v>3</v>
      </c>
      <c r="D302" s="3">
        <v>18</v>
      </c>
      <c r="E302" s="3">
        <f t="shared" si="704"/>
        <v>21</v>
      </c>
      <c r="F302" s="3">
        <v>4</v>
      </c>
      <c r="G302" s="3">
        <v>25</v>
      </c>
      <c r="H302" s="3">
        <f t="shared" si="705"/>
        <v>29</v>
      </c>
      <c r="I302" s="3">
        <v>4</v>
      </c>
      <c r="J302" s="3">
        <v>28</v>
      </c>
      <c r="K302" s="3">
        <f t="shared" si="706"/>
        <v>32</v>
      </c>
      <c r="L302" s="3">
        <v>4</v>
      </c>
      <c r="M302" s="3">
        <v>30</v>
      </c>
      <c r="N302" s="3">
        <f t="shared" si="707"/>
        <v>34</v>
      </c>
      <c r="O302" s="3">
        <v>1</v>
      </c>
      <c r="P302" s="3">
        <v>0</v>
      </c>
      <c r="Q302" s="3">
        <f t="shared" si="708"/>
        <v>1</v>
      </c>
      <c r="R302" s="3">
        <v>0</v>
      </c>
      <c r="S302" s="3">
        <v>0</v>
      </c>
      <c r="T302" s="3">
        <f t="shared" si="709"/>
        <v>0</v>
      </c>
      <c r="U302" s="3">
        <v>0</v>
      </c>
      <c r="V302" s="3">
        <v>0</v>
      </c>
      <c r="W302" s="3">
        <f t="shared" si="710"/>
        <v>0</v>
      </c>
      <c r="X302" s="4">
        <f t="shared" ref="X302:X322" si="719">C302+F302+I302+L302+O302+R302+U302</f>
        <v>16</v>
      </c>
      <c r="Y302" s="4">
        <f t="shared" ref="Y302:Y322" si="720">D302+G302+J302+M302+P302+S302+V302</f>
        <v>101</v>
      </c>
      <c r="Z302" s="4">
        <f t="shared" ref="Z302:Z322" si="721">E302+H302+K302+N302+Q302+T302+W302</f>
        <v>117</v>
      </c>
    </row>
    <row r="303" spans="1:26" ht="25.5" customHeight="1" x14ac:dyDescent="0.35">
      <c r="A303" s="13"/>
      <c r="B303" s="27" t="s">
        <v>135</v>
      </c>
      <c r="C303" s="3">
        <v>6</v>
      </c>
      <c r="D303" s="3">
        <v>12</v>
      </c>
      <c r="E303" s="3">
        <f t="shared" si="704"/>
        <v>18</v>
      </c>
      <c r="F303" s="3">
        <v>5</v>
      </c>
      <c r="G303" s="3">
        <v>26</v>
      </c>
      <c r="H303" s="3">
        <f t="shared" ref="H303" si="722">F303+G303</f>
        <v>31</v>
      </c>
      <c r="I303" s="3">
        <v>5</v>
      </c>
      <c r="J303" s="3">
        <v>44</v>
      </c>
      <c r="K303" s="3">
        <f t="shared" ref="K303" si="723">I303+J303</f>
        <v>49</v>
      </c>
      <c r="L303" s="3">
        <v>12</v>
      </c>
      <c r="M303" s="3">
        <v>53</v>
      </c>
      <c r="N303" s="3">
        <f t="shared" ref="N303" si="724">L303+M303</f>
        <v>65</v>
      </c>
      <c r="O303" s="3">
        <v>0</v>
      </c>
      <c r="P303" s="3">
        <v>1</v>
      </c>
      <c r="Q303" s="3">
        <f t="shared" ref="Q303" si="725">O303+P303</f>
        <v>1</v>
      </c>
      <c r="R303" s="3">
        <v>0</v>
      </c>
      <c r="S303" s="3">
        <v>0</v>
      </c>
      <c r="T303" s="3">
        <f t="shared" ref="T303" si="726">R303+S303</f>
        <v>0</v>
      </c>
      <c r="U303" s="3">
        <v>0</v>
      </c>
      <c r="V303" s="3">
        <v>0</v>
      </c>
      <c r="W303" s="3">
        <f t="shared" ref="W303" si="727">U303+V303</f>
        <v>0</v>
      </c>
      <c r="X303" s="4">
        <f t="shared" ref="X303" si="728">C303+F303+I303+L303+O303+R303+U303</f>
        <v>28</v>
      </c>
      <c r="Y303" s="4">
        <f t="shared" ref="Y303" si="729">D303+G303+J303+M303+P303+S303+V303</f>
        <v>136</v>
      </c>
      <c r="Z303" s="4">
        <f t="shared" ref="Z303" si="730">E303+H303+K303+N303+Q303+T303+W303</f>
        <v>164</v>
      </c>
    </row>
    <row r="304" spans="1:26" ht="25.5" customHeight="1" x14ac:dyDescent="0.35">
      <c r="A304" s="13"/>
      <c r="B304" s="27" t="s">
        <v>79</v>
      </c>
      <c r="C304" s="3">
        <v>86</v>
      </c>
      <c r="D304" s="3">
        <v>24</v>
      </c>
      <c r="E304" s="3">
        <f t="shared" si="704"/>
        <v>110</v>
      </c>
      <c r="F304" s="3">
        <v>51</v>
      </c>
      <c r="G304" s="3">
        <v>46</v>
      </c>
      <c r="H304" s="3">
        <f t="shared" si="705"/>
        <v>97</v>
      </c>
      <c r="I304" s="3">
        <v>52</v>
      </c>
      <c r="J304" s="3">
        <v>19</v>
      </c>
      <c r="K304" s="3">
        <f t="shared" si="706"/>
        <v>71</v>
      </c>
      <c r="L304" s="3">
        <v>44</v>
      </c>
      <c r="M304" s="3">
        <v>12</v>
      </c>
      <c r="N304" s="3">
        <f t="shared" si="707"/>
        <v>56</v>
      </c>
      <c r="O304" s="3">
        <v>2</v>
      </c>
      <c r="P304" s="3">
        <v>1</v>
      </c>
      <c r="Q304" s="3">
        <f t="shared" si="708"/>
        <v>3</v>
      </c>
      <c r="R304" s="3">
        <v>0</v>
      </c>
      <c r="S304" s="3">
        <v>0</v>
      </c>
      <c r="T304" s="3">
        <f t="shared" si="709"/>
        <v>0</v>
      </c>
      <c r="U304" s="3">
        <v>0</v>
      </c>
      <c r="V304" s="3">
        <v>0</v>
      </c>
      <c r="W304" s="3">
        <f t="shared" si="710"/>
        <v>0</v>
      </c>
      <c r="X304" s="4">
        <f t="shared" si="719"/>
        <v>235</v>
      </c>
      <c r="Y304" s="4">
        <f t="shared" si="720"/>
        <v>102</v>
      </c>
      <c r="Z304" s="4">
        <f t="shared" si="721"/>
        <v>337</v>
      </c>
    </row>
    <row r="305" spans="1:26" ht="25.5" customHeight="1" x14ac:dyDescent="0.35">
      <c r="A305" s="13"/>
      <c r="B305" s="27" t="s">
        <v>80</v>
      </c>
      <c r="C305" s="3">
        <v>4</v>
      </c>
      <c r="D305" s="3">
        <v>8</v>
      </c>
      <c r="E305" s="3">
        <f t="shared" si="704"/>
        <v>12</v>
      </c>
      <c r="F305" s="3">
        <v>2</v>
      </c>
      <c r="G305" s="3">
        <v>4</v>
      </c>
      <c r="H305" s="3">
        <f t="shared" si="705"/>
        <v>6</v>
      </c>
      <c r="I305" s="3">
        <v>6</v>
      </c>
      <c r="J305" s="3">
        <v>9</v>
      </c>
      <c r="K305" s="3">
        <f t="shared" si="706"/>
        <v>15</v>
      </c>
      <c r="L305" s="3">
        <v>5</v>
      </c>
      <c r="M305" s="3">
        <v>9</v>
      </c>
      <c r="N305" s="3">
        <f t="shared" si="707"/>
        <v>14</v>
      </c>
      <c r="O305" s="3">
        <v>1</v>
      </c>
      <c r="P305" s="3">
        <v>1</v>
      </c>
      <c r="Q305" s="3">
        <f t="shared" si="708"/>
        <v>2</v>
      </c>
      <c r="R305" s="3">
        <v>0</v>
      </c>
      <c r="S305" s="3">
        <v>0</v>
      </c>
      <c r="T305" s="3">
        <f t="shared" si="709"/>
        <v>0</v>
      </c>
      <c r="U305" s="3">
        <v>0</v>
      </c>
      <c r="V305" s="3">
        <v>0</v>
      </c>
      <c r="W305" s="3">
        <f t="shared" si="710"/>
        <v>0</v>
      </c>
      <c r="X305" s="4">
        <f t="shared" si="719"/>
        <v>18</v>
      </c>
      <c r="Y305" s="4">
        <f t="shared" si="720"/>
        <v>31</v>
      </c>
      <c r="Z305" s="4">
        <f t="shared" si="721"/>
        <v>49</v>
      </c>
    </row>
    <row r="306" spans="1:26" ht="25.5" customHeight="1" x14ac:dyDescent="0.35">
      <c r="A306" s="13"/>
      <c r="B306" s="27" t="s">
        <v>81</v>
      </c>
      <c r="C306" s="3">
        <v>78</v>
      </c>
      <c r="D306" s="3">
        <v>24</v>
      </c>
      <c r="E306" s="3">
        <f t="shared" si="704"/>
        <v>102</v>
      </c>
      <c r="F306" s="3">
        <v>76</v>
      </c>
      <c r="G306" s="3">
        <v>23</v>
      </c>
      <c r="H306" s="3">
        <f t="shared" si="705"/>
        <v>99</v>
      </c>
      <c r="I306" s="3">
        <v>68</v>
      </c>
      <c r="J306" s="3">
        <v>17</v>
      </c>
      <c r="K306" s="3">
        <f t="shared" si="706"/>
        <v>85</v>
      </c>
      <c r="L306" s="3">
        <v>60</v>
      </c>
      <c r="M306" s="3">
        <v>24</v>
      </c>
      <c r="N306" s="3">
        <f t="shared" si="707"/>
        <v>84</v>
      </c>
      <c r="O306" s="3">
        <v>2</v>
      </c>
      <c r="P306" s="3">
        <v>0</v>
      </c>
      <c r="Q306" s="3">
        <f t="shared" si="708"/>
        <v>2</v>
      </c>
      <c r="R306" s="3">
        <v>0</v>
      </c>
      <c r="S306" s="3">
        <v>0</v>
      </c>
      <c r="T306" s="3">
        <f t="shared" si="709"/>
        <v>0</v>
      </c>
      <c r="U306" s="3">
        <v>0</v>
      </c>
      <c r="V306" s="3">
        <v>0</v>
      </c>
      <c r="W306" s="3">
        <f t="shared" si="710"/>
        <v>0</v>
      </c>
      <c r="X306" s="4">
        <f t="shared" si="719"/>
        <v>284</v>
      </c>
      <c r="Y306" s="4">
        <f t="shared" si="720"/>
        <v>88</v>
      </c>
      <c r="Z306" s="4">
        <f t="shared" si="721"/>
        <v>372</v>
      </c>
    </row>
    <row r="307" spans="1:26" ht="25.5" customHeight="1" x14ac:dyDescent="0.35">
      <c r="A307" s="13"/>
      <c r="B307" s="27" t="s">
        <v>198</v>
      </c>
      <c r="C307" s="3">
        <v>10</v>
      </c>
      <c r="D307" s="3">
        <v>19</v>
      </c>
      <c r="E307" s="3">
        <f t="shared" ref="E307" si="731">C307+D307</f>
        <v>29</v>
      </c>
      <c r="F307" s="3">
        <v>0</v>
      </c>
      <c r="G307" s="3">
        <v>0</v>
      </c>
      <c r="H307" s="3">
        <f t="shared" ref="H307" si="732">F307+G307</f>
        <v>0</v>
      </c>
      <c r="I307" s="3">
        <v>0</v>
      </c>
      <c r="J307" s="3">
        <v>0</v>
      </c>
      <c r="K307" s="3">
        <f t="shared" ref="K307" si="733">I307+J307</f>
        <v>0</v>
      </c>
      <c r="L307" s="3">
        <v>0</v>
      </c>
      <c r="M307" s="3">
        <v>0</v>
      </c>
      <c r="N307" s="3">
        <f t="shared" ref="N307" si="734">L307+M307</f>
        <v>0</v>
      </c>
      <c r="O307" s="3">
        <v>0</v>
      </c>
      <c r="P307" s="3">
        <v>0</v>
      </c>
      <c r="Q307" s="3">
        <f t="shared" ref="Q307" si="735">O307+P307</f>
        <v>0</v>
      </c>
      <c r="R307" s="3">
        <v>0</v>
      </c>
      <c r="S307" s="3">
        <v>0</v>
      </c>
      <c r="T307" s="3">
        <f t="shared" ref="T307" si="736">R307+S307</f>
        <v>0</v>
      </c>
      <c r="U307" s="3">
        <v>0</v>
      </c>
      <c r="V307" s="3">
        <v>0</v>
      </c>
      <c r="W307" s="3">
        <f t="shared" ref="W307" si="737">U307+V307</f>
        <v>0</v>
      </c>
      <c r="X307" s="4">
        <f t="shared" ref="X307" si="738">C307+F307+I307+L307+O307+R307+U307</f>
        <v>10</v>
      </c>
      <c r="Y307" s="4">
        <f t="shared" ref="Y307" si="739">D307+G307+J307+M307+P307+S307+V307</f>
        <v>19</v>
      </c>
      <c r="Z307" s="4">
        <f t="shared" ref="Z307" si="740">E307+H307+K307+N307+Q307+T307+W307</f>
        <v>29</v>
      </c>
    </row>
    <row r="308" spans="1:26" ht="25.5" customHeight="1" x14ac:dyDescent="0.35">
      <c r="A308" s="13"/>
      <c r="B308" s="27" t="s">
        <v>82</v>
      </c>
      <c r="C308" s="3">
        <v>0</v>
      </c>
      <c r="D308" s="3">
        <v>0</v>
      </c>
      <c r="E308" s="3">
        <f t="shared" si="704"/>
        <v>0</v>
      </c>
      <c r="F308" s="3">
        <v>0</v>
      </c>
      <c r="G308" s="3">
        <v>0</v>
      </c>
      <c r="H308" s="3">
        <f t="shared" si="705"/>
        <v>0</v>
      </c>
      <c r="I308" s="3">
        <v>0</v>
      </c>
      <c r="J308" s="3">
        <v>0</v>
      </c>
      <c r="K308" s="3">
        <f t="shared" si="706"/>
        <v>0</v>
      </c>
      <c r="L308" s="3">
        <v>0</v>
      </c>
      <c r="M308" s="3">
        <v>0</v>
      </c>
      <c r="N308" s="3">
        <f t="shared" si="707"/>
        <v>0</v>
      </c>
      <c r="O308" s="3">
        <v>0</v>
      </c>
      <c r="P308" s="3">
        <v>1</v>
      </c>
      <c r="Q308" s="3">
        <f t="shared" si="708"/>
        <v>1</v>
      </c>
      <c r="R308" s="3">
        <v>0</v>
      </c>
      <c r="S308" s="3">
        <v>0</v>
      </c>
      <c r="T308" s="3">
        <f t="shared" si="709"/>
        <v>0</v>
      </c>
      <c r="U308" s="3">
        <v>0</v>
      </c>
      <c r="V308" s="3">
        <v>0</v>
      </c>
      <c r="W308" s="3">
        <f t="shared" si="710"/>
        <v>0</v>
      </c>
      <c r="X308" s="4">
        <f t="shared" si="719"/>
        <v>0</v>
      </c>
      <c r="Y308" s="4">
        <f t="shared" si="720"/>
        <v>1</v>
      </c>
      <c r="Z308" s="4">
        <f t="shared" si="721"/>
        <v>1</v>
      </c>
    </row>
    <row r="309" spans="1:26" ht="25.5" customHeight="1" x14ac:dyDescent="0.35">
      <c r="A309" s="13"/>
      <c r="B309" s="27" t="s">
        <v>136</v>
      </c>
      <c r="C309" s="3">
        <v>16</v>
      </c>
      <c r="D309" s="3">
        <v>17</v>
      </c>
      <c r="E309" s="3">
        <f t="shared" ref="E309" si="741">C309+D309</f>
        <v>33</v>
      </c>
      <c r="F309" s="3">
        <v>8</v>
      </c>
      <c r="G309" s="3">
        <v>7</v>
      </c>
      <c r="H309" s="3">
        <f t="shared" ref="H309" si="742">F309+G309</f>
        <v>15</v>
      </c>
      <c r="I309" s="3">
        <v>0</v>
      </c>
      <c r="J309" s="3">
        <v>10</v>
      </c>
      <c r="K309" s="3">
        <f t="shared" ref="K309" si="743">I309+J309</f>
        <v>10</v>
      </c>
      <c r="L309" s="3">
        <v>4</v>
      </c>
      <c r="M309" s="3">
        <v>22</v>
      </c>
      <c r="N309" s="3">
        <f t="shared" ref="N309" si="744">L309+M309</f>
        <v>26</v>
      </c>
      <c r="O309" s="3">
        <v>1</v>
      </c>
      <c r="P309" s="3">
        <v>1</v>
      </c>
      <c r="Q309" s="3">
        <f t="shared" ref="Q309" si="745">O309+P309</f>
        <v>2</v>
      </c>
      <c r="R309" s="3">
        <v>0</v>
      </c>
      <c r="S309" s="3">
        <v>0</v>
      </c>
      <c r="T309" s="3">
        <f t="shared" ref="T309" si="746">R309+S309</f>
        <v>0</v>
      </c>
      <c r="U309" s="3">
        <v>0</v>
      </c>
      <c r="V309" s="3">
        <v>0</v>
      </c>
      <c r="W309" s="3">
        <f t="shared" ref="W309" si="747">U309+V309</f>
        <v>0</v>
      </c>
      <c r="X309" s="4">
        <f t="shared" ref="X309" si="748">C309+F309+I309+L309+O309+R309+U309</f>
        <v>29</v>
      </c>
      <c r="Y309" s="4">
        <f t="shared" ref="Y309" si="749">D309+G309+J309+M309+P309+S309+V309</f>
        <v>57</v>
      </c>
      <c r="Z309" s="4">
        <f t="shared" ref="Z309" si="750">E309+H309+K309+N309+Q309+T309+W309</f>
        <v>86</v>
      </c>
    </row>
    <row r="310" spans="1:26" s="17" customFormat="1" ht="25.5" customHeight="1" x14ac:dyDescent="0.35">
      <c r="A310" s="5"/>
      <c r="B310" s="39" t="s">
        <v>104</v>
      </c>
      <c r="C310" s="4">
        <f t="shared" ref="C310:Z310" si="751">SUM(C300:C309)</f>
        <v>217</v>
      </c>
      <c r="D310" s="4">
        <f t="shared" si="751"/>
        <v>135</v>
      </c>
      <c r="E310" s="4">
        <f t="shared" si="751"/>
        <v>352</v>
      </c>
      <c r="F310" s="4">
        <f t="shared" si="751"/>
        <v>147</v>
      </c>
      <c r="G310" s="4">
        <f t="shared" si="751"/>
        <v>146</v>
      </c>
      <c r="H310" s="4">
        <f t="shared" si="751"/>
        <v>293</v>
      </c>
      <c r="I310" s="4">
        <f t="shared" si="751"/>
        <v>141</v>
      </c>
      <c r="J310" s="4">
        <f t="shared" si="751"/>
        <v>138</v>
      </c>
      <c r="K310" s="4">
        <f t="shared" si="751"/>
        <v>279</v>
      </c>
      <c r="L310" s="4">
        <f t="shared" si="751"/>
        <v>140</v>
      </c>
      <c r="M310" s="4">
        <f t="shared" si="751"/>
        <v>163</v>
      </c>
      <c r="N310" s="4">
        <f t="shared" si="751"/>
        <v>303</v>
      </c>
      <c r="O310" s="4">
        <f t="shared" si="751"/>
        <v>8</v>
      </c>
      <c r="P310" s="4">
        <f t="shared" si="751"/>
        <v>5</v>
      </c>
      <c r="Q310" s="4">
        <f t="shared" si="751"/>
        <v>13</v>
      </c>
      <c r="R310" s="4">
        <f t="shared" si="751"/>
        <v>0</v>
      </c>
      <c r="S310" s="4">
        <f t="shared" si="751"/>
        <v>0</v>
      </c>
      <c r="T310" s="4">
        <f t="shared" si="751"/>
        <v>0</v>
      </c>
      <c r="U310" s="4">
        <f t="shared" si="751"/>
        <v>0</v>
      </c>
      <c r="V310" s="4">
        <f t="shared" si="751"/>
        <v>0</v>
      </c>
      <c r="W310" s="4">
        <f t="shared" si="751"/>
        <v>0</v>
      </c>
      <c r="X310" s="4">
        <f t="shared" si="751"/>
        <v>653</v>
      </c>
      <c r="Y310" s="4">
        <f t="shared" si="751"/>
        <v>587</v>
      </c>
      <c r="Z310" s="4">
        <f t="shared" si="751"/>
        <v>1240</v>
      </c>
    </row>
    <row r="311" spans="1:26" s="17" customFormat="1" ht="25.5" customHeight="1" x14ac:dyDescent="0.35">
      <c r="A311" s="5"/>
      <c r="B311" s="35" t="s">
        <v>9</v>
      </c>
      <c r="C311" s="4">
        <f>C310</f>
        <v>217</v>
      </c>
      <c r="D311" s="4">
        <f t="shared" ref="D311:Z311" si="752">D310</f>
        <v>135</v>
      </c>
      <c r="E311" s="4">
        <f t="shared" si="752"/>
        <v>352</v>
      </c>
      <c r="F311" s="4">
        <f t="shared" si="752"/>
        <v>147</v>
      </c>
      <c r="G311" s="4">
        <f t="shared" si="752"/>
        <v>146</v>
      </c>
      <c r="H311" s="4">
        <f t="shared" si="752"/>
        <v>293</v>
      </c>
      <c r="I311" s="4">
        <f t="shared" si="752"/>
        <v>141</v>
      </c>
      <c r="J311" s="4">
        <f t="shared" si="752"/>
        <v>138</v>
      </c>
      <c r="K311" s="4">
        <f t="shared" si="752"/>
        <v>279</v>
      </c>
      <c r="L311" s="4">
        <f t="shared" si="752"/>
        <v>140</v>
      </c>
      <c r="M311" s="4">
        <f t="shared" si="752"/>
        <v>163</v>
      </c>
      <c r="N311" s="4">
        <f t="shared" si="752"/>
        <v>303</v>
      </c>
      <c r="O311" s="4">
        <f t="shared" si="752"/>
        <v>8</v>
      </c>
      <c r="P311" s="4">
        <f t="shared" si="752"/>
        <v>5</v>
      </c>
      <c r="Q311" s="4">
        <f t="shared" si="752"/>
        <v>13</v>
      </c>
      <c r="R311" s="4">
        <f t="shared" si="752"/>
        <v>0</v>
      </c>
      <c r="S311" s="4">
        <f t="shared" si="752"/>
        <v>0</v>
      </c>
      <c r="T311" s="4">
        <f t="shared" si="752"/>
        <v>0</v>
      </c>
      <c r="U311" s="4">
        <f t="shared" si="752"/>
        <v>0</v>
      </c>
      <c r="V311" s="4">
        <f t="shared" si="752"/>
        <v>0</v>
      </c>
      <c r="W311" s="4">
        <f t="shared" si="752"/>
        <v>0</v>
      </c>
      <c r="X311" s="4">
        <f t="shared" si="752"/>
        <v>653</v>
      </c>
      <c r="Y311" s="4">
        <f t="shared" si="752"/>
        <v>587</v>
      </c>
      <c r="Z311" s="4">
        <f t="shared" si="752"/>
        <v>1240</v>
      </c>
    </row>
    <row r="312" spans="1:26" ht="25.5" customHeight="1" x14ac:dyDescent="0.35">
      <c r="A312" s="5"/>
      <c r="B312" s="30" t="s">
        <v>95</v>
      </c>
      <c r="C312" s="3"/>
      <c r="D312" s="3"/>
      <c r="E312" s="4"/>
      <c r="F312" s="3"/>
      <c r="G312" s="3"/>
      <c r="H312" s="4"/>
      <c r="I312" s="3"/>
      <c r="J312" s="3"/>
      <c r="K312" s="4"/>
      <c r="L312" s="3"/>
      <c r="M312" s="3"/>
      <c r="N312" s="4"/>
      <c r="O312" s="3"/>
      <c r="P312" s="3"/>
      <c r="Q312" s="4"/>
      <c r="R312" s="65"/>
      <c r="S312" s="65"/>
      <c r="T312" s="15"/>
      <c r="U312" s="65"/>
      <c r="V312" s="65"/>
      <c r="W312" s="15"/>
      <c r="X312" s="4"/>
      <c r="Y312" s="4"/>
      <c r="Z312" s="4"/>
    </row>
    <row r="313" spans="1:26" ht="25.5" customHeight="1" x14ac:dyDescent="0.35">
      <c r="A313" s="5"/>
      <c r="B313" s="6" t="s">
        <v>121</v>
      </c>
      <c r="C313" s="3"/>
      <c r="D313" s="3"/>
      <c r="E313" s="4"/>
      <c r="F313" s="3"/>
      <c r="G313" s="3"/>
      <c r="H313" s="4"/>
      <c r="I313" s="3"/>
      <c r="J313" s="3"/>
      <c r="K313" s="4"/>
      <c r="L313" s="3"/>
      <c r="M313" s="3"/>
      <c r="N313" s="4"/>
      <c r="O313" s="3"/>
      <c r="P313" s="3"/>
      <c r="Q313" s="4"/>
      <c r="R313" s="65"/>
      <c r="S313" s="65"/>
      <c r="T313" s="15"/>
      <c r="U313" s="65"/>
      <c r="V313" s="65"/>
      <c r="W313" s="15"/>
      <c r="X313" s="4"/>
      <c r="Y313" s="4"/>
      <c r="Z313" s="4"/>
    </row>
    <row r="314" spans="1:26" ht="25.5" customHeight="1" x14ac:dyDescent="0.35">
      <c r="A314" s="5"/>
      <c r="B314" s="27" t="s">
        <v>79</v>
      </c>
      <c r="C314" s="3">
        <v>0</v>
      </c>
      <c r="D314" s="3">
        <v>0</v>
      </c>
      <c r="E314" s="3">
        <f t="shared" si="704"/>
        <v>0</v>
      </c>
      <c r="F314" s="3">
        <v>0</v>
      </c>
      <c r="G314" s="3">
        <v>0</v>
      </c>
      <c r="H314" s="3">
        <f t="shared" si="705"/>
        <v>0</v>
      </c>
      <c r="I314" s="3">
        <v>0</v>
      </c>
      <c r="J314" s="3">
        <v>0</v>
      </c>
      <c r="K314" s="3">
        <f t="shared" si="706"/>
        <v>0</v>
      </c>
      <c r="L314" s="3">
        <v>8</v>
      </c>
      <c r="M314" s="3">
        <v>1</v>
      </c>
      <c r="N314" s="3">
        <f t="shared" si="707"/>
        <v>9</v>
      </c>
      <c r="O314" s="3">
        <v>3</v>
      </c>
      <c r="P314" s="3">
        <v>0</v>
      </c>
      <c r="Q314" s="3">
        <f t="shared" si="708"/>
        <v>3</v>
      </c>
      <c r="R314" s="3">
        <v>0</v>
      </c>
      <c r="S314" s="3">
        <v>0</v>
      </c>
      <c r="T314" s="3">
        <f t="shared" si="709"/>
        <v>0</v>
      </c>
      <c r="U314" s="3">
        <v>0</v>
      </c>
      <c r="V314" s="3">
        <v>0</v>
      </c>
      <c r="W314" s="3">
        <f t="shared" si="710"/>
        <v>0</v>
      </c>
      <c r="X314" s="4">
        <f t="shared" si="719"/>
        <v>11</v>
      </c>
      <c r="Y314" s="4">
        <f t="shared" si="720"/>
        <v>1</v>
      </c>
      <c r="Z314" s="4">
        <f t="shared" si="721"/>
        <v>12</v>
      </c>
    </row>
    <row r="315" spans="1:26" ht="25.5" customHeight="1" x14ac:dyDescent="0.35">
      <c r="A315" s="5"/>
      <c r="B315" s="39" t="s">
        <v>104</v>
      </c>
      <c r="C315" s="4">
        <f>SUM(C314)</f>
        <v>0</v>
      </c>
      <c r="D315" s="4">
        <f t="shared" ref="D315:Z315" si="753">SUM(D314)</f>
        <v>0</v>
      </c>
      <c r="E315" s="4">
        <f t="shared" si="753"/>
        <v>0</v>
      </c>
      <c r="F315" s="4">
        <f t="shared" si="753"/>
        <v>0</v>
      </c>
      <c r="G315" s="4">
        <f t="shared" si="753"/>
        <v>0</v>
      </c>
      <c r="H315" s="4">
        <f t="shared" si="753"/>
        <v>0</v>
      </c>
      <c r="I315" s="4">
        <f t="shared" si="753"/>
        <v>0</v>
      </c>
      <c r="J315" s="4">
        <f t="shared" si="753"/>
        <v>0</v>
      </c>
      <c r="K315" s="4">
        <f t="shared" si="753"/>
        <v>0</v>
      </c>
      <c r="L315" s="4">
        <f t="shared" si="753"/>
        <v>8</v>
      </c>
      <c r="M315" s="4">
        <f t="shared" si="753"/>
        <v>1</v>
      </c>
      <c r="N315" s="4">
        <f t="shared" si="753"/>
        <v>9</v>
      </c>
      <c r="O315" s="4">
        <f t="shared" si="753"/>
        <v>3</v>
      </c>
      <c r="P315" s="4">
        <f t="shared" si="753"/>
        <v>0</v>
      </c>
      <c r="Q315" s="4">
        <f t="shared" si="753"/>
        <v>3</v>
      </c>
      <c r="R315" s="4">
        <f t="shared" si="753"/>
        <v>0</v>
      </c>
      <c r="S315" s="4">
        <f t="shared" si="753"/>
        <v>0</v>
      </c>
      <c r="T315" s="4">
        <f t="shared" si="753"/>
        <v>0</v>
      </c>
      <c r="U315" s="4">
        <f t="shared" si="753"/>
        <v>0</v>
      </c>
      <c r="V315" s="4">
        <f t="shared" si="753"/>
        <v>0</v>
      </c>
      <c r="W315" s="4">
        <f t="shared" si="753"/>
        <v>0</v>
      </c>
      <c r="X315" s="4">
        <f t="shared" si="753"/>
        <v>11</v>
      </c>
      <c r="Y315" s="4">
        <f t="shared" si="753"/>
        <v>1</v>
      </c>
      <c r="Z315" s="4">
        <f t="shared" si="753"/>
        <v>12</v>
      </c>
    </row>
    <row r="316" spans="1:26" s="17" customFormat="1" ht="25.5" customHeight="1" x14ac:dyDescent="0.35">
      <c r="A316" s="64"/>
      <c r="B316" s="16" t="s">
        <v>96</v>
      </c>
      <c r="C316" s="4">
        <f>C315</f>
        <v>0</v>
      </c>
      <c r="D316" s="4">
        <f t="shared" ref="D316:Z316" si="754">D315</f>
        <v>0</v>
      </c>
      <c r="E316" s="4">
        <f t="shared" si="754"/>
        <v>0</v>
      </c>
      <c r="F316" s="4">
        <f t="shared" si="754"/>
        <v>0</v>
      </c>
      <c r="G316" s="4">
        <f t="shared" si="754"/>
        <v>0</v>
      </c>
      <c r="H316" s="4">
        <f t="shared" si="754"/>
        <v>0</v>
      </c>
      <c r="I316" s="4">
        <f t="shared" si="754"/>
        <v>0</v>
      </c>
      <c r="J316" s="4">
        <f t="shared" si="754"/>
        <v>0</v>
      </c>
      <c r="K316" s="4">
        <f t="shared" si="754"/>
        <v>0</v>
      </c>
      <c r="L316" s="4">
        <f t="shared" si="754"/>
        <v>8</v>
      </c>
      <c r="M316" s="4">
        <f t="shared" si="754"/>
        <v>1</v>
      </c>
      <c r="N316" s="4">
        <f t="shared" si="754"/>
        <v>9</v>
      </c>
      <c r="O316" s="4">
        <f t="shared" si="754"/>
        <v>3</v>
      </c>
      <c r="P316" s="4">
        <f t="shared" si="754"/>
        <v>0</v>
      </c>
      <c r="Q316" s="4">
        <f t="shared" si="754"/>
        <v>3</v>
      </c>
      <c r="R316" s="4">
        <f t="shared" si="754"/>
        <v>0</v>
      </c>
      <c r="S316" s="4">
        <f t="shared" si="754"/>
        <v>0</v>
      </c>
      <c r="T316" s="4">
        <f t="shared" si="754"/>
        <v>0</v>
      </c>
      <c r="U316" s="4">
        <f t="shared" si="754"/>
        <v>0</v>
      </c>
      <c r="V316" s="4">
        <f t="shared" si="754"/>
        <v>0</v>
      </c>
      <c r="W316" s="4">
        <f t="shared" si="754"/>
        <v>0</v>
      </c>
      <c r="X316" s="4">
        <f t="shared" si="754"/>
        <v>11</v>
      </c>
      <c r="Y316" s="4">
        <f t="shared" si="754"/>
        <v>1</v>
      </c>
      <c r="Z316" s="4">
        <f t="shared" si="754"/>
        <v>12</v>
      </c>
    </row>
    <row r="317" spans="1:26" s="17" customFormat="1" ht="25.5" customHeight="1" x14ac:dyDescent="0.35">
      <c r="A317" s="22"/>
      <c r="B317" s="23" t="s">
        <v>10</v>
      </c>
      <c r="C317" s="24">
        <f t="shared" ref="C317:Z317" si="755">C310+C316</f>
        <v>217</v>
      </c>
      <c r="D317" s="24">
        <f t="shared" si="755"/>
        <v>135</v>
      </c>
      <c r="E317" s="24">
        <f t="shared" si="755"/>
        <v>352</v>
      </c>
      <c r="F317" s="24">
        <f t="shared" si="755"/>
        <v>147</v>
      </c>
      <c r="G317" s="24">
        <f t="shared" si="755"/>
        <v>146</v>
      </c>
      <c r="H317" s="24">
        <f t="shared" si="755"/>
        <v>293</v>
      </c>
      <c r="I317" s="24">
        <f t="shared" si="755"/>
        <v>141</v>
      </c>
      <c r="J317" s="24">
        <f t="shared" si="755"/>
        <v>138</v>
      </c>
      <c r="K317" s="24">
        <f t="shared" si="755"/>
        <v>279</v>
      </c>
      <c r="L317" s="24">
        <f t="shared" si="755"/>
        <v>148</v>
      </c>
      <c r="M317" s="24">
        <f t="shared" si="755"/>
        <v>164</v>
      </c>
      <c r="N317" s="24">
        <f t="shared" si="755"/>
        <v>312</v>
      </c>
      <c r="O317" s="24">
        <f t="shared" si="755"/>
        <v>11</v>
      </c>
      <c r="P317" s="24">
        <f t="shared" si="755"/>
        <v>5</v>
      </c>
      <c r="Q317" s="24">
        <f t="shared" si="755"/>
        <v>16</v>
      </c>
      <c r="R317" s="24">
        <f t="shared" si="755"/>
        <v>0</v>
      </c>
      <c r="S317" s="24">
        <f t="shared" si="755"/>
        <v>0</v>
      </c>
      <c r="T317" s="24">
        <f t="shared" si="755"/>
        <v>0</v>
      </c>
      <c r="U317" s="24">
        <f t="shared" si="755"/>
        <v>0</v>
      </c>
      <c r="V317" s="24">
        <f t="shared" si="755"/>
        <v>0</v>
      </c>
      <c r="W317" s="24">
        <f t="shared" si="755"/>
        <v>0</v>
      </c>
      <c r="X317" s="24">
        <f t="shared" si="755"/>
        <v>664</v>
      </c>
      <c r="Y317" s="24">
        <f t="shared" si="755"/>
        <v>588</v>
      </c>
      <c r="Z317" s="24">
        <f t="shared" si="755"/>
        <v>1252</v>
      </c>
    </row>
    <row r="318" spans="1:26" ht="25.5" customHeight="1" x14ac:dyDescent="0.35">
      <c r="A318" s="5" t="s">
        <v>83</v>
      </c>
      <c r="B318" s="14"/>
      <c r="C318" s="7"/>
      <c r="D318" s="8"/>
      <c r="E318" s="67"/>
      <c r="F318" s="8"/>
      <c r="G318" s="8"/>
      <c r="H318" s="67"/>
      <c r="I318" s="8"/>
      <c r="J318" s="8"/>
      <c r="K318" s="67"/>
      <c r="L318" s="8"/>
      <c r="M318" s="8"/>
      <c r="N318" s="67"/>
      <c r="O318" s="8"/>
      <c r="P318" s="8"/>
      <c r="Q318" s="67"/>
      <c r="R318" s="9"/>
      <c r="S318" s="9"/>
      <c r="T318" s="10"/>
      <c r="U318" s="9"/>
      <c r="V318" s="9"/>
      <c r="W318" s="10"/>
      <c r="X318" s="67"/>
      <c r="Y318" s="67"/>
      <c r="Z318" s="68"/>
    </row>
    <row r="319" spans="1:26" ht="25.5" customHeight="1" x14ac:dyDescent="0.35">
      <c r="A319" s="5"/>
      <c r="B319" s="11" t="s">
        <v>6</v>
      </c>
      <c r="C319" s="7"/>
      <c r="D319" s="8"/>
      <c r="E319" s="67"/>
      <c r="F319" s="8"/>
      <c r="G319" s="8"/>
      <c r="H319" s="67"/>
      <c r="I319" s="8"/>
      <c r="J319" s="8"/>
      <c r="K319" s="67"/>
      <c r="L319" s="8"/>
      <c r="M319" s="8"/>
      <c r="N319" s="67"/>
      <c r="O319" s="8"/>
      <c r="P319" s="8"/>
      <c r="Q319" s="67"/>
      <c r="R319" s="9"/>
      <c r="S319" s="9"/>
      <c r="T319" s="10"/>
      <c r="U319" s="9"/>
      <c r="V319" s="9"/>
      <c r="W319" s="10"/>
      <c r="X319" s="67"/>
      <c r="Y319" s="67"/>
      <c r="Z319" s="68"/>
    </row>
    <row r="320" spans="1:26" ht="25.5" customHeight="1" x14ac:dyDescent="0.35">
      <c r="A320" s="5"/>
      <c r="B320" s="33" t="s">
        <v>122</v>
      </c>
      <c r="C320" s="7"/>
      <c r="D320" s="8"/>
      <c r="E320" s="67"/>
      <c r="F320" s="8"/>
      <c r="G320" s="8"/>
      <c r="H320" s="67"/>
      <c r="I320" s="8"/>
      <c r="J320" s="8"/>
      <c r="K320" s="67"/>
      <c r="L320" s="8"/>
      <c r="M320" s="8"/>
      <c r="N320" s="67"/>
      <c r="O320" s="8"/>
      <c r="P320" s="8"/>
      <c r="Q320" s="67"/>
      <c r="R320" s="9"/>
      <c r="S320" s="9"/>
      <c r="T320" s="10"/>
      <c r="U320" s="9"/>
      <c r="V320" s="9"/>
      <c r="W320" s="10"/>
      <c r="X320" s="67"/>
      <c r="Y320" s="67"/>
      <c r="Z320" s="68"/>
    </row>
    <row r="321" spans="1:26" ht="25.5" customHeight="1" x14ac:dyDescent="0.35">
      <c r="A321" s="5"/>
      <c r="B321" s="27" t="s">
        <v>84</v>
      </c>
      <c r="C321" s="3">
        <v>56</v>
      </c>
      <c r="D321" s="3">
        <v>63</v>
      </c>
      <c r="E321" s="3">
        <f t="shared" si="704"/>
        <v>119</v>
      </c>
      <c r="F321" s="3">
        <v>42</v>
      </c>
      <c r="G321" s="3">
        <v>44</v>
      </c>
      <c r="H321" s="3">
        <f t="shared" si="705"/>
        <v>86</v>
      </c>
      <c r="I321" s="3">
        <v>49</v>
      </c>
      <c r="J321" s="3">
        <v>53</v>
      </c>
      <c r="K321" s="3">
        <f t="shared" si="706"/>
        <v>102</v>
      </c>
      <c r="L321" s="3">
        <v>43</v>
      </c>
      <c r="M321" s="3">
        <v>50</v>
      </c>
      <c r="N321" s="3">
        <f t="shared" si="707"/>
        <v>93</v>
      </c>
      <c r="O321" s="3">
        <v>0</v>
      </c>
      <c r="P321" s="3">
        <v>0</v>
      </c>
      <c r="Q321" s="3">
        <f t="shared" si="708"/>
        <v>0</v>
      </c>
      <c r="R321" s="3">
        <v>41</v>
      </c>
      <c r="S321" s="3">
        <v>46</v>
      </c>
      <c r="T321" s="3">
        <f t="shared" si="709"/>
        <v>87</v>
      </c>
      <c r="U321" s="3">
        <v>12</v>
      </c>
      <c r="V321" s="3">
        <v>3</v>
      </c>
      <c r="W321" s="3">
        <f t="shared" si="710"/>
        <v>15</v>
      </c>
      <c r="X321" s="4">
        <f>C321+F321+I321+L321+O321+R321+U321</f>
        <v>243</v>
      </c>
      <c r="Y321" s="4">
        <f t="shared" si="720"/>
        <v>259</v>
      </c>
      <c r="Z321" s="4">
        <f t="shared" si="721"/>
        <v>502</v>
      </c>
    </row>
    <row r="322" spans="1:26" ht="25.5" customHeight="1" x14ac:dyDescent="0.35">
      <c r="A322" s="13"/>
      <c r="B322" s="27" t="s">
        <v>85</v>
      </c>
      <c r="C322" s="3">
        <v>30</v>
      </c>
      <c r="D322" s="3">
        <v>63</v>
      </c>
      <c r="E322" s="3">
        <f t="shared" si="704"/>
        <v>93</v>
      </c>
      <c r="F322" s="3">
        <v>37</v>
      </c>
      <c r="G322" s="3">
        <v>45</v>
      </c>
      <c r="H322" s="3">
        <f t="shared" si="705"/>
        <v>82</v>
      </c>
      <c r="I322" s="3">
        <v>18</v>
      </c>
      <c r="J322" s="3">
        <v>35</v>
      </c>
      <c r="K322" s="3">
        <f t="shared" si="706"/>
        <v>53</v>
      </c>
      <c r="L322" s="3">
        <v>15</v>
      </c>
      <c r="M322" s="3">
        <v>28</v>
      </c>
      <c r="N322" s="3">
        <f t="shared" si="707"/>
        <v>43</v>
      </c>
      <c r="O322" s="3">
        <v>0</v>
      </c>
      <c r="P322" s="3">
        <v>0</v>
      </c>
      <c r="Q322" s="3">
        <f t="shared" si="708"/>
        <v>0</v>
      </c>
      <c r="R322" s="3">
        <v>16</v>
      </c>
      <c r="S322" s="3">
        <v>27</v>
      </c>
      <c r="T322" s="3">
        <f t="shared" si="709"/>
        <v>43</v>
      </c>
      <c r="U322" s="3">
        <v>1</v>
      </c>
      <c r="V322" s="3">
        <v>4</v>
      </c>
      <c r="W322" s="3">
        <f t="shared" si="710"/>
        <v>5</v>
      </c>
      <c r="X322" s="4">
        <f t="shared" si="719"/>
        <v>117</v>
      </c>
      <c r="Y322" s="4">
        <f t="shared" si="720"/>
        <v>202</v>
      </c>
      <c r="Z322" s="4">
        <f t="shared" si="721"/>
        <v>319</v>
      </c>
    </row>
    <row r="323" spans="1:26" ht="25.5" customHeight="1" x14ac:dyDescent="0.35">
      <c r="A323" s="13"/>
      <c r="B323" s="16" t="s">
        <v>104</v>
      </c>
      <c r="C323" s="4">
        <f>SUM(C321:C322)</f>
        <v>86</v>
      </c>
      <c r="D323" s="4">
        <f t="shared" ref="D323:Z323" si="756">SUM(D321:D322)</f>
        <v>126</v>
      </c>
      <c r="E323" s="4">
        <f t="shared" si="756"/>
        <v>212</v>
      </c>
      <c r="F323" s="4">
        <f t="shared" si="756"/>
        <v>79</v>
      </c>
      <c r="G323" s="4">
        <f t="shared" si="756"/>
        <v>89</v>
      </c>
      <c r="H323" s="4">
        <f t="shared" si="756"/>
        <v>168</v>
      </c>
      <c r="I323" s="4">
        <f t="shared" si="756"/>
        <v>67</v>
      </c>
      <c r="J323" s="4">
        <f t="shared" si="756"/>
        <v>88</v>
      </c>
      <c r="K323" s="4">
        <f t="shared" si="756"/>
        <v>155</v>
      </c>
      <c r="L323" s="4">
        <f t="shared" si="756"/>
        <v>58</v>
      </c>
      <c r="M323" s="4">
        <f t="shared" si="756"/>
        <v>78</v>
      </c>
      <c r="N323" s="4">
        <f t="shared" si="756"/>
        <v>136</v>
      </c>
      <c r="O323" s="3">
        <f t="shared" si="756"/>
        <v>0</v>
      </c>
      <c r="P323" s="3">
        <f t="shared" si="756"/>
        <v>0</v>
      </c>
      <c r="Q323" s="4">
        <f t="shared" si="756"/>
        <v>0</v>
      </c>
      <c r="R323" s="4">
        <f t="shared" si="756"/>
        <v>57</v>
      </c>
      <c r="S323" s="4">
        <f t="shared" si="756"/>
        <v>73</v>
      </c>
      <c r="T323" s="4">
        <f t="shared" si="756"/>
        <v>130</v>
      </c>
      <c r="U323" s="4">
        <f t="shared" si="756"/>
        <v>13</v>
      </c>
      <c r="V323" s="4">
        <f t="shared" si="756"/>
        <v>7</v>
      </c>
      <c r="W323" s="4">
        <f t="shared" si="756"/>
        <v>20</v>
      </c>
      <c r="X323" s="4">
        <f t="shared" si="756"/>
        <v>360</v>
      </c>
      <c r="Y323" s="4">
        <f t="shared" si="756"/>
        <v>461</v>
      </c>
      <c r="Z323" s="4">
        <f t="shared" si="756"/>
        <v>821</v>
      </c>
    </row>
    <row r="324" spans="1:26" s="17" customFormat="1" ht="25.5" customHeight="1" x14ac:dyDescent="0.35">
      <c r="A324" s="5"/>
      <c r="B324" s="16" t="s">
        <v>9</v>
      </c>
      <c r="C324" s="4">
        <f>C323</f>
        <v>86</v>
      </c>
      <c r="D324" s="4">
        <f t="shared" ref="D324:Z324" si="757">D323</f>
        <v>126</v>
      </c>
      <c r="E324" s="4">
        <f t="shared" si="757"/>
        <v>212</v>
      </c>
      <c r="F324" s="4">
        <f t="shared" si="757"/>
        <v>79</v>
      </c>
      <c r="G324" s="4">
        <f t="shared" si="757"/>
        <v>89</v>
      </c>
      <c r="H324" s="4">
        <f t="shared" si="757"/>
        <v>168</v>
      </c>
      <c r="I324" s="4">
        <f t="shared" si="757"/>
        <v>67</v>
      </c>
      <c r="J324" s="4">
        <f t="shared" si="757"/>
        <v>88</v>
      </c>
      <c r="K324" s="4">
        <f t="shared" si="757"/>
        <v>155</v>
      </c>
      <c r="L324" s="4">
        <f t="shared" si="757"/>
        <v>58</v>
      </c>
      <c r="M324" s="4">
        <f t="shared" si="757"/>
        <v>78</v>
      </c>
      <c r="N324" s="4">
        <f t="shared" si="757"/>
        <v>136</v>
      </c>
      <c r="O324" s="4">
        <f t="shared" si="757"/>
        <v>0</v>
      </c>
      <c r="P324" s="4">
        <f t="shared" si="757"/>
        <v>0</v>
      </c>
      <c r="Q324" s="4">
        <f t="shared" si="757"/>
        <v>0</v>
      </c>
      <c r="R324" s="4">
        <f t="shared" si="757"/>
        <v>57</v>
      </c>
      <c r="S324" s="4">
        <f t="shared" si="757"/>
        <v>73</v>
      </c>
      <c r="T324" s="4">
        <f t="shared" si="757"/>
        <v>130</v>
      </c>
      <c r="U324" s="4">
        <f t="shared" si="757"/>
        <v>13</v>
      </c>
      <c r="V324" s="4">
        <f t="shared" si="757"/>
        <v>7</v>
      </c>
      <c r="W324" s="4">
        <f t="shared" si="757"/>
        <v>20</v>
      </c>
      <c r="X324" s="4">
        <f t="shared" si="757"/>
        <v>360</v>
      </c>
      <c r="Y324" s="4">
        <f t="shared" si="757"/>
        <v>461</v>
      </c>
      <c r="Z324" s="4">
        <f t="shared" si="757"/>
        <v>821</v>
      </c>
    </row>
    <row r="325" spans="1:26" s="17" customFormat="1" ht="25.5" customHeight="1" x14ac:dyDescent="0.35">
      <c r="A325" s="22"/>
      <c r="B325" s="23" t="s">
        <v>10</v>
      </c>
      <c r="C325" s="24">
        <f>C324</f>
        <v>86</v>
      </c>
      <c r="D325" s="24">
        <f t="shared" ref="D325:Z325" si="758">D324</f>
        <v>126</v>
      </c>
      <c r="E325" s="24">
        <f t="shared" si="758"/>
        <v>212</v>
      </c>
      <c r="F325" s="24">
        <f t="shared" si="758"/>
        <v>79</v>
      </c>
      <c r="G325" s="24">
        <f t="shared" si="758"/>
        <v>89</v>
      </c>
      <c r="H325" s="24">
        <f t="shared" si="758"/>
        <v>168</v>
      </c>
      <c r="I325" s="24">
        <f t="shared" si="758"/>
        <v>67</v>
      </c>
      <c r="J325" s="24">
        <f t="shared" si="758"/>
        <v>88</v>
      </c>
      <c r="K325" s="24">
        <f t="shared" si="758"/>
        <v>155</v>
      </c>
      <c r="L325" s="24">
        <f t="shared" si="758"/>
        <v>58</v>
      </c>
      <c r="M325" s="24">
        <f t="shared" si="758"/>
        <v>78</v>
      </c>
      <c r="N325" s="24">
        <f t="shared" si="758"/>
        <v>136</v>
      </c>
      <c r="O325" s="24">
        <f t="shared" si="758"/>
        <v>0</v>
      </c>
      <c r="P325" s="24">
        <f t="shared" si="758"/>
        <v>0</v>
      </c>
      <c r="Q325" s="24">
        <f t="shared" si="758"/>
        <v>0</v>
      </c>
      <c r="R325" s="24">
        <f t="shared" si="758"/>
        <v>57</v>
      </c>
      <c r="S325" s="24">
        <f t="shared" si="758"/>
        <v>73</v>
      </c>
      <c r="T325" s="24">
        <f t="shared" si="758"/>
        <v>130</v>
      </c>
      <c r="U325" s="24">
        <f t="shared" si="758"/>
        <v>13</v>
      </c>
      <c r="V325" s="24">
        <f t="shared" si="758"/>
        <v>7</v>
      </c>
      <c r="W325" s="24">
        <f t="shared" si="758"/>
        <v>20</v>
      </c>
      <c r="X325" s="24">
        <f>X324</f>
        <v>360</v>
      </c>
      <c r="Y325" s="24">
        <f t="shared" si="758"/>
        <v>461</v>
      </c>
      <c r="Z325" s="24">
        <f t="shared" si="758"/>
        <v>821</v>
      </c>
    </row>
    <row r="326" spans="1:26" s="17" customFormat="1" ht="25.5" customHeight="1" x14ac:dyDescent="0.35">
      <c r="A326" s="5" t="s">
        <v>86</v>
      </c>
      <c r="B326" s="16"/>
      <c r="C326" s="66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8"/>
    </row>
    <row r="327" spans="1:26" s="17" customFormat="1" ht="25.5" customHeight="1" x14ac:dyDescent="0.35">
      <c r="A327" s="5"/>
      <c r="B327" s="30" t="s">
        <v>6</v>
      </c>
      <c r="C327" s="66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8"/>
    </row>
    <row r="328" spans="1:26" s="17" customFormat="1" ht="25.5" customHeight="1" x14ac:dyDescent="0.35">
      <c r="A328" s="5"/>
      <c r="B328" s="6" t="s">
        <v>173</v>
      </c>
      <c r="C328" s="66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8"/>
    </row>
    <row r="329" spans="1:26" s="17" customFormat="1" ht="25.5" customHeight="1" x14ac:dyDescent="0.35">
      <c r="A329" s="12"/>
      <c r="B329" s="27" t="s">
        <v>87</v>
      </c>
      <c r="C329" s="3">
        <v>4</v>
      </c>
      <c r="D329" s="3">
        <v>45</v>
      </c>
      <c r="E329" s="3">
        <f t="shared" ref="E329" si="759">C329+D329</f>
        <v>49</v>
      </c>
      <c r="F329" s="3">
        <v>5</v>
      </c>
      <c r="G329" s="3">
        <v>44</v>
      </c>
      <c r="H329" s="3">
        <f t="shared" ref="H329" si="760">F329+G329</f>
        <v>49</v>
      </c>
      <c r="I329" s="3">
        <v>6</v>
      </c>
      <c r="J329" s="3">
        <v>49</v>
      </c>
      <c r="K329" s="3">
        <f t="shared" ref="K329" si="761">I329+J329</f>
        <v>55</v>
      </c>
      <c r="L329" s="3">
        <v>6</v>
      </c>
      <c r="M329" s="3">
        <v>40</v>
      </c>
      <c r="N329" s="3">
        <f t="shared" ref="N329" si="762">L329+M329</f>
        <v>46</v>
      </c>
      <c r="O329" s="3">
        <v>0</v>
      </c>
      <c r="P329" s="3">
        <v>0</v>
      </c>
      <c r="Q329" s="3">
        <f t="shared" ref="Q329" si="763">O329+P329</f>
        <v>0</v>
      </c>
      <c r="R329" s="3">
        <v>0</v>
      </c>
      <c r="S329" s="3">
        <v>0</v>
      </c>
      <c r="T329" s="3">
        <f t="shared" ref="T329" si="764">R329+S329</f>
        <v>0</v>
      </c>
      <c r="U329" s="3">
        <v>0</v>
      </c>
      <c r="V329" s="3">
        <v>0</v>
      </c>
      <c r="W329" s="3">
        <f t="shared" ref="W329" si="765">U329+V329</f>
        <v>0</v>
      </c>
      <c r="X329" s="4">
        <f t="shared" ref="X329" si="766">C329+F329+I329+L329+O329+R329+U329</f>
        <v>21</v>
      </c>
      <c r="Y329" s="4">
        <f t="shared" ref="Y329" si="767">D329+G329+J329+M329+P329+S329+V329</f>
        <v>178</v>
      </c>
      <c r="Z329" s="4">
        <f t="shared" ref="Z329" si="768">E329+H329+K329+N329+Q329+T329+W329</f>
        <v>199</v>
      </c>
    </row>
    <row r="330" spans="1:26" s="17" customFormat="1" ht="25.5" customHeight="1" x14ac:dyDescent="0.35">
      <c r="A330" s="12"/>
      <c r="B330" s="39" t="s">
        <v>104</v>
      </c>
      <c r="C330" s="4">
        <f t="shared" ref="C330:Z330" si="769">SUM(C329:C329)</f>
        <v>4</v>
      </c>
      <c r="D330" s="4">
        <f t="shared" si="769"/>
        <v>45</v>
      </c>
      <c r="E330" s="4">
        <f t="shared" si="769"/>
        <v>49</v>
      </c>
      <c r="F330" s="4">
        <f t="shared" si="769"/>
        <v>5</v>
      </c>
      <c r="G330" s="4">
        <f t="shared" si="769"/>
        <v>44</v>
      </c>
      <c r="H330" s="4">
        <f t="shared" si="769"/>
        <v>49</v>
      </c>
      <c r="I330" s="4">
        <f t="shared" si="769"/>
        <v>6</v>
      </c>
      <c r="J330" s="4">
        <f t="shared" si="769"/>
        <v>49</v>
      </c>
      <c r="K330" s="4">
        <f t="shared" si="769"/>
        <v>55</v>
      </c>
      <c r="L330" s="4">
        <f t="shared" si="769"/>
        <v>6</v>
      </c>
      <c r="M330" s="4">
        <f t="shared" si="769"/>
        <v>40</v>
      </c>
      <c r="N330" s="4">
        <f t="shared" si="769"/>
        <v>46</v>
      </c>
      <c r="O330" s="4">
        <f t="shared" si="769"/>
        <v>0</v>
      </c>
      <c r="P330" s="4">
        <f t="shared" si="769"/>
        <v>0</v>
      </c>
      <c r="Q330" s="4">
        <f t="shared" si="769"/>
        <v>0</v>
      </c>
      <c r="R330" s="4">
        <f t="shared" si="769"/>
        <v>0</v>
      </c>
      <c r="S330" s="4">
        <f t="shared" si="769"/>
        <v>0</v>
      </c>
      <c r="T330" s="4">
        <f t="shared" si="769"/>
        <v>0</v>
      </c>
      <c r="U330" s="4">
        <f t="shared" si="769"/>
        <v>0</v>
      </c>
      <c r="V330" s="4">
        <f t="shared" si="769"/>
        <v>0</v>
      </c>
      <c r="W330" s="4">
        <f t="shared" si="769"/>
        <v>0</v>
      </c>
      <c r="X330" s="4">
        <f t="shared" si="769"/>
        <v>21</v>
      </c>
      <c r="Y330" s="4">
        <f t="shared" si="769"/>
        <v>178</v>
      </c>
      <c r="Z330" s="4">
        <f t="shared" si="769"/>
        <v>199</v>
      </c>
    </row>
    <row r="331" spans="1:26" s="17" customFormat="1" ht="25.5" customHeight="1" x14ac:dyDescent="0.35">
      <c r="A331" s="13"/>
      <c r="B331" s="6" t="s">
        <v>174</v>
      </c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s="17" customFormat="1" ht="25.5" customHeight="1" x14ac:dyDescent="0.35">
      <c r="A332" s="13"/>
      <c r="B332" s="14" t="s">
        <v>162</v>
      </c>
      <c r="C332" s="3">
        <v>2</v>
      </c>
      <c r="D332" s="3">
        <v>13</v>
      </c>
      <c r="E332" s="3">
        <f t="shared" ref="E332:E333" si="770">C332+D332</f>
        <v>15</v>
      </c>
      <c r="F332" s="3">
        <v>0</v>
      </c>
      <c r="G332" s="3">
        <v>12</v>
      </c>
      <c r="H332" s="3">
        <f t="shared" ref="H332:H333" si="771">F332+G332</f>
        <v>12</v>
      </c>
      <c r="I332" s="3">
        <v>0</v>
      </c>
      <c r="J332" s="3">
        <v>0</v>
      </c>
      <c r="K332" s="3">
        <f t="shared" ref="K332:K333" si="772">I332+J332</f>
        <v>0</v>
      </c>
      <c r="L332" s="3">
        <v>0</v>
      </c>
      <c r="M332" s="3">
        <v>0</v>
      </c>
      <c r="N332" s="3">
        <f t="shared" ref="N332:N333" si="773">L332+M332</f>
        <v>0</v>
      </c>
      <c r="O332" s="3">
        <v>0</v>
      </c>
      <c r="P332" s="3">
        <v>0</v>
      </c>
      <c r="Q332" s="3">
        <f t="shared" ref="Q332:Q333" si="774">O332+P332</f>
        <v>0</v>
      </c>
      <c r="R332" s="3">
        <v>0</v>
      </c>
      <c r="S332" s="3">
        <v>0</v>
      </c>
      <c r="T332" s="3">
        <f t="shared" ref="T332:T333" si="775">R332+S332</f>
        <v>0</v>
      </c>
      <c r="U332" s="3">
        <v>0</v>
      </c>
      <c r="V332" s="3">
        <v>0</v>
      </c>
      <c r="W332" s="3">
        <f t="shared" ref="W332:W333" si="776">U332+V332</f>
        <v>0</v>
      </c>
      <c r="X332" s="4">
        <f t="shared" ref="X332:X333" si="777">C332+F332+I332+L332+O332+R332+U332</f>
        <v>2</v>
      </c>
      <c r="Y332" s="4">
        <f t="shared" ref="Y332:Y333" si="778">D332+G332+J332+M332+P332+S332+V332</f>
        <v>25</v>
      </c>
      <c r="Z332" s="4">
        <f t="shared" ref="Z332:Z333" si="779">E332+H332+K332+N332+Q332+T332+W332</f>
        <v>27</v>
      </c>
    </row>
    <row r="333" spans="1:26" s="17" customFormat="1" ht="25.5" customHeight="1" x14ac:dyDescent="0.35">
      <c r="A333" s="13"/>
      <c r="B333" s="14" t="s">
        <v>137</v>
      </c>
      <c r="C333" s="3">
        <v>2</v>
      </c>
      <c r="D333" s="3">
        <v>19</v>
      </c>
      <c r="E333" s="3">
        <f t="shared" si="770"/>
        <v>21</v>
      </c>
      <c r="F333" s="3">
        <v>2</v>
      </c>
      <c r="G333" s="3">
        <v>26</v>
      </c>
      <c r="H333" s="3">
        <f t="shared" si="771"/>
        <v>28</v>
      </c>
      <c r="I333" s="3">
        <v>5</v>
      </c>
      <c r="J333" s="3">
        <v>28</v>
      </c>
      <c r="K333" s="3">
        <f t="shared" si="772"/>
        <v>33</v>
      </c>
      <c r="L333" s="3">
        <v>1</v>
      </c>
      <c r="M333" s="3">
        <v>38</v>
      </c>
      <c r="N333" s="3">
        <f t="shared" si="773"/>
        <v>39</v>
      </c>
      <c r="O333" s="3">
        <v>0</v>
      </c>
      <c r="P333" s="3">
        <v>6</v>
      </c>
      <c r="Q333" s="3">
        <f t="shared" si="774"/>
        <v>6</v>
      </c>
      <c r="R333" s="3">
        <v>0</v>
      </c>
      <c r="S333" s="3">
        <v>0</v>
      </c>
      <c r="T333" s="3">
        <f t="shared" si="775"/>
        <v>0</v>
      </c>
      <c r="U333" s="3">
        <v>0</v>
      </c>
      <c r="V333" s="3">
        <v>0</v>
      </c>
      <c r="W333" s="3">
        <f t="shared" si="776"/>
        <v>0</v>
      </c>
      <c r="X333" s="4">
        <f t="shared" si="777"/>
        <v>10</v>
      </c>
      <c r="Y333" s="4">
        <f t="shared" si="778"/>
        <v>117</v>
      </c>
      <c r="Z333" s="4">
        <f t="shared" si="779"/>
        <v>127</v>
      </c>
    </row>
    <row r="334" spans="1:26" s="17" customFormat="1" ht="25.5" customHeight="1" x14ac:dyDescent="0.35">
      <c r="A334" s="13"/>
      <c r="B334" s="39" t="s">
        <v>104</v>
      </c>
      <c r="C334" s="4">
        <f t="shared" ref="C334:Z334" si="780">SUM(C332:C333)</f>
        <v>4</v>
      </c>
      <c r="D334" s="4">
        <f t="shared" si="780"/>
        <v>32</v>
      </c>
      <c r="E334" s="4">
        <f t="shared" si="780"/>
        <v>36</v>
      </c>
      <c r="F334" s="4">
        <f t="shared" si="780"/>
        <v>2</v>
      </c>
      <c r="G334" s="4">
        <f t="shared" si="780"/>
        <v>38</v>
      </c>
      <c r="H334" s="4">
        <f t="shared" si="780"/>
        <v>40</v>
      </c>
      <c r="I334" s="4">
        <f t="shared" si="780"/>
        <v>5</v>
      </c>
      <c r="J334" s="4">
        <f t="shared" si="780"/>
        <v>28</v>
      </c>
      <c r="K334" s="4">
        <f t="shared" si="780"/>
        <v>33</v>
      </c>
      <c r="L334" s="4">
        <f t="shared" si="780"/>
        <v>1</v>
      </c>
      <c r="M334" s="4">
        <f t="shared" si="780"/>
        <v>38</v>
      </c>
      <c r="N334" s="4">
        <f t="shared" si="780"/>
        <v>39</v>
      </c>
      <c r="O334" s="4">
        <f t="shared" si="780"/>
        <v>0</v>
      </c>
      <c r="P334" s="4">
        <f t="shared" si="780"/>
        <v>6</v>
      </c>
      <c r="Q334" s="4">
        <f t="shared" si="780"/>
        <v>6</v>
      </c>
      <c r="R334" s="4">
        <f t="shared" si="780"/>
        <v>0</v>
      </c>
      <c r="S334" s="4">
        <f t="shared" si="780"/>
        <v>0</v>
      </c>
      <c r="T334" s="4">
        <f t="shared" si="780"/>
        <v>0</v>
      </c>
      <c r="U334" s="4">
        <f t="shared" si="780"/>
        <v>0</v>
      </c>
      <c r="V334" s="4">
        <f t="shared" si="780"/>
        <v>0</v>
      </c>
      <c r="W334" s="4">
        <f t="shared" si="780"/>
        <v>0</v>
      </c>
      <c r="X334" s="4">
        <f t="shared" si="780"/>
        <v>12</v>
      </c>
      <c r="Y334" s="4">
        <f t="shared" si="780"/>
        <v>142</v>
      </c>
      <c r="Z334" s="4">
        <f t="shared" si="780"/>
        <v>154</v>
      </c>
    </row>
    <row r="335" spans="1:26" s="17" customFormat="1" ht="25.5" customHeight="1" x14ac:dyDescent="0.35">
      <c r="A335" s="5"/>
      <c r="B335" s="16" t="s">
        <v>9</v>
      </c>
      <c r="C335" s="4">
        <f t="shared" ref="C335:Z335" si="781">C330+C334</f>
        <v>8</v>
      </c>
      <c r="D335" s="4">
        <f t="shared" si="781"/>
        <v>77</v>
      </c>
      <c r="E335" s="4">
        <f t="shared" si="781"/>
        <v>85</v>
      </c>
      <c r="F335" s="4">
        <f t="shared" si="781"/>
        <v>7</v>
      </c>
      <c r="G335" s="4">
        <f t="shared" si="781"/>
        <v>82</v>
      </c>
      <c r="H335" s="4">
        <f t="shared" si="781"/>
        <v>89</v>
      </c>
      <c r="I335" s="4">
        <f t="shared" si="781"/>
        <v>11</v>
      </c>
      <c r="J335" s="4">
        <f t="shared" si="781"/>
        <v>77</v>
      </c>
      <c r="K335" s="4">
        <f t="shared" si="781"/>
        <v>88</v>
      </c>
      <c r="L335" s="4">
        <f t="shared" si="781"/>
        <v>7</v>
      </c>
      <c r="M335" s="4">
        <f t="shared" si="781"/>
        <v>78</v>
      </c>
      <c r="N335" s="4">
        <f t="shared" si="781"/>
        <v>85</v>
      </c>
      <c r="O335" s="4">
        <f t="shared" si="781"/>
        <v>0</v>
      </c>
      <c r="P335" s="4">
        <f t="shared" si="781"/>
        <v>6</v>
      </c>
      <c r="Q335" s="4">
        <f t="shared" si="781"/>
        <v>6</v>
      </c>
      <c r="R335" s="4">
        <f t="shared" si="781"/>
        <v>0</v>
      </c>
      <c r="S335" s="4">
        <f t="shared" si="781"/>
        <v>0</v>
      </c>
      <c r="T335" s="4">
        <f t="shared" si="781"/>
        <v>0</v>
      </c>
      <c r="U335" s="4">
        <f t="shared" si="781"/>
        <v>0</v>
      </c>
      <c r="V335" s="4">
        <f t="shared" si="781"/>
        <v>0</v>
      </c>
      <c r="W335" s="4">
        <f t="shared" si="781"/>
        <v>0</v>
      </c>
      <c r="X335" s="4">
        <f t="shared" si="781"/>
        <v>33</v>
      </c>
      <c r="Y335" s="4">
        <f t="shared" si="781"/>
        <v>320</v>
      </c>
      <c r="Z335" s="4">
        <f t="shared" si="781"/>
        <v>353</v>
      </c>
    </row>
    <row r="336" spans="1:26" s="17" customFormat="1" ht="25.5" customHeight="1" x14ac:dyDescent="0.35">
      <c r="A336" s="22"/>
      <c r="B336" s="23" t="s">
        <v>10</v>
      </c>
      <c r="C336" s="24">
        <f>C335</f>
        <v>8</v>
      </c>
      <c r="D336" s="24">
        <f t="shared" ref="D336:Z336" si="782">D335</f>
        <v>77</v>
      </c>
      <c r="E336" s="24">
        <f t="shared" si="782"/>
        <v>85</v>
      </c>
      <c r="F336" s="24">
        <f t="shared" si="782"/>
        <v>7</v>
      </c>
      <c r="G336" s="24">
        <f t="shared" si="782"/>
        <v>82</v>
      </c>
      <c r="H336" s="24">
        <f t="shared" si="782"/>
        <v>89</v>
      </c>
      <c r="I336" s="24">
        <f t="shared" si="782"/>
        <v>11</v>
      </c>
      <c r="J336" s="24">
        <f t="shared" si="782"/>
        <v>77</v>
      </c>
      <c r="K336" s="24">
        <f t="shared" si="782"/>
        <v>88</v>
      </c>
      <c r="L336" s="24">
        <f t="shared" si="782"/>
        <v>7</v>
      </c>
      <c r="M336" s="24">
        <f t="shared" si="782"/>
        <v>78</v>
      </c>
      <c r="N336" s="24">
        <f t="shared" si="782"/>
        <v>85</v>
      </c>
      <c r="O336" s="24">
        <f t="shared" si="782"/>
        <v>0</v>
      </c>
      <c r="P336" s="24">
        <f t="shared" si="782"/>
        <v>6</v>
      </c>
      <c r="Q336" s="24">
        <f t="shared" si="782"/>
        <v>6</v>
      </c>
      <c r="R336" s="24">
        <f t="shared" si="782"/>
        <v>0</v>
      </c>
      <c r="S336" s="24">
        <f t="shared" si="782"/>
        <v>0</v>
      </c>
      <c r="T336" s="24">
        <f t="shared" si="782"/>
        <v>0</v>
      </c>
      <c r="U336" s="24">
        <f t="shared" si="782"/>
        <v>0</v>
      </c>
      <c r="V336" s="24">
        <f t="shared" si="782"/>
        <v>0</v>
      </c>
      <c r="W336" s="24">
        <f t="shared" si="782"/>
        <v>0</v>
      </c>
      <c r="X336" s="24">
        <f>X335</f>
        <v>33</v>
      </c>
      <c r="Y336" s="24">
        <f t="shared" si="782"/>
        <v>320</v>
      </c>
      <c r="Z336" s="24">
        <f t="shared" si="782"/>
        <v>353</v>
      </c>
    </row>
    <row r="337" spans="1:26" s="17" customFormat="1" ht="25.5" customHeight="1" x14ac:dyDescent="0.35">
      <c r="A337" s="50" t="s">
        <v>147</v>
      </c>
      <c r="B337" s="51"/>
      <c r="C337" s="66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8"/>
    </row>
    <row r="338" spans="1:26" s="17" customFormat="1" ht="25.5" customHeight="1" x14ac:dyDescent="0.35">
      <c r="A338" s="50"/>
      <c r="B338" s="52" t="s">
        <v>6</v>
      </c>
      <c r="C338" s="66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8"/>
    </row>
    <row r="339" spans="1:26" s="17" customFormat="1" ht="25.5" customHeight="1" x14ac:dyDescent="0.35">
      <c r="A339" s="50"/>
      <c r="B339" s="33" t="s">
        <v>148</v>
      </c>
      <c r="C339" s="66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8"/>
    </row>
    <row r="340" spans="1:26" s="17" customFormat="1" ht="25.5" customHeight="1" x14ac:dyDescent="0.35">
      <c r="A340" s="50"/>
      <c r="B340" s="53" t="s">
        <v>149</v>
      </c>
      <c r="C340" s="3">
        <v>4</v>
      </c>
      <c r="D340" s="3">
        <v>80</v>
      </c>
      <c r="E340" s="3">
        <f t="shared" ref="E340" si="783">C340+D340</f>
        <v>84</v>
      </c>
      <c r="F340" s="3">
        <v>3</v>
      </c>
      <c r="G340" s="3">
        <v>70</v>
      </c>
      <c r="H340" s="3">
        <f t="shared" ref="H340" si="784">F340+G340</f>
        <v>73</v>
      </c>
      <c r="I340" s="3">
        <v>2</v>
      </c>
      <c r="J340" s="3">
        <v>66</v>
      </c>
      <c r="K340" s="3">
        <f t="shared" ref="K340" si="785">I340+J340</f>
        <v>68</v>
      </c>
      <c r="L340" s="3">
        <v>0</v>
      </c>
      <c r="M340" s="3">
        <v>0</v>
      </c>
      <c r="N340" s="3">
        <f t="shared" ref="N340" si="786">L340+M340</f>
        <v>0</v>
      </c>
      <c r="O340" s="3">
        <v>0</v>
      </c>
      <c r="P340" s="3">
        <v>0</v>
      </c>
      <c r="Q340" s="3">
        <f t="shared" ref="Q340" si="787">O340+P340</f>
        <v>0</v>
      </c>
      <c r="R340" s="3">
        <v>0</v>
      </c>
      <c r="S340" s="3">
        <v>0</v>
      </c>
      <c r="T340" s="3">
        <f t="shared" ref="T340" si="788">R340+S340</f>
        <v>0</v>
      </c>
      <c r="U340" s="3">
        <v>0</v>
      </c>
      <c r="V340" s="3">
        <v>0</v>
      </c>
      <c r="W340" s="3">
        <f t="shared" ref="W340" si="789">U340+V340</f>
        <v>0</v>
      </c>
      <c r="X340" s="4">
        <f t="shared" ref="X340" si="790">C340+F340+I340+L340+O340+R340+U340</f>
        <v>9</v>
      </c>
      <c r="Y340" s="4">
        <f t="shared" ref="Y340" si="791">D340+G340+J340+M340+P340+S340+V340</f>
        <v>216</v>
      </c>
      <c r="Z340" s="4">
        <f t="shared" ref="Z340" si="792">E340+H340+K340+N340+Q340+T340+W340</f>
        <v>225</v>
      </c>
    </row>
    <row r="341" spans="1:26" s="17" customFormat="1" ht="25.5" customHeight="1" x14ac:dyDescent="0.35">
      <c r="A341" s="50"/>
      <c r="B341" s="16" t="s">
        <v>104</v>
      </c>
      <c r="C341" s="4">
        <f>SUM(C340)</f>
        <v>4</v>
      </c>
      <c r="D341" s="4">
        <f t="shared" ref="D341:Z341" si="793">SUM(D340)</f>
        <v>80</v>
      </c>
      <c r="E341" s="4">
        <f t="shared" si="793"/>
        <v>84</v>
      </c>
      <c r="F341" s="4">
        <f t="shared" si="793"/>
        <v>3</v>
      </c>
      <c r="G341" s="4">
        <f t="shared" si="793"/>
        <v>70</v>
      </c>
      <c r="H341" s="4">
        <f t="shared" si="793"/>
        <v>73</v>
      </c>
      <c r="I341" s="4">
        <f t="shared" si="793"/>
        <v>2</v>
      </c>
      <c r="J341" s="4">
        <f t="shared" si="793"/>
        <v>66</v>
      </c>
      <c r="K341" s="4">
        <f t="shared" si="793"/>
        <v>68</v>
      </c>
      <c r="L341" s="4">
        <f t="shared" si="793"/>
        <v>0</v>
      </c>
      <c r="M341" s="4">
        <f t="shared" si="793"/>
        <v>0</v>
      </c>
      <c r="N341" s="4">
        <f t="shared" si="793"/>
        <v>0</v>
      </c>
      <c r="O341" s="4">
        <f t="shared" si="793"/>
        <v>0</v>
      </c>
      <c r="P341" s="4">
        <f t="shared" si="793"/>
        <v>0</v>
      </c>
      <c r="Q341" s="4">
        <f t="shared" si="793"/>
        <v>0</v>
      </c>
      <c r="R341" s="4">
        <f t="shared" si="793"/>
        <v>0</v>
      </c>
      <c r="S341" s="4">
        <f t="shared" si="793"/>
        <v>0</v>
      </c>
      <c r="T341" s="4">
        <f t="shared" si="793"/>
        <v>0</v>
      </c>
      <c r="U341" s="4">
        <f t="shared" si="793"/>
        <v>0</v>
      </c>
      <c r="V341" s="4">
        <f t="shared" si="793"/>
        <v>0</v>
      </c>
      <c r="W341" s="4">
        <f t="shared" si="793"/>
        <v>0</v>
      </c>
      <c r="X341" s="4">
        <f t="shared" si="793"/>
        <v>9</v>
      </c>
      <c r="Y341" s="4">
        <f t="shared" si="793"/>
        <v>216</v>
      </c>
      <c r="Z341" s="4">
        <f t="shared" si="793"/>
        <v>225</v>
      </c>
    </row>
    <row r="342" spans="1:26" s="17" customFormat="1" ht="25.5" customHeight="1" x14ac:dyDescent="0.35">
      <c r="A342" s="50"/>
      <c r="B342" s="16" t="s">
        <v>9</v>
      </c>
      <c r="C342" s="66">
        <f>C341</f>
        <v>4</v>
      </c>
      <c r="D342" s="66">
        <f t="shared" ref="D342:Z343" si="794">D341</f>
        <v>80</v>
      </c>
      <c r="E342" s="66">
        <f t="shared" si="794"/>
        <v>84</v>
      </c>
      <c r="F342" s="66">
        <f t="shared" si="794"/>
        <v>3</v>
      </c>
      <c r="G342" s="66">
        <f t="shared" si="794"/>
        <v>70</v>
      </c>
      <c r="H342" s="66">
        <f t="shared" si="794"/>
        <v>73</v>
      </c>
      <c r="I342" s="66">
        <f t="shared" si="794"/>
        <v>2</v>
      </c>
      <c r="J342" s="66">
        <f t="shared" si="794"/>
        <v>66</v>
      </c>
      <c r="K342" s="66">
        <f t="shared" si="794"/>
        <v>68</v>
      </c>
      <c r="L342" s="66">
        <f t="shared" si="794"/>
        <v>0</v>
      </c>
      <c r="M342" s="66">
        <f t="shared" si="794"/>
        <v>0</v>
      </c>
      <c r="N342" s="66">
        <f t="shared" si="794"/>
        <v>0</v>
      </c>
      <c r="O342" s="66">
        <f t="shared" si="794"/>
        <v>0</v>
      </c>
      <c r="P342" s="66">
        <f t="shared" si="794"/>
        <v>0</v>
      </c>
      <c r="Q342" s="66">
        <f t="shared" si="794"/>
        <v>0</v>
      </c>
      <c r="R342" s="66">
        <f t="shared" si="794"/>
        <v>0</v>
      </c>
      <c r="S342" s="66">
        <f t="shared" si="794"/>
        <v>0</v>
      </c>
      <c r="T342" s="66">
        <f t="shared" si="794"/>
        <v>0</v>
      </c>
      <c r="U342" s="66">
        <f t="shared" si="794"/>
        <v>0</v>
      </c>
      <c r="V342" s="66">
        <f t="shared" si="794"/>
        <v>0</v>
      </c>
      <c r="W342" s="66">
        <f t="shared" si="794"/>
        <v>0</v>
      </c>
      <c r="X342" s="66">
        <f t="shared" si="794"/>
        <v>9</v>
      </c>
      <c r="Y342" s="66">
        <f t="shared" si="794"/>
        <v>216</v>
      </c>
      <c r="Z342" s="4">
        <f t="shared" si="794"/>
        <v>225</v>
      </c>
    </row>
    <row r="343" spans="1:26" s="17" customFormat="1" ht="25.5" customHeight="1" x14ac:dyDescent="0.35">
      <c r="A343" s="54"/>
      <c r="B343" s="55" t="s">
        <v>10</v>
      </c>
      <c r="C343" s="49">
        <f>C342</f>
        <v>4</v>
      </c>
      <c r="D343" s="49">
        <f t="shared" si="794"/>
        <v>80</v>
      </c>
      <c r="E343" s="49">
        <f t="shared" si="794"/>
        <v>84</v>
      </c>
      <c r="F343" s="49">
        <f t="shared" si="794"/>
        <v>3</v>
      </c>
      <c r="G343" s="49">
        <f t="shared" si="794"/>
        <v>70</v>
      </c>
      <c r="H343" s="49">
        <f t="shared" si="794"/>
        <v>73</v>
      </c>
      <c r="I343" s="49">
        <f t="shared" si="794"/>
        <v>2</v>
      </c>
      <c r="J343" s="49">
        <f t="shared" si="794"/>
        <v>66</v>
      </c>
      <c r="K343" s="49">
        <f t="shared" si="794"/>
        <v>68</v>
      </c>
      <c r="L343" s="49">
        <f t="shared" si="794"/>
        <v>0</v>
      </c>
      <c r="M343" s="49">
        <f t="shared" si="794"/>
        <v>0</v>
      </c>
      <c r="N343" s="49">
        <f t="shared" si="794"/>
        <v>0</v>
      </c>
      <c r="O343" s="49">
        <f t="shared" si="794"/>
        <v>0</v>
      </c>
      <c r="P343" s="49">
        <f t="shared" si="794"/>
        <v>0</v>
      </c>
      <c r="Q343" s="49">
        <f t="shared" si="794"/>
        <v>0</v>
      </c>
      <c r="R343" s="49">
        <f t="shared" si="794"/>
        <v>0</v>
      </c>
      <c r="S343" s="49">
        <f t="shared" si="794"/>
        <v>0</v>
      </c>
      <c r="T343" s="49">
        <f t="shared" si="794"/>
        <v>0</v>
      </c>
      <c r="U343" s="49">
        <f t="shared" si="794"/>
        <v>0</v>
      </c>
      <c r="V343" s="49">
        <f t="shared" si="794"/>
        <v>0</v>
      </c>
      <c r="W343" s="49">
        <f t="shared" si="794"/>
        <v>0</v>
      </c>
      <c r="X343" s="49">
        <f t="shared" si="794"/>
        <v>9</v>
      </c>
      <c r="Y343" s="49">
        <f t="shared" si="794"/>
        <v>216</v>
      </c>
      <c r="Z343" s="24">
        <f t="shared" si="794"/>
        <v>225</v>
      </c>
    </row>
    <row r="344" spans="1:26" s="17" customFormat="1" ht="34.5" customHeight="1" x14ac:dyDescent="0.35">
      <c r="A344" s="40"/>
      <c r="B344" s="41" t="s">
        <v>88</v>
      </c>
      <c r="C344" s="42">
        <f t="shared" ref="C344:Z344" si="795">C26+C79+C92+C165+C218+C242+C270+C296+C317+C325+C343+C336</f>
        <v>3282</v>
      </c>
      <c r="D344" s="42">
        <f t="shared" si="795"/>
        <v>3619</v>
      </c>
      <c r="E344" s="42">
        <f t="shared" si="795"/>
        <v>6901</v>
      </c>
      <c r="F344" s="42">
        <f t="shared" si="795"/>
        <v>2685</v>
      </c>
      <c r="G344" s="42">
        <f t="shared" si="795"/>
        <v>3252</v>
      </c>
      <c r="H344" s="42">
        <f t="shared" si="795"/>
        <v>5937</v>
      </c>
      <c r="I344" s="42">
        <f t="shared" si="795"/>
        <v>2362</v>
      </c>
      <c r="J344" s="42">
        <f t="shared" si="795"/>
        <v>3199</v>
      </c>
      <c r="K344" s="42">
        <f t="shared" si="795"/>
        <v>5561</v>
      </c>
      <c r="L344" s="42">
        <f t="shared" si="795"/>
        <v>2167</v>
      </c>
      <c r="M344" s="42">
        <f t="shared" si="795"/>
        <v>3055</v>
      </c>
      <c r="N344" s="42">
        <f t="shared" si="795"/>
        <v>5222</v>
      </c>
      <c r="O344" s="42">
        <f t="shared" si="795"/>
        <v>564</v>
      </c>
      <c r="P344" s="42">
        <f t="shared" si="795"/>
        <v>221</v>
      </c>
      <c r="Q344" s="42">
        <f t="shared" si="795"/>
        <v>785</v>
      </c>
      <c r="R344" s="42">
        <f t="shared" si="795"/>
        <v>270</v>
      </c>
      <c r="S344" s="42">
        <f t="shared" si="795"/>
        <v>299</v>
      </c>
      <c r="T344" s="42">
        <f t="shared" si="795"/>
        <v>569</v>
      </c>
      <c r="U344" s="42">
        <f t="shared" si="795"/>
        <v>78</v>
      </c>
      <c r="V344" s="42">
        <f t="shared" si="795"/>
        <v>23</v>
      </c>
      <c r="W344" s="42">
        <f t="shared" si="795"/>
        <v>101</v>
      </c>
      <c r="X344" s="42">
        <f t="shared" si="795"/>
        <v>11408</v>
      </c>
      <c r="Y344" s="42">
        <f t="shared" si="795"/>
        <v>13668</v>
      </c>
      <c r="Z344" s="42">
        <f t="shared" si="795"/>
        <v>25076</v>
      </c>
    </row>
    <row r="345" spans="1:26" ht="25.5" customHeight="1" x14ac:dyDescent="0.35">
      <c r="B345" s="44" t="s">
        <v>199</v>
      </c>
    </row>
  </sheetData>
  <sortState ref="B175:B182">
    <sortCondition ref="B175"/>
  </sortState>
  <mergeCells count="15">
    <mergeCell ref="A1:Z1"/>
    <mergeCell ref="A2:Z2"/>
    <mergeCell ref="A3:B6"/>
    <mergeCell ref="C3:Z3"/>
    <mergeCell ref="C4:E5"/>
    <mergeCell ref="F4:H5"/>
    <mergeCell ref="I4:K5"/>
    <mergeCell ref="L4:N5"/>
    <mergeCell ref="O4:Q4"/>
    <mergeCell ref="R4:T4"/>
    <mergeCell ref="U4:W4"/>
    <mergeCell ref="X4:Z5"/>
    <mergeCell ref="O5:Q5"/>
    <mergeCell ref="R5:T5"/>
    <mergeCell ref="U5:W5"/>
  </mergeCells>
  <pageMargins left="0.35433070866141736" right="0.15748031496062992" top="0.39370078740157483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K8" sqref="K8"/>
    </sheetView>
  </sheetViews>
  <sheetFormatPr defaultRowHeight="24" customHeight="1" x14ac:dyDescent="0.2"/>
  <cols>
    <col min="1" max="1" width="24.625" customWidth="1"/>
    <col min="2" max="8" width="10.125" customWidth="1"/>
  </cols>
  <sheetData>
    <row r="1" spans="1:9" ht="24" customHeight="1" x14ac:dyDescent="0.3">
      <c r="A1" s="69" t="s">
        <v>151</v>
      </c>
      <c r="B1" s="70" t="s">
        <v>152</v>
      </c>
      <c r="C1" s="70" t="s">
        <v>153</v>
      </c>
      <c r="D1" s="70" t="s">
        <v>154</v>
      </c>
      <c r="E1" s="70" t="s">
        <v>155</v>
      </c>
      <c r="F1" s="56" t="s">
        <v>91</v>
      </c>
      <c r="G1" s="56" t="s">
        <v>89</v>
      </c>
      <c r="H1" s="57" t="s">
        <v>94</v>
      </c>
    </row>
    <row r="2" spans="1:9" ht="24" customHeight="1" x14ac:dyDescent="0.2">
      <c r="A2" s="69"/>
      <c r="B2" s="70"/>
      <c r="C2" s="70"/>
      <c r="D2" s="70"/>
      <c r="E2" s="70"/>
      <c r="F2" s="58" t="s">
        <v>92</v>
      </c>
      <c r="G2" s="58" t="s">
        <v>93</v>
      </c>
      <c r="H2" s="59" t="s">
        <v>93</v>
      </c>
    </row>
    <row r="3" spans="1:9" ht="24" customHeight="1" x14ac:dyDescent="0.5">
      <c r="A3" s="60" t="str">
        <f>'[1]นศ.ทั้งหมดแยกชั้นปี 2559'!A7</f>
        <v>คณะ ศิลปศาสตร์</v>
      </c>
      <c r="B3" s="61">
        <f>'นศ.ทั้งหมดแยกชั้นปี 2563'!E26</f>
        <v>650</v>
      </c>
      <c r="C3" s="61">
        <f>'นศ.ทั้งหมดแยกชั้นปี 2563'!H26</f>
        <v>516</v>
      </c>
      <c r="D3" s="61">
        <f>'นศ.ทั้งหมดแยกชั้นปี 2563'!K26</f>
        <v>542</v>
      </c>
      <c r="E3" s="61">
        <f>'นศ.ทั้งหมดแยกชั้นปี 2563'!N26</f>
        <v>425</v>
      </c>
      <c r="F3" s="61">
        <f>'นศ.ทั้งหมดแยกชั้นปี 2563'!Q26</f>
        <v>21</v>
      </c>
      <c r="G3" s="61">
        <f>'นศ.ทั้งหมดแยกชั้นปี 2563'!T26</f>
        <v>0</v>
      </c>
      <c r="H3" s="61">
        <f>'นศ.ทั้งหมดแยกชั้นปี 2563'!W26</f>
        <v>0</v>
      </c>
      <c r="I3" s="62">
        <f>SUM(B3:H3)</f>
        <v>2154</v>
      </c>
    </row>
    <row r="4" spans="1:9" ht="24" customHeight="1" x14ac:dyDescent="0.5">
      <c r="A4" s="60" t="str">
        <f>'[1]นศ.ทั้งหมดแยกชั้นปี 2559'!A27</f>
        <v>คณะครุศาสตร์อุตสาหกรรม</v>
      </c>
      <c r="B4" s="61">
        <f>'นศ.ทั้งหมดแยกชั้นปี 2563'!E79</f>
        <v>684</v>
      </c>
      <c r="C4" s="61">
        <f>'นศ.ทั้งหมดแยกชั้นปี 2563'!H79</f>
        <v>303</v>
      </c>
      <c r="D4" s="61">
        <f>'นศ.ทั้งหมดแยกชั้นปี 2563'!K79</f>
        <v>392</v>
      </c>
      <c r="E4" s="61">
        <f>'นศ.ทั้งหมดแยกชั้นปี 2563'!N79</f>
        <v>517</v>
      </c>
      <c r="F4" s="61">
        <f>'นศ.ทั้งหมดแยกชั้นปี 2563'!Q79</f>
        <v>41</v>
      </c>
      <c r="G4" s="61">
        <f>'นศ.ทั้งหมดแยกชั้นปี 2563'!T79</f>
        <v>282</v>
      </c>
      <c r="H4" s="61">
        <f>'นศ.ทั้งหมดแยกชั้นปี 2563'!W79</f>
        <v>66</v>
      </c>
      <c r="I4" s="62">
        <f t="shared" ref="I4:I14" si="0">SUM(B4:H4)</f>
        <v>2285</v>
      </c>
    </row>
    <row r="5" spans="1:9" ht="24" customHeight="1" x14ac:dyDescent="0.5">
      <c r="A5" s="60" t="str">
        <f>'[1]นศ.ทั้งหมดแยกชั้นปี 2559'!A69</f>
        <v>คณะเทคโนโลยีการเกษตร</v>
      </c>
      <c r="B5" s="61">
        <f>'นศ.ทั้งหมดแยกชั้นปี 2563'!E92</f>
        <v>210</v>
      </c>
      <c r="C5" s="61">
        <f>'นศ.ทั้งหมดแยกชั้นปี 2563'!H92</f>
        <v>280</v>
      </c>
      <c r="D5" s="61">
        <f>'นศ.ทั้งหมดแยกชั้นปี 2563'!K92</f>
        <v>285</v>
      </c>
      <c r="E5" s="61">
        <f>'นศ.ทั้งหมดแยกชั้นปี 2563'!N92</f>
        <v>286</v>
      </c>
      <c r="F5" s="61">
        <f>'นศ.ทั้งหมดแยกชั้นปี 2563'!Q92</f>
        <v>69</v>
      </c>
      <c r="G5" s="61">
        <v>0</v>
      </c>
      <c r="H5" s="61">
        <v>0</v>
      </c>
      <c r="I5" s="62">
        <f t="shared" si="0"/>
        <v>1130</v>
      </c>
    </row>
    <row r="6" spans="1:9" ht="24" customHeight="1" x14ac:dyDescent="0.5">
      <c r="A6" s="60" t="str">
        <f>'[1]นศ.ทั้งหมดแยกชั้นปี 2559'!A81</f>
        <v>คณะวิศวกรรมศาสตร์</v>
      </c>
      <c r="B6" s="61">
        <f>'นศ.ทั้งหมดแยกชั้นปี 2563'!E165</f>
        <v>1427</v>
      </c>
      <c r="C6" s="61">
        <f>'นศ.ทั้งหมดแยกชั้นปี 2563'!H165</f>
        <v>1372</v>
      </c>
      <c r="D6" s="61">
        <f>'นศ.ทั้งหมดแยกชั้นปี 2563'!K165</f>
        <v>1343</v>
      </c>
      <c r="E6" s="61">
        <f>'นศ.ทั้งหมดแยกชั้นปี 2563'!N165</f>
        <v>884</v>
      </c>
      <c r="F6" s="61">
        <f>'นศ.ทั้งหมดแยกชั้นปี 2563'!Q165</f>
        <v>374</v>
      </c>
      <c r="G6" s="61">
        <v>0</v>
      </c>
      <c r="H6" s="61">
        <v>0</v>
      </c>
      <c r="I6" s="62">
        <f t="shared" si="0"/>
        <v>5400</v>
      </c>
    </row>
    <row r="7" spans="1:9" ht="24" customHeight="1" x14ac:dyDescent="0.5">
      <c r="A7" s="60" t="str">
        <f>'[1]นศ.ทั้งหมดแยกชั้นปี 2559'!A151</f>
        <v>คณะบริหารธุรกิจ</v>
      </c>
      <c r="B7" s="61">
        <f>'นศ.ทั้งหมดแยกชั้นปี 2563'!E218</f>
        <v>1743</v>
      </c>
      <c r="C7" s="61">
        <f>'นศ.ทั้งหมดแยกชั้นปี 2563'!H218</f>
        <v>1728</v>
      </c>
      <c r="D7" s="61">
        <f>'นศ.ทั้งหมดแยกชั้นปี 2563'!K218</f>
        <v>1364</v>
      </c>
      <c r="E7" s="61">
        <f>'นศ.ทั้งหมดแยกชั้นปี 2563'!N218</f>
        <v>1514</v>
      </c>
      <c r="F7" s="61">
        <f>'นศ.ทั้งหมดแยกชั้นปี 2563'!Q218</f>
        <v>100</v>
      </c>
      <c r="G7" s="61">
        <v>0</v>
      </c>
      <c r="H7" s="61">
        <v>0</v>
      </c>
      <c r="I7" s="62">
        <f t="shared" si="0"/>
        <v>6449</v>
      </c>
    </row>
    <row r="8" spans="1:9" ht="24" customHeight="1" x14ac:dyDescent="0.5">
      <c r="A8" s="60" t="str">
        <f>'[1]นศ.ทั้งหมดแยกชั้นปี 2559'!A204</f>
        <v>คณะเทคโนโลยีคหกรรมศาสตร์</v>
      </c>
      <c r="B8" s="61">
        <f>'นศ.ทั้งหมดแยกชั้นปี 2563'!E242</f>
        <v>438</v>
      </c>
      <c r="C8" s="61">
        <f>'นศ.ทั้งหมดแยกชั้นปี 2563'!H242</f>
        <v>365</v>
      </c>
      <c r="D8" s="61">
        <f>'นศ.ทั้งหมดแยกชั้นปี 2563'!K242</f>
        <v>359</v>
      </c>
      <c r="E8" s="61">
        <f>'นศ.ทั้งหมดแยกชั้นปี 2563'!N242</f>
        <v>313</v>
      </c>
      <c r="F8" s="61">
        <f>'นศ.ทั้งหมดแยกชั้นปี 2563'!Q242</f>
        <v>36</v>
      </c>
      <c r="G8" s="61">
        <f>'นศ.ทั้งหมดแยกชั้นปี 2563'!T242</f>
        <v>44</v>
      </c>
      <c r="H8" s="61">
        <f>'นศ.ทั้งหมดแยกชั้นปี 2563'!W242</f>
        <v>4</v>
      </c>
      <c r="I8" s="62">
        <f t="shared" si="0"/>
        <v>1559</v>
      </c>
    </row>
    <row r="9" spans="1:9" ht="24" customHeight="1" x14ac:dyDescent="0.5">
      <c r="A9" s="60" t="str">
        <f>'[1]นศ.ทั้งหมดแยกชั้นปี 2559'!A225</f>
        <v>คณะศิลปกรรมศาสตร์</v>
      </c>
      <c r="B9" s="61">
        <f>'นศ.ทั้งหมดแยกชั้นปี 2563'!E270</f>
        <v>423</v>
      </c>
      <c r="C9" s="61">
        <f>'นศ.ทั้งหมดแยกชั้นปี 2563'!H270</f>
        <v>288</v>
      </c>
      <c r="D9" s="61">
        <f>'นศ.ทั้งหมดแยกชั้นปี 2563'!K270</f>
        <v>279</v>
      </c>
      <c r="E9" s="61">
        <f>'นศ.ทั้งหมดแยกชั้นปี 2563'!N270</f>
        <v>322</v>
      </c>
      <c r="F9" s="61">
        <f>'นศ.ทั้งหมดแยกชั้นปี 2563'!Q270</f>
        <v>66</v>
      </c>
      <c r="G9" s="61">
        <f>'นศ.ทั้งหมดแยกชั้นปี 2563'!T270</f>
        <v>113</v>
      </c>
      <c r="H9" s="61">
        <f>'นศ.ทั้งหมดแยกชั้นปี 2563'!W270</f>
        <v>11</v>
      </c>
      <c r="I9" s="62">
        <f t="shared" si="0"/>
        <v>1502</v>
      </c>
    </row>
    <row r="10" spans="1:9" ht="24" customHeight="1" x14ac:dyDescent="0.5">
      <c r="A10" s="60" t="str">
        <f>'[1]นศ.ทั้งหมดแยกชั้นปี 2559'!A254</f>
        <v>คณะเทคโนโลยีสื่อสารมวลชน</v>
      </c>
      <c r="B10" s="61">
        <f>'นศ.ทั้งหมดแยกชั้นปี 2563'!E296</f>
        <v>593</v>
      </c>
      <c r="C10" s="61">
        <f>'นศ.ทั้งหมดแยกชั้นปี 2563'!H296</f>
        <v>462</v>
      </c>
      <c r="D10" s="61">
        <f>'นศ.ทั้งหมดแยกชั้นปี 2563'!K296</f>
        <v>407</v>
      </c>
      <c r="E10" s="61">
        <f>'นศ.ทั้งหมดแยกชั้นปี 2563'!N296</f>
        <v>428</v>
      </c>
      <c r="F10" s="61">
        <f>'นศ.ทั้งหมดแยกชั้นปี 2563'!Q296</f>
        <v>56</v>
      </c>
      <c r="G10" s="61">
        <v>0</v>
      </c>
      <c r="H10" s="61">
        <v>0</v>
      </c>
      <c r="I10" s="62">
        <f t="shared" si="0"/>
        <v>1946</v>
      </c>
    </row>
    <row r="11" spans="1:9" ht="24" customHeight="1" x14ac:dyDescent="0.5">
      <c r="A11" s="60" t="str">
        <f>'[1]นศ.ทั้งหมดแยกชั้นปี 2559'!A284</f>
        <v>คณะวิทยาศาสตร์และเทคโนโลยี</v>
      </c>
      <c r="B11" s="61">
        <f>'นศ.ทั้งหมดแยกชั้นปี 2563'!E317</f>
        <v>352</v>
      </c>
      <c r="C11" s="61">
        <f>'นศ.ทั้งหมดแยกชั้นปี 2563'!H317</f>
        <v>293</v>
      </c>
      <c r="D11" s="61">
        <f>'นศ.ทั้งหมดแยกชั้นปี 2563'!K317</f>
        <v>279</v>
      </c>
      <c r="E11" s="61">
        <f>'นศ.ทั้งหมดแยกชั้นปี 2563'!N317</f>
        <v>312</v>
      </c>
      <c r="F11" s="61">
        <f>'นศ.ทั้งหมดแยกชั้นปี 2563'!Q317</f>
        <v>16</v>
      </c>
      <c r="G11" s="61">
        <v>0</v>
      </c>
      <c r="H11" s="61">
        <v>0</v>
      </c>
      <c r="I11" s="62">
        <f t="shared" si="0"/>
        <v>1252</v>
      </c>
    </row>
    <row r="12" spans="1:9" ht="24" customHeight="1" x14ac:dyDescent="0.5">
      <c r="A12" s="60" t="str">
        <f>'[1]นศ.ทั้งหมดแยกชั้นปี 2559'!A305</f>
        <v>คณะสถาปัตยกรรมศาสตร์</v>
      </c>
      <c r="B12" s="61">
        <f>'นศ.ทั้งหมดแยกชั้นปี 2563'!E325</f>
        <v>212</v>
      </c>
      <c r="C12" s="61">
        <f>'นศ.ทั้งหมดแยกชั้นปี 2563'!H325</f>
        <v>168</v>
      </c>
      <c r="D12" s="61">
        <f>'นศ.ทั้งหมดแยกชั้นปี 2563'!K325</f>
        <v>155</v>
      </c>
      <c r="E12" s="61">
        <f>'นศ.ทั้งหมดแยกชั้นปี 2563'!N325</f>
        <v>136</v>
      </c>
      <c r="F12" s="61">
        <v>0</v>
      </c>
      <c r="G12" s="61">
        <f>'นศ.ทั้งหมดแยกชั้นปี 2563'!T325</f>
        <v>130</v>
      </c>
      <c r="H12" s="61">
        <f>'นศ.ทั้งหมดแยกชั้นปี 2563'!W325</f>
        <v>20</v>
      </c>
      <c r="I12" s="62">
        <f t="shared" si="0"/>
        <v>821</v>
      </c>
    </row>
    <row r="13" spans="1:9" ht="24" customHeight="1" x14ac:dyDescent="0.5">
      <c r="A13" s="60" t="s">
        <v>86</v>
      </c>
      <c r="B13" s="61">
        <f>'นศ.ทั้งหมดแยกชั้นปี 2563'!E336</f>
        <v>85</v>
      </c>
      <c r="C13" s="61">
        <f>'นศ.ทั้งหมดแยกชั้นปี 2563'!H336</f>
        <v>89</v>
      </c>
      <c r="D13" s="61">
        <f>'นศ.ทั้งหมดแยกชั้นปี 2563'!K336</f>
        <v>88</v>
      </c>
      <c r="E13" s="61">
        <f>'นศ.ทั้งหมดแยกชั้นปี 2563'!N336</f>
        <v>85</v>
      </c>
      <c r="F13" s="61">
        <f>'นศ.ทั้งหมดแยกชั้นปี 2563'!Q336</f>
        <v>6</v>
      </c>
      <c r="G13" s="61">
        <v>0</v>
      </c>
      <c r="H13" s="61">
        <v>0</v>
      </c>
      <c r="I13" s="62">
        <f t="shared" si="0"/>
        <v>353</v>
      </c>
    </row>
    <row r="14" spans="1:9" ht="24" customHeight="1" x14ac:dyDescent="0.5">
      <c r="A14" s="60" t="s">
        <v>147</v>
      </c>
      <c r="B14" s="61">
        <f>'นศ.ทั้งหมดแยกชั้นปี 2563'!E343</f>
        <v>84</v>
      </c>
      <c r="C14" s="61">
        <f>'นศ.ทั้งหมดแยกชั้นปี 2563'!H343</f>
        <v>73</v>
      </c>
      <c r="D14" s="61">
        <f>'นศ.ทั้งหมดแยกชั้นปี 2563'!K343</f>
        <v>68</v>
      </c>
      <c r="E14" s="61">
        <v>0</v>
      </c>
      <c r="F14" s="61">
        <v>0</v>
      </c>
      <c r="G14" s="61">
        <v>0</v>
      </c>
      <c r="H14" s="61">
        <v>0</v>
      </c>
      <c r="I14" s="62">
        <f t="shared" si="0"/>
        <v>225</v>
      </c>
    </row>
    <row r="15" spans="1:9" ht="24" customHeight="1" x14ac:dyDescent="0.2">
      <c r="B15" s="63">
        <f>SUM(B3:B14)</f>
        <v>6901</v>
      </c>
      <c r="C15" s="63">
        <f t="shared" ref="C15:H15" si="1">SUM(C3:C14)</f>
        <v>5937</v>
      </c>
      <c r="D15" s="63">
        <f t="shared" si="1"/>
        <v>5561</v>
      </c>
      <c r="E15" s="63">
        <f t="shared" si="1"/>
        <v>5222</v>
      </c>
      <c r="F15" s="63">
        <f t="shared" si="1"/>
        <v>785</v>
      </c>
      <c r="G15" s="63">
        <f t="shared" si="1"/>
        <v>569</v>
      </c>
      <c r="H15" s="63">
        <f t="shared" si="1"/>
        <v>101</v>
      </c>
      <c r="I15" s="63">
        <f>SUM(I3:I14)</f>
        <v>25076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2563</vt:lpstr>
      <vt:lpstr>Sheet1</vt:lpstr>
      <vt:lpstr>'นศ.ทั้งหมดแยกชั้นปี 2563'!Print_Titles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2020-10-06T08:23:57Z</cp:lastPrinted>
  <dcterms:created xsi:type="dcterms:W3CDTF">2013-08-27T02:53:07Z</dcterms:created>
  <dcterms:modified xsi:type="dcterms:W3CDTF">2020-10-07T03:05:12Z</dcterms:modified>
</cp:coreProperties>
</file>