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-270" windowWidth="10995" windowHeight="10995" tabRatio="561"/>
  </bookViews>
  <sheets>
    <sheet name="นักศึกษาทั้งหมด" sheetId="9" r:id="rId1"/>
    <sheet name="Sheet1" sheetId="10" r:id="rId2"/>
  </sheets>
  <definedNames>
    <definedName name="_xlnm.Print_Titles" localSheetId="0">นักศึกษาทั้งหมด!$3:$6</definedName>
  </definedNames>
  <calcPr calcId="145621"/>
</workbook>
</file>

<file path=xl/calcChain.xml><?xml version="1.0" encoding="utf-8"?>
<calcChain xmlns="http://schemas.openxmlformats.org/spreadsheetml/2006/main">
  <c r="B12" i="10" l="1"/>
  <c r="B11" i="10"/>
  <c r="D300" i="9" l="1"/>
  <c r="D274" i="9"/>
  <c r="C274" i="9"/>
  <c r="K190" i="9"/>
  <c r="J190" i="9"/>
  <c r="H190" i="9"/>
  <c r="G190" i="9"/>
  <c r="E190" i="9"/>
  <c r="C177" i="9"/>
  <c r="C141" i="9"/>
  <c r="D86" i="9"/>
  <c r="D13" i="9"/>
  <c r="I190" i="9" l="1"/>
  <c r="L190" i="9"/>
  <c r="E302" i="9" l="1"/>
  <c r="G302" i="9"/>
  <c r="I302" i="9" s="1"/>
  <c r="H302" i="9"/>
  <c r="J302" i="9"/>
  <c r="K302" i="9"/>
  <c r="C310" i="9"/>
  <c r="D315" i="9"/>
  <c r="C315" i="9"/>
  <c r="K307" i="9"/>
  <c r="J307" i="9"/>
  <c r="H307" i="9"/>
  <c r="G307" i="9"/>
  <c r="E307" i="9"/>
  <c r="K301" i="9"/>
  <c r="J301" i="9"/>
  <c r="H301" i="9"/>
  <c r="G301" i="9"/>
  <c r="E301" i="9"/>
  <c r="K261" i="9"/>
  <c r="J261" i="9"/>
  <c r="H261" i="9"/>
  <c r="G261" i="9"/>
  <c r="E261" i="9"/>
  <c r="K249" i="9"/>
  <c r="J249" i="9"/>
  <c r="H249" i="9"/>
  <c r="G249" i="9"/>
  <c r="E249" i="9"/>
  <c r="K231" i="9"/>
  <c r="J231" i="9"/>
  <c r="H231" i="9"/>
  <c r="G231" i="9"/>
  <c r="E231" i="9"/>
  <c r="E223" i="9"/>
  <c r="G223" i="9"/>
  <c r="H223" i="9"/>
  <c r="J223" i="9"/>
  <c r="K223" i="9"/>
  <c r="F237" i="9"/>
  <c r="D237" i="9"/>
  <c r="C237" i="9"/>
  <c r="K236" i="9"/>
  <c r="K237" i="9" s="1"/>
  <c r="J236" i="9"/>
  <c r="J237" i="9" s="1"/>
  <c r="H236" i="9"/>
  <c r="H237" i="9" s="1"/>
  <c r="G236" i="9"/>
  <c r="G237" i="9" s="1"/>
  <c r="E236" i="9"/>
  <c r="E237" i="9" s="1"/>
  <c r="D179" i="9"/>
  <c r="K175" i="9"/>
  <c r="J175" i="9"/>
  <c r="H175" i="9"/>
  <c r="G175" i="9"/>
  <c r="E175" i="9"/>
  <c r="D113" i="9"/>
  <c r="L302" i="9" l="1"/>
  <c r="L307" i="9"/>
  <c r="L301" i="9"/>
  <c r="L231" i="9"/>
  <c r="L261" i="9"/>
  <c r="I307" i="9"/>
  <c r="I301" i="9"/>
  <c r="I261" i="9"/>
  <c r="I249" i="9"/>
  <c r="L249" i="9"/>
  <c r="I231" i="9"/>
  <c r="L223" i="9"/>
  <c r="I223" i="9"/>
  <c r="L236" i="9"/>
  <c r="L237" i="9" s="1"/>
  <c r="I236" i="9"/>
  <c r="I237" i="9" s="1"/>
  <c r="I175" i="9"/>
  <c r="L175" i="9"/>
  <c r="E158" i="9"/>
  <c r="G158" i="9"/>
  <c r="H158" i="9"/>
  <c r="J158" i="9"/>
  <c r="K158" i="9"/>
  <c r="K161" i="9"/>
  <c r="J161" i="9"/>
  <c r="H161" i="9"/>
  <c r="G161" i="9"/>
  <c r="E161" i="9"/>
  <c r="K141" i="9"/>
  <c r="J141" i="9"/>
  <c r="H141" i="9"/>
  <c r="G141" i="9"/>
  <c r="E141" i="9"/>
  <c r="K147" i="9"/>
  <c r="J147" i="9"/>
  <c r="H147" i="9"/>
  <c r="G147" i="9"/>
  <c r="E147" i="9"/>
  <c r="K146" i="9"/>
  <c r="J146" i="9"/>
  <c r="H146" i="9"/>
  <c r="G146" i="9"/>
  <c r="E146" i="9"/>
  <c r="K119" i="9"/>
  <c r="J119" i="9"/>
  <c r="H119" i="9"/>
  <c r="G119" i="9"/>
  <c r="E119" i="9"/>
  <c r="K108" i="9"/>
  <c r="J108" i="9"/>
  <c r="H108" i="9"/>
  <c r="G108" i="9"/>
  <c r="E108" i="9"/>
  <c r="E103" i="9"/>
  <c r="E99" i="9"/>
  <c r="G99" i="9"/>
  <c r="H99" i="9"/>
  <c r="J99" i="9"/>
  <c r="K99" i="9"/>
  <c r="K125" i="9"/>
  <c r="J125" i="9"/>
  <c r="H125" i="9"/>
  <c r="G125" i="9"/>
  <c r="E125" i="9"/>
  <c r="K124" i="9"/>
  <c r="J124" i="9"/>
  <c r="H124" i="9"/>
  <c r="G124" i="9"/>
  <c r="E124" i="9"/>
  <c r="F58" i="9"/>
  <c r="D58" i="9"/>
  <c r="C58" i="9"/>
  <c r="K57" i="9"/>
  <c r="J57" i="9"/>
  <c r="J58" i="9" s="1"/>
  <c r="H57" i="9"/>
  <c r="H58" i="9" s="1"/>
  <c r="G57" i="9"/>
  <c r="E57" i="9"/>
  <c r="E58" i="9" s="1"/>
  <c r="D43" i="9"/>
  <c r="C43" i="9"/>
  <c r="K42" i="9"/>
  <c r="J42" i="9"/>
  <c r="H42" i="9"/>
  <c r="G42" i="9"/>
  <c r="E42" i="9"/>
  <c r="K41" i="9"/>
  <c r="J41" i="9"/>
  <c r="H41" i="9"/>
  <c r="G41" i="9"/>
  <c r="E41" i="9"/>
  <c r="K40" i="9"/>
  <c r="J40" i="9"/>
  <c r="H40" i="9"/>
  <c r="G40" i="9"/>
  <c r="E40" i="9"/>
  <c r="K39" i="9"/>
  <c r="J39" i="9"/>
  <c r="H39" i="9"/>
  <c r="G39" i="9"/>
  <c r="E39" i="9"/>
  <c r="K38" i="9"/>
  <c r="J38" i="9"/>
  <c r="H38" i="9"/>
  <c r="G38" i="9"/>
  <c r="E38" i="9"/>
  <c r="K37" i="9"/>
  <c r="J37" i="9"/>
  <c r="H37" i="9"/>
  <c r="G37" i="9"/>
  <c r="E37" i="9"/>
  <c r="L161" i="9" l="1"/>
  <c r="I158" i="9"/>
  <c r="L158" i="9"/>
  <c r="L125" i="9"/>
  <c r="L119" i="9"/>
  <c r="I147" i="9"/>
  <c r="I161" i="9"/>
  <c r="L124" i="9"/>
  <c r="L108" i="9"/>
  <c r="I99" i="9"/>
  <c r="L147" i="9"/>
  <c r="L146" i="9"/>
  <c r="I146" i="9"/>
  <c r="I141" i="9"/>
  <c r="L141" i="9"/>
  <c r="I39" i="9"/>
  <c r="I124" i="9"/>
  <c r="I125" i="9"/>
  <c r="I119" i="9"/>
  <c r="I108" i="9"/>
  <c r="L40" i="9"/>
  <c r="L42" i="9"/>
  <c r="L99" i="9"/>
  <c r="I37" i="9"/>
  <c r="L39" i="9"/>
  <c r="I57" i="9"/>
  <c r="I58" i="9" s="1"/>
  <c r="L57" i="9"/>
  <c r="L58" i="9" s="1"/>
  <c r="G58" i="9"/>
  <c r="K58" i="9"/>
  <c r="I41" i="9"/>
  <c r="I42" i="9"/>
  <c r="L38" i="9"/>
  <c r="I38" i="9"/>
  <c r="E43" i="9"/>
  <c r="K43" i="9"/>
  <c r="H43" i="9"/>
  <c r="I40" i="9"/>
  <c r="L41" i="9"/>
  <c r="J43" i="9"/>
  <c r="L37" i="9"/>
  <c r="G43" i="9"/>
  <c r="E10" i="9"/>
  <c r="E11" i="9"/>
  <c r="E12" i="9"/>
  <c r="E13" i="9"/>
  <c r="E14" i="9"/>
  <c r="E17" i="9"/>
  <c r="I43" i="9" l="1"/>
  <c r="L43" i="9"/>
  <c r="J169" i="9"/>
  <c r="K169" i="9"/>
  <c r="H169" i="9"/>
  <c r="G169" i="9"/>
  <c r="E169" i="9"/>
  <c r="I169" i="9" l="1"/>
  <c r="L169" i="9"/>
  <c r="D213" i="9"/>
  <c r="C213" i="9"/>
  <c r="D205" i="9"/>
  <c r="C205" i="9"/>
  <c r="D202" i="9"/>
  <c r="C202" i="9"/>
  <c r="D194" i="9"/>
  <c r="C194" i="9"/>
  <c r="D186" i="9"/>
  <c r="F186" i="9"/>
  <c r="C186" i="9"/>
  <c r="C179" i="9"/>
  <c r="D334" i="9" l="1"/>
  <c r="C334" i="9"/>
  <c r="K332" i="9"/>
  <c r="H332" i="9"/>
  <c r="G332" i="9"/>
  <c r="C257" i="9"/>
  <c r="D263" i="9"/>
  <c r="F263" i="9"/>
  <c r="C263" i="9"/>
  <c r="C268" i="9"/>
  <c r="D268" i="9"/>
  <c r="K262" i="9"/>
  <c r="J262" i="9"/>
  <c r="H262" i="9"/>
  <c r="G262" i="9"/>
  <c r="E262" i="9"/>
  <c r="K260" i="9"/>
  <c r="J260" i="9"/>
  <c r="H260" i="9"/>
  <c r="G260" i="9"/>
  <c r="E260" i="9"/>
  <c r="K259" i="9"/>
  <c r="J259" i="9"/>
  <c r="H259" i="9"/>
  <c r="G259" i="9"/>
  <c r="E259" i="9"/>
  <c r="D228" i="9"/>
  <c r="C228" i="9"/>
  <c r="K211" i="9"/>
  <c r="J211" i="9"/>
  <c r="H211" i="9"/>
  <c r="G211" i="9"/>
  <c r="E211" i="9"/>
  <c r="K210" i="9"/>
  <c r="J210" i="9"/>
  <c r="H210" i="9"/>
  <c r="G210" i="9"/>
  <c r="E210" i="9"/>
  <c r="K200" i="9"/>
  <c r="J200" i="9"/>
  <c r="H200" i="9"/>
  <c r="G200" i="9"/>
  <c r="E200" i="9"/>
  <c r="K198" i="9"/>
  <c r="J198" i="9"/>
  <c r="H198" i="9"/>
  <c r="G198" i="9"/>
  <c r="E198" i="9"/>
  <c r="K176" i="9"/>
  <c r="J176" i="9"/>
  <c r="H176" i="9"/>
  <c r="G176" i="9"/>
  <c r="E176" i="9"/>
  <c r="K189" i="9"/>
  <c r="J189" i="9"/>
  <c r="H189" i="9"/>
  <c r="G189" i="9"/>
  <c r="E189" i="9"/>
  <c r="K191" i="9"/>
  <c r="J191" i="9"/>
  <c r="H191" i="9"/>
  <c r="G191" i="9"/>
  <c r="E191" i="9"/>
  <c r="D55" i="9"/>
  <c r="C55" i="9"/>
  <c r="C77" i="9"/>
  <c r="I332" i="9" l="1"/>
  <c r="J263" i="9"/>
  <c r="K263" i="9"/>
  <c r="I259" i="9"/>
  <c r="E263" i="9"/>
  <c r="I191" i="9"/>
  <c r="L189" i="9"/>
  <c r="H263" i="9"/>
  <c r="I260" i="9"/>
  <c r="G263" i="9"/>
  <c r="L259" i="9"/>
  <c r="I262" i="9"/>
  <c r="L260" i="9"/>
  <c r="L262" i="9"/>
  <c r="L211" i="9"/>
  <c r="I210" i="9"/>
  <c r="I198" i="9"/>
  <c r="L176" i="9"/>
  <c r="L210" i="9"/>
  <c r="I211" i="9"/>
  <c r="L200" i="9"/>
  <c r="L191" i="9"/>
  <c r="I189" i="9"/>
  <c r="L198" i="9"/>
  <c r="I200" i="9"/>
  <c r="I176" i="9"/>
  <c r="I263" i="9" l="1"/>
  <c r="L263" i="9"/>
  <c r="K52" i="9" l="1"/>
  <c r="J52" i="9"/>
  <c r="H52" i="9"/>
  <c r="G52" i="9"/>
  <c r="E52" i="9"/>
  <c r="C35" i="9"/>
  <c r="L52" i="9" l="1"/>
  <c r="I52" i="9"/>
  <c r="D330" i="9" l="1"/>
  <c r="C330" i="9"/>
  <c r="D341" i="9"/>
  <c r="D342" i="9" s="1"/>
  <c r="D343" i="9" s="1"/>
  <c r="C341" i="9"/>
  <c r="C342" i="9" s="1"/>
  <c r="C343" i="9" s="1"/>
  <c r="K340" i="9"/>
  <c r="K341" i="9" s="1"/>
  <c r="K342" i="9" s="1"/>
  <c r="K343" i="9" s="1"/>
  <c r="J340" i="9"/>
  <c r="H340" i="9"/>
  <c r="H341" i="9" s="1"/>
  <c r="H342" i="9" s="1"/>
  <c r="H343" i="9" s="1"/>
  <c r="G340" i="9"/>
  <c r="E340" i="9"/>
  <c r="E341" i="9" s="1"/>
  <c r="E342" i="9" s="1"/>
  <c r="E343" i="9" s="1"/>
  <c r="E232" i="9"/>
  <c r="G232" i="9"/>
  <c r="H232" i="9"/>
  <c r="J232" i="9"/>
  <c r="K232" i="9"/>
  <c r="E225" i="9"/>
  <c r="G225" i="9"/>
  <c r="H225" i="9"/>
  <c r="J225" i="9"/>
  <c r="K225" i="9"/>
  <c r="D131" i="9"/>
  <c r="C131" i="9"/>
  <c r="K130" i="9"/>
  <c r="K131" i="9" s="1"/>
  <c r="J130" i="9"/>
  <c r="H130" i="9"/>
  <c r="H131" i="9" s="1"/>
  <c r="G130" i="9"/>
  <c r="G131" i="9" s="1"/>
  <c r="E130" i="9"/>
  <c r="E131" i="9" s="1"/>
  <c r="K123" i="9"/>
  <c r="J123" i="9"/>
  <c r="H123" i="9"/>
  <c r="G123" i="9"/>
  <c r="E123" i="9"/>
  <c r="D77" i="9"/>
  <c r="E332" i="9" l="1"/>
  <c r="J332" i="9"/>
  <c r="L340" i="9"/>
  <c r="L341" i="9" s="1"/>
  <c r="L342" i="9" s="1"/>
  <c r="L343" i="9" s="1"/>
  <c r="J341" i="9"/>
  <c r="J342" i="9" s="1"/>
  <c r="J343" i="9" s="1"/>
  <c r="I340" i="9"/>
  <c r="I341" i="9" s="1"/>
  <c r="I342" i="9" s="1"/>
  <c r="I343" i="9" s="1"/>
  <c r="G341" i="9"/>
  <c r="G342" i="9" s="1"/>
  <c r="G343" i="9" s="1"/>
  <c r="L225" i="9"/>
  <c r="I232" i="9"/>
  <c r="L232" i="9"/>
  <c r="I225" i="9"/>
  <c r="I130" i="9"/>
  <c r="I131" i="9" s="1"/>
  <c r="L130" i="9"/>
  <c r="L131" i="9" s="1"/>
  <c r="L123" i="9"/>
  <c r="J131" i="9"/>
  <c r="I123" i="9"/>
  <c r="L332" i="9" l="1"/>
  <c r="D65" i="9"/>
  <c r="C65" i="9"/>
  <c r="K63" i="9"/>
  <c r="J63" i="9"/>
  <c r="H63" i="9"/>
  <c r="G63" i="9"/>
  <c r="E63" i="9"/>
  <c r="L63" i="9" l="1"/>
  <c r="I63" i="9"/>
  <c r="E83" i="9"/>
  <c r="E84" i="9"/>
  <c r="E85" i="9"/>
  <c r="E86" i="9"/>
  <c r="E87" i="9"/>
  <c r="E88" i="9"/>
  <c r="E89" i="9"/>
  <c r="K173" i="9" l="1"/>
  <c r="J173" i="9"/>
  <c r="H173" i="9"/>
  <c r="G173" i="9"/>
  <c r="E173" i="9"/>
  <c r="K160" i="9"/>
  <c r="J160" i="9"/>
  <c r="H160" i="9"/>
  <c r="G160" i="9"/>
  <c r="E160" i="9"/>
  <c r="K148" i="9"/>
  <c r="J148" i="9"/>
  <c r="H148" i="9"/>
  <c r="G148" i="9"/>
  <c r="E148" i="9"/>
  <c r="K143" i="9"/>
  <c r="J143" i="9"/>
  <c r="H143" i="9"/>
  <c r="G143" i="9"/>
  <c r="E143" i="9"/>
  <c r="L148" i="9" l="1"/>
  <c r="L160" i="9"/>
  <c r="I173" i="9"/>
  <c r="L173" i="9"/>
  <c r="L143" i="9"/>
  <c r="I160" i="9"/>
  <c r="I148" i="9"/>
  <c r="I143" i="9"/>
  <c r="K122" i="9"/>
  <c r="J122" i="9"/>
  <c r="H122" i="9"/>
  <c r="G122" i="9"/>
  <c r="E122" i="9"/>
  <c r="K120" i="9"/>
  <c r="J120" i="9"/>
  <c r="H120" i="9"/>
  <c r="G120" i="9"/>
  <c r="E120" i="9"/>
  <c r="F65" i="9"/>
  <c r="K64" i="9"/>
  <c r="K65" i="9" s="1"/>
  <c r="J64" i="9"/>
  <c r="J65" i="9" s="1"/>
  <c r="H64" i="9"/>
  <c r="G64" i="9"/>
  <c r="G65" i="9" s="1"/>
  <c r="E64" i="9"/>
  <c r="E65" i="9" s="1"/>
  <c r="D68" i="9"/>
  <c r="F68" i="9"/>
  <c r="C68" i="9"/>
  <c r="K67" i="9"/>
  <c r="K68" i="9" s="1"/>
  <c r="J67" i="9"/>
  <c r="H67" i="9"/>
  <c r="H68" i="9" s="1"/>
  <c r="G67" i="9"/>
  <c r="E67" i="9"/>
  <c r="E68" i="9" s="1"/>
  <c r="I67" i="9" l="1"/>
  <c r="I68" i="9" s="1"/>
  <c r="I120" i="9"/>
  <c r="L120" i="9"/>
  <c r="I122" i="9"/>
  <c r="L122" i="9"/>
  <c r="I64" i="9"/>
  <c r="I65" i="9" s="1"/>
  <c r="L67" i="9"/>
  <c r="L68" i="9" s="1"/>
  <c r="L64" i="9"/>
  <c r="L65" i="9" s="1"/>
  <c r="H65" i="9"/>
  <c r="G68" i="9"/>
  <c r="J68" i="9"/>
  <c r="D24" i="9" l="1"/>
  <c r="C24" i="9"/>
  <c r="E22" i="9"/>
  <c r="G22" i="9"/>
  <c r="H22" i="9"/>
  <c r="J22" i="9"/>
  <c r="K22" i="9"/>
  <c r="L22" i="9" l="1"/>
  <c r="I22" i="9"/>
  <c r="C240" i="9"/>
  <c r="K333" i="9" l="1"/>
  <c r="J333" i="9"/>
  <c r="H333" i="9"/>
  <c r="G333" i="9"/>
  <c r="E333" i="9"/>
  <c r="F330" i="9"/>
  <c r="K329" i="9"/>
  <c r="K330" i="9" s="1"/>
  <c r="J329" i="9"/>
  <c r="J330" i="9" s="1"/>
  <c r="H329" i="9"/>
  <c r="H330" i="9" s="1"/>
  <c r="G329" i="9"/>
  <c r="G330" i="9" s="1"/>
  <c r="E329" i="9"/>
  <c r="E330" i="9" s="1"/>
  <c r="D323" i="9"/>
  <c r="D324" i="9" s="1"/>
  <c r="D325" i="9" s="1"/>
  <c r="J322" i="9"/>
  <c r="H322" i="9"/>
  <c r="G322" i="9"/>
  <c r="E322" i="9"/>
  <c r="K322" i="9"/>
  <c r="C323" i="9"/>
  <c r="C324" i="9" s="1"/>
  <c r="C325" i="9" s="1"/>
  <c r="K321" i="9"/>
  <c r="J321" i="9"/>
  <c r="H321" i="9"/>
  <c r="G321" i="9"/>
  <c r="E321" i="9"/>
  <c r="D316" i="9"/>
  <c r="C316" i="9"/>
  <c r="K314" i="9"/>
  <c r="K315" i="9" s="1"/>
  <c r="J314" i="9"/>
  <c r="J315" i="9" s="1"/>
  <c r="H314" i="9"/>
  <c r="H315" i="9" s="1"/>
  <c r="G314" i="9"/>
  <c r="G315" i="9" s="1"/>
  <c r="E314" i="9"/>
  <c r="E315" i="9" s="1"/>
  <c r="D310" i="9"/>
  <c r="D311" i="9" s="1"/>
  <c r="C311" i="9"/>
  <c r="K309" i="9"/>
  <c r="J309" i="9"/>
  <c r="H309" i="9"/>
  <c r="G309" i="9"/>
  <c r="E309" i="9"/>
  <c r="K308" i="9"/>
  <c r="J308" i="9"/>
  <c r="H308" i="9"/>
  <c r="G308" i="9"/>
  <c r="E308" i="9"/>
  <c r="K306" i="9"/>
  <c r="J306" i="9"/>
  <c r="H306" i="9"/>
  <c r="G306" i="9"/>
  <c r="E306" i="9"/>
  <c r="K305" i="9"/>
  <c r="J305" i="9"/>
  <c r="H305" i="9"/>
  <c r="G305" i="9"/>
  <c r="E305" i="9"/>
  <c r="K304" i="9"/>
  <c r="J304" i="9"/>
  <c r="H304" i="9"/>
  <c r="G304" i="9"/>
  <c r="E304" i="9"/>
  <c r="K303" i="9"/>
  <c r="J303" i="9"/>
  <c r="H303" i="9"/>
  <c r="G303" i="9"/>
  <c r="E303" i="9"/>
  <c r="K300" i="9"/>
  <c r="J300" i="9"/>
  <c r="H300" i="9"/>
  <c r="G300" i="9"/>
  <c r="E300" i="9"/>
  <c r="F294" i="9"/>
  <c r="F295" i="9" s="1"/>
  <c r="D294" i="9"/>
  <c r="D295" i="9" s="1"/>
  <c r="C294" i="9"/>
  <c r="C295" i="9" s="1"/>
  <c r="K293" i="9"/>
  <c r="J293" i="9"/>
  <c r="H293" i="9"/>
  <c r="G293" i="9"/>
  <c r="E293" i="9"/>
  <c r="K292" i="9"/>
  <c r="J292" i="9"/>
  <c r="H292" i="9"/>
  <c r="G292" i="9"/>
  <c r="E292" i="9"/>
  <c r="K291" i="9"/>
  <c r="J291" i="9"/>
  <c r="H291" i="9"/>
  <c r="G291" i="9"/>
  <c r="E291" i="9"/>
  <c r="K290" i="9"/>
  <c r="J290" i="9"/>
  <c r="H290" i="9"/>
  <c r="G290" i="9"/>
  <c r="E290" i="9"/>
  <c r="F286" i="9"/>
  <c r="D286" i="9"/>
  <c r="C286" i="9"/>
  <c r="K285" i="9"/>
  <c r="J285" i="9"/>
  <c r="H285" i="9"/>
  <c r="G285" i="9"/>
  <c r="E285" i="9"/>
  <c r="K284" i="9"/>
  <c r="J284" i="9"/>
  <c r="H284" i="9"/>
  <c r="G284" i="9"/>
  <c r="E284" i="9"/>
  <c r="K283" i="9"/>
  <c r="J283" i="9"/>
  <c r="H283" i="9"/>
  <c r="G283" i="9"/>
  <c r="E283" i="9"/>
  <c r="K282" i="9"/>
  <c r="J282" i="9"/>
  <c r="H282" i="9"/>
  <c r="G282" i="9"/>
  <c r="E282" i="9"/>
  <c r="F280" i="9"/>
  <c r="D280" i="9"/>
  <c r="C280" i="9"/>
  <c r="K279" i="9"/>
  <c r="J279" i="9"/>
  <c r="H279" i="9"/>
  <c r="G279" i="9"/>
  <c r="E279" i="9"/>
  <c r="K278" i="9"/>
  <c r="J278" i="9"/>
  <c r="H278" i="9"/>
  <c r="G278" i="9"/>
  <c r="E278" i="9"/>
  <c r="K277" i="9"/>
  <c r="J277" i="9"/>
  <c r="H277" i="9"/>
  <c r="G277" i="9"/>
  <c r="E277" i="9"/>
  <c r="K276" i="9"/>
  <c r="J276" i="9"/>
  <c r="H276" i="9"/>
  <c r="G276" i="9"/>
  <c r="E276" i="9"/>
  <c r="K275" i="9"/>
  <c r="J275" i="9"/>
  <c r="H275" i="9"/>
  <c r="G275" i="9"/>
  <c r="E275" i="9"/>
  <c r="K274" i="9"/>
  <c r="J274" i="9"/>
  <c r="H274" i="9"/>
  <c r="G274" i="9"/>
  <c r="E274" i="9"/>
  <c r="K267" i="9"/>
  <c r="J267" i="9"/>
  <c r="H267" i="9"/>
  <c r="G267" i="9"/>
  <c r="E267" i="9"/>
  <c r="K266" i="9"/>
  <c r="J266" i="9"/>
  <c r="H266" i="9"/>
  <c r="G266" i="9"/>
  <c r="E266" i="9"/>
  <c r="K265" i="9"/>
  <c r="J265" i="9"/>
  <c r="H265" i="9"/>
  <c r="G265" i="9"/>
  <c r="E265" i="9"/>
  <c r="D257" i="9"/>
  <c r="K256" i="9"/>
  <c r="J256" i="9"/>
  <c r="H256" i="9"/>
  <c r="G256" i="9"/>
  <c r="E256" i="9"/>
  <c r="K255" i="9"/>
  <c r="J255" i="9"/>
  <c r="H255" i="9"/>
  <c r="G255" i="9"/>
  <c r="E255" i="9"/>
  <c r="K254" i="9"/>
  <c r="J254" i="9"/>
  <c r="H254" i="9"/>
  <c r="G254" i="9"/>
  <c r="E254" i="9"/>
  <c r="K253" i="9"/>
  <c r="J253" i="9"/>
  <c r="H253" i="9"/>
  <c r="G253" i="9"/>
  <c r="E253" i="9"/>
  <c r="K252" i="9"/>
  <c r="J252" i="9"/>
  <c r="H252" i="9"/>
  <c r="G252" i="9"/>
  <c r="E252" i="9"/>
  <c r="K251" i="9"/>
  <c r="J251" i="9"/>
  <c r="H251" i="9"/>
  <c r="G251" i="9"/>
  <c r="E251" i="9"/>
  <c r="K250" i="9"/>
  <c r="J250" i="9"/>
  <c r="H250" i="9"/>
  <c r="G250" i="9"/>
  <c r="E250" i="9"/>
  <c r="K248" i="9"/>
  <c r="J248" i="9"/>
  <c r="H248" i="9"/>
  <c r="G248" i="9"/>
  <c r="E248" i="9"/>
  <c r="K247" i="9"/>
  <c r="J247" i="9"/>
  <c r="H247" i="9"/>
  <c r="G247" i="9"/>
  <c r="E247" i="9"/>
  <c r="K246" i="9"/>
  <c r="J246" i="9"/>
  <c r="H246" i="9"/>
  <c r="G246" i="9"/>
  <c r="E246" i="9"/>
  <c r="F240" i="9"/>
  <c r="D240" i="9"/>
  <c r="K239" i="9"/>
  <c r="K240" i="9" s="1"/>
  <c r="J239" i="9"/>
  <c r="H239" i="9"/>
  <c r="H240" i="9" s="1"/>
  <c r="G239" i="9"/>
  <c r="G240" i="9" s="1"/>
  <c r="E239" i="9"/>
  <c r="E240" i="9" s="1"/>
  <c r="F234" i="9"/>
  <c r="D234" i="9"/>
  <c r="C234" i="9"/>
  <c r="C241" i="9" s="1"/>
  <c r="K233" i="9"/>
  <c r="J233" i="9"/>
  <c r="H233" i="9"/>
  <c r="G233" i="9"/>
  <c r="E233" i="9"/>
  <c r="K230" i="9"/>
  <c r="J230" i="9"/>
  <c r="H230" i="9"/>
  <c r="G230" i="9"/>
  <c r="E230" i="9"/>
  <c r="F228" i="9"/>
  <c r="K227" i="9"/>
  <c r="J227" i="9"/>
  <c r="H227" i="9"/>
  <c r="G227" i="9"/>
  <c r="E227" i="9"/>
  <c r="K226" i="9"/>
  <c r="J226" i="9"/>
  <c r="H226" i="9"/>
  <c r="G226" i="9"/>
  <c r="E226" i="9"/>
  <c r="K224" i="9"/>
  <c r="J224" i="9"/>
  <c r="H224" i="9"/>
  <c r="G224" i="9"/>
  <c r="E224" i="9"/>
  <c r="K222" i="9"/>
  <c r="J222" i="9"/>
  <c r="H222" i="9"/>
  <c r="G222" i="9"/>
  <c r="E222" i="9"/>
  <c r="F216" i="9"/>
  <c r="D216" i="9"/>
  <c r="D217" i="9" s="1"/>
  <c r="C216" i="9"/>
  <c r="C217" i="9" s="1"/>
  <c r="K215" i="9"/>
  <c r="K216" i="9" s="1"/>
  <c r="J215" i="9"/>
  <c r="H215" i="9"/>
  <c r="G215" i="9"/>
  <c r="G216" i="9" s="1"/>
  <c r="E215" i="9"/>
  <c r="E216" i="9" s="1"/>
  <c r="K212" i="9"/>
  <c r="J212" i="9"/>
  <c r="H212" i="9"/>
  <c r="G212" i="9"/>
  <c r="E212" i="9"/>
  <c r="K209" i="9"/>
  <c r="J209" i="9"/>
  <c r="H209" i="9"/>
  <c r="G209" i="9"/>
  <c r="E209" i="9"/>
  <c r="K193" i="9"/>
  <c r="J193" i="9"/>
  <c r="H193" i="9"/>
  <c r="G193" i="9"/>
  <c r="E193" i="9"/>
  <c r="K192" i="9"/>
  <c r="J192" i="9"/>
  <c r="H192" i="9"/>
  <c r="G192" i="9"/>
  <c r="E192" i="9"/>
  <c r="K188" i="9"/>
  <c r="J188" i="9"/>
  <c r="H188" i="9"/>
  <c r="G188" i="9"/>
  <c r="E188" i="9"/>
  <c r="K185" i="9"/>
  <c r="J185" i="9"/>
  <c r="H185" i="9"/>
  <c r="G185" i="9"/>
  <c r="E185" i="9"/>
  <c r="K184" i="9"/>
  <c r="J184" i="9"/>
  <c r="H184" i="9"/>
  <c r="G184" i="9"/>
  <c r="E184" i="9"/>
  <c r="K204" i="9"/>
  <c r="K205" i="9" s="1"/>
  <c r="J204" i="9"/>
  <c r="J205" i="9" s="1"/>
  <c r="H204" i="9"/>
  <c r="H205" i="9" s="1"/>
  <c r="G204" i="9"/>
  <c r="G205" i="9" s="1"/>
  <c r="E204" i="9"/>
  <c r="E205" i="9" s="1"/>
  <c r="F182" i="9"/>
  <c r="D182" i="9"/>
  <c r="D206" i="9" s="1"/>
  <c r="C182" i="9"/>
  <c r="C206" i="9" s="1"/>
  <c r="K181" i="9"/>
  <c r="K182" i="9" s="1"/>
  <c r="J181" i="9"/>
  <c r="J182" i="9" s="1"/>
  <c r="H181" i="9"/>
  <c r="H182" i="9" s="1"/>
  <c r="G181" i="9"/>
  <c r="E181" i="9"/>
  <c r="E182" i="9" s="1"/>
  <c r="K201" i="9"/>
  <c r="J201" i="9"/>
  <c r="H201" i="9"/>
  <c r="G201" i="9"/>
  <c r="E201" i="9"/>
  <c r="K199" i="9"/>
  <c r="J199" i="9"/>
  <c r="H199" i="9"/>
  <c r="G199" i="9"/>
  <c r="E199" i="9"/>
  <c r="K197" i="9"/>
  <c r="J197" i="9"/>
  <c r="H197" i="9"/>
  <c r="G197" i="9"/>
  <c r="E197" i="9"/>
  <c r="K196" i="9"/>
  <c r="J196" i="9"/>
  <c r="H196" i="9"/>
  <c r="G196" i="9"/>
  <c r="E196" i="9"/>
  <c r="F179" i="9"/>
  <c r="K178" i="9"/>
  <c r="J178" i="9"/>
  <c r="H178" i="9"/>
  <c r="G178" i="9"/>
  <c r="E178" i="9"/>
  <c r="K177" i="9"/>
  <c r="J177" i="9"/>
  <c r="H177" i="9"/>
  <c r="G177" i="9"/>
  <c r="E177" i="9"/>
  <c r="K174" i="9"/>
  <c r="J174" i="9"/>
  <c r="H174" i="9"/>
  <c r="G174" i="9"/>
  <c r="E174" i="9"/>
  <c r="K172" i="9"/>
  <c r="J172" i="9"/>
  <c r="H172" i="9"/>
  <c r="G172" i="9"/>
  <c r="E172" i="9"/>
  <c r="K171" i="9"/>
  <c r="J171" i="9"/>
  <c r="H171" i="9"/>
  <c r="G171" i="9"/>
  <c r="E171" i="9"/>
  <c r="K170" i="9"/>
  <c r="J170" i="9"/>
  <c r="H170" i="9"/>
  <c r="G170" i="9"/>
  <c r="E170" i="9"/>
  <c r="F163" i="9"/>
  <c r="F164" i="9" s="1"/>
  <c r="D163" i="9"/>
  <c r="D164" i="9" s="1"/>
  <c r="C163" i="9"/>
  <c r="C164" i="9" s="1"/>
  <c r="K162" i="9"/>
  <c r="J162" i="9"/>
  <c r="H162" i="9"/>
  <c r="G162" i="9"/>
  <c r="E162" i="9"/>
  <c r="K159" i="9"/>
  <c r="J159" i="9"/>
  <c r="H159" i="9"/>
  <c r="G159" i="9"/>
  <c r="E159" i="9"/>
  <c r="K157" i="9"/>
  <c r="J157" i="9"/>
  <c r="H157" i="9"/>
  <c r="G157" i="9"/>
  <c r="E157" i="9"/>
  <c r="K156" i="9"/>
  <c r="J156" i="9"/>
  <c r="H156" i="9"/>
  <c r="G156" i="9"/>
  <c r="E156" i="9"/>
  <c r="K155" i="9"/>
  <c r="J155" i="9"/>
  <c r="H155" i="9"/>
  <c r="G155" i="9"/>
  <c r="E155" i="9"/>
  <c r="K154" i="9"/>
  <c r="J154" i="9"/>
  <c r="H154" i="9"/>
  <c r="G154" i="9"/>
  <c r="E154" i="9"/>
  <c r="F150" i="9"/>
  <c r="D150" i="9"/>
  <c r="C150" i="9"/>
  <c r="K149" i="9"/>
  <c r="J149" i="9"/>
  <c r="H149" i="9"/>
  <c r="G149" i="9"/>
  <c r="E149" i="9"/>
  <c r="K145" i="9"/>
  <c r="J145" i="9"/>
  <c r="H145" i="9"/>
  <c r="G145" i="9"/>
  <c r="E145" i="9"/>
  <c r="K144" i="9"/>
  <c r="J144" i="9"/>
  <c r="H144" i="9"/>
  <c r="G144" i="9"/>
  <c r="E144" i="9"/>
  <c r="K142" i="9"/>
  <c r="J142" i="9"/>
  <c r="H142" i="9"/>
  <c r="G142" i="9"/>
  <c r="E142" i="9"/>
  <c r="K140" i="9"/>
  <c r="J140" i="9"/>
  <c r="H140" i="9"/>
  <c r="G140" i="9"/>
  <c r="E140" i="9"/>
  <c r="K139" i="9"/>
  <c r="J139" i="9"/>
  <c r="H139" i="9"/>
  <c r="G139" i="9"/>
  <c r="E139" i="9"/>
  <c r="K138" i="9"/>
  <c r="J138" i="9"/>
  <c r="H138" i="9"/>
  <c r="G138" i="9"/>
  <c r="E138" i="9"/>
  <c r="K137" i="9"/>
  <c r="J137" i="9"/>
  <c r="H137" i="9"/>
  <c r="G137" i="9"/>
  <c r="E137" i="9"/>
  <c r="K136" i="9"/>
  <c r="J136" i="9"/>
  <c r="H136" i="9"/>
  <c r="G136" i="9"/>
  <c r="E136" i="9"/>
  <c r="K135" i="9"/>
  <c r="J135" i="9"/>
  <c r="H135" i="9"/>
  <c r="G135" i="9"/>
  <c r="E135" i="9"/>
  <c r="K134" i="9"/>
  <c r="J134" i="9"/>
  <c r="H134" i="9"/>
  <c r="G134" i="9"/>
  <c r="E134" i="9"/>
  <c r="K133" i="9"/>
  <c r="J133" i="9"/>
  <c r="H133" i="9"/>
  <c r="G133" i="9"/>
  <c r="E133" i="9"/>
  <c r="F128" i="9"/>
  <c r="D128" i="9"/>
  <c r="C128" i="9"/>
  <c r="K127" i="9"/>
  <c r="J127" i="9"/>
  <c r="H127" i="9"/>
  <c r="G127" i="9"/>
  <c r="E127" i="9"/>
  <c r="K126" i="9"/>
  <c r="J126" i="9"/>
  <c r="H126" i="9"/>
  <c r="G126" i="9"/>
  <c r="E126" i="9"/>
  <c r="K121" i="9"/>
  <c r="J121" i="9"/>
  <c r="H121" i="9"/>
  <c r="G121" i="9"/>
  <c r="E121" i="9"/>
  <c r="K118" i="9"/>
  <c r="J118" i="9"/>
  <c r="H118" i="9"/>
  <c r="G118" i="9"/>
  <c r="E118" i="9"/>
  <c r="K117" i="9"/>
  <c r="J117" i="9"/>
  <c r="H117" i="9"/>
  <c r="G117" i="9"/>
  <c r="E117" i="9"/>
  <c r="K116" i="9"/>
  <c r="J116" i="9"/>
  <c r="H116" i="9"/>
  <c r="G116" i="9"/>
  <c r="E116" i="9"/>
  <c r="K115" i="9"/>
  <c r="J115" i="9"/>
  <c r="H115" i="9"/>
  <c r="G115" i="9"/>
  <c r="E115" i="9"/>
  <c r="K114" i="9"/>
  <c r="J114" i="9"/>
  <c r="H114" i="9"/>
  <c r="G114" i="9"/>
  <c r="E114" i="9"/>
  <c r="K113" i="9"/>
  <c r="J113" i="9"/>
  <c r="H113" i="9"/>
  <c r="G113" i="9"/>
  <c r="E113" i="9"/>
  <c r="K112" i="9"/>
  <c r="J112" i="9"/>
  <c r="H112" i="9"/>
  <c r="G112" i="9"/>
  <c r="E112" i="9"/>
  <c r="K111" i="9"/>
  <c r="J111" i="9"/>
  <c r="H111" i="9"/>
  <c r="G111" i="9"/>
  <c r="E111" i="9"/>
  <c r="K110" i="9"/>
  <c r="J110" i="9"/>
  <c r="H110" i="9"/>
  <c r="G110" i="9"/>
  <c r="E110" i="9"/>
  <c r="K109" i="9"/>
  <c r="J109" i="9"/>
  <c r="H109" i="9"/>
  <c r="G109" i="9"/>
  <c r="E109" i="9"/>
  <c r="K107" i="9"/>
  <c r="J107" i="9"/>
  <c r="H107" i="9"/>
  <c r="G107" i="9"/>
  <c r="E107" i="9"/>
  <c r="K106" i="9"/>
  <c r="J106" i="9"/>
  <c r="H106" i="9"/>
  <c r="G106" i="9"/>
  <c r="E106" i="9"/>
  <c r="K105" i="9"/>
  <c r="J105" i="9"/>
  <c r="H105" i="9"/>
  <c r="G105" i="9"/>
  <c r="E105" i="9"/>
  <c r="K104" i="9"/>
  <c r="J104" i="9"/>
  <c r="H104" i="9"/>
  <c r="G104" i="9"/>
  <c r="E104" i="9"/>
  <c r="K103" i="9"/>
  <c r="J103" i="9"/>
  <c r="H103" i="9"/>
  <c r="G103" i="9"/>
  <c r="K102" i="9"/>
  <c r="J102" i="9"/>
  <c r="H102" i="9"/>
  <c r="G102" i="9"/>
  <c r="E102" i="9"/>
  <c r="K101" i="9"/>
  <c r="J101" i="9"/>
  <c r="H101" i="9"/>
  <c r="G101" i="9"/>
  <c r="E101" i="9"/>
  <c r="K100" i="9"/>
  <c r="J100" i="9"/>
  <c r="H100" i="9"/>
  <c r="G100" i="9"/>
  <c r="E100" i="9"/>
  <c r="K98" i="9"/>
  <c r="J98" i="9"/>
  <c r="H98" i="9"/>
  <c r="G98" i="9"/>
  <c r="E98" i="9"/>
  <c r="K97" i="9"/>
  <c r="J97" i="9"/>
  <c r="H97" i="9"/>
  <c r="G97" i="9"/>
  <c r="E97" i="9"/>
  <c r="K96" i="9"/>
  <c r="J96" i="9"/>
  <c r="H96" i="9"/>
  <c r="G96" i="9"/>
  <c r="E96" i="9"/>
  <c r="D90" i="9"/>
  <c r="D91" i="9" s="1"/>
  <c r="D92" i="9" s="1"/>
  <c r="C90" i="9"/>
  <c r="C91" i="9" s="1"/>
  <c r="C92" i="9" s="1"/>
  <c r="K89" i="9"/>
  <c r="J89" i="9"/>
  <c r="H89" i="9"/>
  <c r="G89" i="9"/>
  <c r="K88" i="9"/>
  <c r="J88" i="9"/>
  <c r="H88" i="9"/>
  <c r="G88" i="9"/>
  <c r="K87" i="9"/>
  <c r="J87" i="9"/>
  <c r="H87" i="9"/>
  <c r="G87" i="9"/>
  <c r="K86" i="9"/>
  <c r="J86" i="9"/>
  <c r="H86" i="9"/>
  <c r="G86" i="9"/>
  <c r="K85" i="9"/>
  <c r="J85" i="9"/>
  <c r="H85" i="9"/>
  <c r="G85" i="9"/>
  <c r="K84" i="9"/>
  <c r="J84" i="9"/>
  <c r="H84" i="9"/>
  <c r="G84" i="9"/>
  <c r="K83" i="9"/>
  <c r="J83" i="9"/>
  <c r="H83" i="9"/>
  <c r="G83" i="9"/>
  <c r="F77" i="9"/>
  <c r="K76" i="9"/>
  <c r="K77" i="9" s="1"/>
  <c r="J76" i="9"/>
  <c r="J77" i="9" s="1"/>
  <c r="H76" i="9"/>
  <c r="H77" i="9" s="1"/>
  <c r="G76" i="9"/>
  <c r="G77" i="9" s="1"/>
  <c r="E76" i="9"/>
  <c r="E77" i="9" s="1"/>
  <c r="F74" i="9"/>
  <c r="D74" i="9"/>
  <c r="C74" i="9"/>
  <c r="C78" i="9" s="1"/>
  <c r="K73" i="9"/>
  <c r="J73" i="9"/>
  <c r="H73" i="9"/>
  <c r="G73" i="9"/>
  <c r="E73" i="9"/>
  <c r="K72" i="9"/>
  <c r="J72" i="9"/>
  <c r="H72" i="9"/>
  <c r="G72" i="9"/>
  <c r="E72" i="9"/>
  <c r="F46" i="9"/>
  <c r="D46" i="9"/>
  <c r="C46" i="9"/>
  <c r="K45" i="9"/>
  <c r="K46" i="9" s="1"/>
  <c r="J45" i="9"/>
  <c r="H45" i="9"/>
  <c r="H46" i="9" s="1"/>
  <c r="G45" i="9"/>
  <c r="G46" i="9" s="1"/>
  <c r="E45" i="9"/>
  <c r="E46" i="9" s="1"/>
  <c r="F55" i="9"/>
  <c r="K54" i="9"/>
  <c r="J54" i="9"/>
  <c r="H54" i="9"/>
  <c r="G54" i="9"/>
  <c r="E54" i="9"/>
  <c r="K53" i="9"/>
  <c r="J53" i="9"/>
  <c r="H53" i="9"/>
  <c r="G53" i="9"/>
  <c r="E53" i="9"/>
  <c r="F61" i="9"/>
  <c r="D61" i="9"/>
  <c r="C61" i="9"/>
  <c r="K60" i="9"/>
  <c r="K61" i="9" s="1"/>
  <c r="J60" i="9"/>
  <c r="J61" i="9" s="1"/>
  <c r="H60" i="9"/>
  <c r="H61" i="9" s="1"/>
  <c r="G60" i="9"/>
  <c r="E60" i="9"/>
  <c r="E61" i="9" s="1"/>
  <c r="F50" i="9"/>
  <c r="D50" i="9"/>
  <c r="C50" i="9"/>
  <c r="K49" i="9"/>
  <c r="J49" i="9"/>
  <c r="H49" i="9"/>
  <c r="G49" i="9"/>
  <c r="E49" i="9"/>
  <c r="K48" i="9"/>
  <c r="J48" i="9"/>
  <c r="H48" i="9"/>
  <c r="H50" i="9" s="1"/>
  <c r="G48" i="9"/>
  <c r="G50" i="9" s="1"/>
  <c r="E48" i="9"/>
  <c r="D35" i="9"/>
  <c r="K34" i="9"/>
  <c r="J34" i="9"/>
  <c r="H34" i="9"/>
  <c r="G34" i="9"/>
  <c r="E34" i="9"/>
  <c r="K33" i="9"/>
  <c r="J33" i="9"/>
  <c r="H33" i="9"/>
  <c r="G33" i="9"/>
  <c r="E33" i="9"/>
  <c r="K32" i="9"/>
  <c r="J32" i="9"/>
  <c r="H32" i="9"/>
  <c r="G32" i="9"/>
  <c r="E32" i="9"/>
  <c r="K31" i="9"/>
  <c r="J31" i="9"/>
  <c r="H31" i="9"/>
  <c r="G31" i="9"/>
  <c r="E31" i="9"/>
  <c r="K30" i="9"/>
  <c r="J30" i="9"/>
  <c r="H30" i="9"/>
  <c r="G30" i="9"/>
  <c r="E30" i="9"/>
  <c r="D25" i="9"/>
  <c r="C25" i="9"/>
  <c r="K23" i="9"/>
  <c r="J23" i="9"/>
  <c r="H23" i="9"/>
  <c r="H24" i="9" s="1"/>
  <c r="G23" i="9"/>
  <c r="G24" i="9" s="1"/>
  <c r="E23" i="9"/>
  <c r="D18" i="9"/>
  <c r="C18" i="9"/>
  <c r="K17" i="9"/>
  <c r="J17" i="9"/>
  <c r="J18" i="9" s="1"/>
  <c r="H17" i="9"/>
  <c r="H18" i="9" s="1"/>
  <c r="G17" i="9"/>
  <c r="E18" i="9"/>
  <c r="D15" i="9"/>
  <c r="C15" i="9"/>
  <c r="K14" i="9"/>
  <c r="J14" i="9"/>
  <c r="H14" i="9"/>
  <c r="G14" i="9"/>
  <c r="K13" i="9"/>
  <c r="J13" i="9"/>
  <c r="H13" i="9"/>
  <c r="G13" i="9"/>
  <c r="K12" i="9"/>
  <c r="J12" i="9"/>
  <c r="H12" i="9"/>
  <c r="G12" i="9"/>
  <c r="K11" i="9"/>
  <c r="J11" i="9"/>
  <c r="H11" i="9"/>
  <c r="G11" i="9"/>
  <c r="K10" i="9"/>
  <c r="J10" i="9"/>
  <c r="H10" i="9"/>
  <c r="G10" i="9"/>
  <c r="F241" i="9" l="1"/>
  <c r="F242" i="9" s="1"/>
  <c r="D241" i="9"/>
  <c r="D242" i="9" s="1"/>
  <c r="E179" i="9"/>
  <c r="C69" i="9"/>
  <c r="C79" i="9" s="1"/>
  <c r="D69" i="9"/>
  <c r="K179" i="9"/>
  <c r="J179" i="9"/>
  <c r="G179" i="9"/>
  <c r="H179" i="9"/>
  <c r="H202" i="9"/>
  <c r="G186" i="9"/>
  <c r="J194" i="9"/>
  <c r="E213" i="9"/>
  <c r="E217" i="9" s="1"/>
  <c r="K213" i="9"/>
  <c r="K217" i="9" s="1"/>
  <c r="J186" i="9"/>
  <c r="H213" i="9"/>
  <c r="E202" i="9"/>
  <c r="K202" i="9"/>
  <c r="G194" i="9"/>
  <c r="G202" i="9"/>
  <c r="E186" i="9"/>
  <c r="K186" i="9"/>
  <c r="H194" i="9"/>
  <c r="J213" i="9"/>
  <c r="J202" i="9"/>
  <c r="H186" i="9"/>
  <c r="E194" i="9"/>
  <c r="K194" i="9"/>
  <c r="G213" i="9"/>
  <c r="G217" i="9" s="1"/>
  <c r="E334" i="9"/>
  <c r="K334" i="9"/>
  <c r="H334" i="9"/>
  <c r="J334" i="9"/>
  <c r="J335" i="9" s="1"/>
  <c r="J336" i="9" s="1"/>
  <c r="G334" i="9"/>
  <c r="H268" i="9"/>
  <c r="D269" i="9"/>
  <c r="D270" i="9" s="1"/>
  <c r="F151" i="9"/>
  <c r="F165" i="9" s="1"/>
  <c r="J268" i="9"/>
  <c r="E268" i="9"/>
  <c r="K268" i="9"/>
  <c r="C269" i="9"/>
  <c r="C270" i="9" s="1"/>
  <c r="G268" i="9"/>
  <c r="E228" i="9"/>
  <c r="E55" i="9"/>
  <c r="K55" i="9"/>
  <c r="J55" i="9"/>
  <c r="C287" i="9"/>
  <c r="C296" i="9" s="1"/>
  <c r="F287" i="9"/>
  <c r="F296" i="9" s="1"/>
  <c r="D287" i="9"/>
  <c r="D296" i="9" s="1"/>
  <c r="C151" i="9"/>
  <c r="C165" i="9" s="1"/>
  <c r="D151" i="9"/>
  <c r="D165" i="9" s="1"/>
  <c r="C317" i="9"/>
  <c r="I215" i="9"/>
  <c r="I216" i="9" s="1"/>
  <c r="I248" i="9"/>
  <c r="L250" i="9"/>
  <c r="I255" i="9"/>
  <c r="I277" i="9"/>
  <c r="J323" i="9"/>
  <c r="J324" i="9" s="1"/>
  <c r="J325" i="9" s="1"/>
  <c r="L199" i="9"/>
  <c r="L17" i="9"/>
  <c r="L18" i="9" s="1"/>
  <c r="L155" i="9"/>
  <c r="I17" i="9"/>
  <c r="I18" i="9" s="1"/>
  <c r="I184" i="9"/>
  <c r="I193" i="9"/>
  <c r="I233" i="9"/>
  <c r="L247" i="9"/>
  <c r="I251" i="9"/>
  <c r="L253" i="9"/>
  <c r="L256" i="9"/>
  <c r="L275" i="9"/>
  <c r="L278" i="9"/>
  <c r="I285" i="9"/>
  <c r="I293" i="9"/>
  <c r="K310" i="9"/>
  <c r="K311" i="9" s="1"/>
  <c r="L304" i="9"/>
  <c r="I306" i="9"/>
  <c r="L309" i="9"/>
  <c r="L197" i="9"/>
  <c r="E323" i="9"/>
  <c r="E324" i="9" s="1"/>
  <c r="E325" i="9" s="1"/>
  <c r="B10" i="10" s="1"/>
  <c r="I103" i="9"/>
  <c r="I112" i="9"/>
  <c r="I139" i="9"/>
  <c r="L138" i="9"/>
  <c r="I135" i="9"/>
  <c r="I134" i="9"/>
  <c r="I140" i="9"/>
  <c r="L188" i="9"/>
  <c r="I224" i="9"/>
  <c r="I305" i="9"/>
  <c r="L308" i="9"/>
  <c r="H316" i="9"/>
  <c r="I291" i="9"/>
  <c r="I171" i="9"/>
  <c r="L174" i="9"/>
  <c r="I222" i="9"/>
  <c r="L321" i="9"/>
  <c r="I115" i="9"/>
  <c r="L105" i="9"/>
  <c r="L98" i="9"/>
  <c r="I118" i="9"/>
  <c r="L121" i="9"/>
  <c r="L126" i="9"/>
  <c r="L101" i="9"/>
  <c r="L84" i="9"/>
  <c r="I72" i="9"/>
  <c r="G74" i="9"/>
  <c r="L283" i="9"/>
  <c r="L306" i="9"/>
  <c r="K18" i="9"/>
  <c r="I33" i="9"/>
  <c r="I89" i="9"/>
  <c r="L149" i="9"/>
  <c r="K163" i="9"/>
  <c r="K164" i="9" s="1"/>
  <c r="L172" i="9"/>
  <c r="I177" i="9"/>
  <c r="L212" i="9"/>
  <c r="I266" i="9"/>
  <c r="K323" i="9"/>
  <c r="K324" i="9" s="1"/>
  <c r="K325" i="9" s="1"/>
  <c r="L23" i="9"/>
  <c r="J24" i="9"/>
  <c r="J25" i="9" s="1"/>
  <c r="L87" i="9"/>
  <c r="D19" i="9"/>
  <c r="D26" i="9" s="1"/>
  <c r="K24" i="9"/>
  <c r="K25" i="9" s="1"/>
  <c r="L31" i="9"/>
  <c r="I49" i="9"/>
  <c r="D78" i="9"/>
  <c r="I83" i="9"/>
  <c r="I87" i="9"/>
  <c r="L88" i="9"/>
  <c r="L102" i="9"/>
  <c r="L106" i="9"/>
  <c r="L111" i="9"/>
  <c r="L134" i="9"/>
  <c r="L137" i="9"/>
  <c r="L170" i="9"/>
  <c r="L177" i="9"/>
  <c r="L192" i="9"/>
  <c r="I253" i="9"/>
  <c r="L282" i="9"/>
  <c r="L285" i="9"/>
  <c r="I300" i="9"/>
  <c r="L333" i="9"/>
  <c r="L107" i="9"/>
  <c r="I100" i="9"/>
  <c r="L104" i="9"/>
  <c r="L109" i="9"/>
  <c r="L116" i="9"/>
  <c r="L30" i="9"/>
  <c r="L53" i="9"/>
  <c r="I53" i="9"/>
  <c r="G55" i="9"/>
  <c r="L48" i="9"/>
  <c r="I23" i="9"/>
  <c r="I24" i="9" s="1"/>
  <c r="H25" i="9"/>
  <c r="E24" i="9"/>
  <c r="E25" i="9" s="1"/>
  <c r="L14" i="9"/>
  <c r="I14" i="9"/>
  <c r="I11" i="9"/>
  <c r="I333" i="9"/>
  <c r="I329" i="9"/>
  <c r="I330" i="9" s="1"/>
  <c r="D335" i="9"/>
  <c r="D336" i="9" s="1"/>
  <c r="L329" i="9"/>
  <c r="L330" i="9" s="1"/>
  <c r="C335" i="9"/>
  <c r="C336" i="9" s="1"/>
  <c r="I321" i="9"/>
  <c r="H323" i="9"/>
  <c r="H324" i="9" s="1"/>
  <c r="H325" i="9" s="1"/>
  <c r="I322" i="9"/>
  <c r="G323" i="9"/>
  <c r="G324" i="9" s="1"/>
  <c r="G325" i="9" s="1"/>
  <c r="I314" i="9"/>
  <c r="I315" i="9" s="1"/>
  <c r="L314" i="9"/>
  <c r="L315" i="9" s="1"/>
  <c r="E316" i="9"/>
  <c r="K316" i="9"/>
  <c r="D317" i="9"/>
  <c r="J316" i="9"/>
  <c r="L303" i="9"/>
  <c r="I303" i="9"/>
  <c r="I304" i="9"/>
  <c r="L305" i="9"/>
  <c r="I308" i="9"/>
  <c r="H310" i="9"/>
  <c r="H311" i="9" s="1"/>
  <c r="I309" i="9"/>
  <c r="E310" i="9"/>
  <c r="E311" i="9" s="1"/>
  <c r="J310" i="9"/>
  <c r="J311" i="9" s="1"/>
  <c r="G310" i="9"/>
  <c r="G311" i="9" s="1"/>
  <c r="L291" i="9"/>
  <c r="I292" i="9"/>
  <c r="L292" i="9"/>
  <c r="K294" i="9"/>
  <c r="K295" i="9" s="1"/>
  <c r="H294" i="9"/>
  <c r="H295" i="9" s="1"/>
  <c r="L293" i="9"/>
  <c r="E294" i="9"/>
  <c r="E295" i="9" s="1"/>
  <c r="J294" i="9"/>
  <c r="J295" i="9" s="1"/>
  <c r="G294" i="9"/>
  <c r="G295" i="9" s="1"/>
  <c r="I282" i="9"/>
  <c r="I283" i="9"/>
  <c r="H286" i="9"/>
  <c r="K286" i="9"/>
  <c r="L284" i="9"/>
  <c r="I284" i="9"/>
  <c r="E286" i="9"/>
  <c r="G286" i="9"/>
  <c r="I274" i="9"/>
  <c r="I275" i="9"/>
  <c r="I276" i="9"/>
  <c r="L277" i="9"/>
  <c r="I278" i="9"/>
  <c r="H280" i="9"/>
  <c r="I279" i="9"/>
  <c r="L279" i="9"/>
  <c r="J280" i="9"/>
  <c r="L265" i="9"/>
  <c r="L266" i="9"/>
  <c r="L267" i="9"/>
  <c r="I267" i="9"/>
  <c r="I265" i="9"/>
  <c r="I246" i="9"/>
  <c r="L248" i="9"/>
  <c r="L254" i="9"/>
  <c r="I254" i="9"/>
  <c r="I250" i="9"/>
  <c r="L252" i="9"/>
  <c r="I256" i="9"/>
  <c r="J257" i="9"/>
  <c r="I239" i="9"/>
  <c r="I240" i="9" s="1"/>
  <c r="I230" i="9"/>
  <c r="K234" i="9"/>
  <c r="L233" i="9"/>
  <c r="E234" i="9"/>
  <c r="C242" i="9"/>
  <c r="L224" i="9"/>
  <c r="K228" i="9"/>
  <c r="L226" i="9"/>
  <c r="I226" i="9"/>
  <c r="I227" i="9"/>
  <c r="H228" i="9"/>
  <c r="J228" i="9"/>
  <c r="L222" i="9"/>
  <c r="H216" i="9"/>
  <c r="H217" i="9" s="1"/>
  <c r="L209" i="9"/>
  <c r="I212" i="9"/>
  <c r="I192" i="9"/>
  <c r="L193" i="9"/>
  <c r="L185" i="9"/>
  <c r="I185" i="9"/>
  <c r="L184" i="9"/>
  <c r="L181" i="9"/>
  <c r="L182" i="9" s="1"/>
  <c r="I197" i="9"/>
  <c r="I199" i="9"/>
  <c r="L201" i="9"/>
  <c r="I201" i="9"/>
  <c r="I196" i="9"/>
  <c r="I170" i="9"/>
  <c r="I178" i="9"/>
  <c r="I174" i="9"/>
  <c r="I156" i="9"/>
  <c r="L156" i="9"/>
  <c r="I157" i="9"/>
  <c r="L157" i="9"/>
  <c r="L159" i="9"/>
  <c r="L162" i="9"/>
  <c r="I162" i="9"/>
  <c r="E163" i="9"/>
  <c r="E164" i="9" s="1"/>
  <c r="G163" i="9"/>
  <c r="G164" i="9" s="1"/>
  <c r="L133" i="9"/>
  <c r="I136" i="9"/>
  <c r="L139" i="9"/>
  <c r="L140" i="9"/>
  <c r="L142" i="9"/>
  <c r="I144" i="9"/>
  <c r="L144" i="9"/>
  <c r="I145" i="9"/>
  <c r="K150" i="9"/>
  <c r="I111" i="9"/>
  <c r="I113" i="9"/>
  <c r="L113" i="9"/>
  <c r="I114" i="9"/>
  <c r="L114" i="9"/>
  <c r="L115" i="9"/>
  <c r="I117" i="9"/>
  <c r="L117" i="9"/>
  <c r="L118" i="9"/>
  <c r="I127" i="9"/>
  <c r="L127" i="9"/>
  <c r="L100" i="9"/>
  <c r="I101" i="9"/>
  <c r="I102" i="9"/>
  <c r="L103" i="9"/>
  <c r="I105" i="9"/>
  <c r="I106" i="9"/>
  <c r="I107" i="9"/>
  <c r="I110" i="9"/>
  <c r="L110" i="9"/>
  <c r="L83" i="9"/>
  <c r="I84" i="9"/>
  <c r="L86" i="9"/>
  <c r="K90" i="9"/>
  <c r="K91" i="9" s="1"/>
  <c r="K92" i="9" s="1"/>
  <c r="H90" i="9"/>
  <c r="H91" i="9" s="1"/>
  <c r="H92" i="9" s="1"/>
  <c r="G90" i="9"/>
  <c r="G91" i="9" s="1"/>
  <c r="G92" i="9" s="1"/>
  <c r="E90" i="9"/>
  <c r="E91" i="9" s="1"/>
  <c r="E92" i="9" s="1"/>
  <c r="B3" i="10" s="1"/>
  <c r="I76" i="9"/>
  <c r="I77" i="9" s="1"/>
  <c r="L76" i="9"/>
  <c r="L77" i="9" s="1"/>
  <c r="L72" i="9"/>
  <c r="H74" i="9"/>
  <c r="K74" i="9"/>
  <c r="E74" i="9"/>
  <c r="L73" i="9"/>
  <c r="L45" i="9"/>
  <c r="L46" i="9" s="1"/>
  <c r="I45" i="9"/>
  <c r="I46" i="9" s="1"/>
  <c r="J46" i="9"/>
  <c r="H55" i="9"/>
  <c r="I54" i="9"/>
  <c r="I60" i="9"/>
  <c r="I61" i="9" s="1"/>
  <c r="G61" i="9"/>
  <c r="K50" i="9"/>
  <c r="E50" i="9"/>
  <c r="L49" i="9"/>
  <c r="I48" i="9"/>
  <c r="I50" i="9" s="1"/>
  <c r="I31" i="9"/>
  <c r="L32" i="9"/>
  <c r="I32" i="9"/>
  <c r="L33" i="9"/>
  <c r="K35" i="9"/>
  <c r="K69" i="9" s="1"/>
  <c r="L34" i="9"/>
  <c r="H35" i="9"/>
  <c r="I34" i="9"/>
  <c r="E35" i="9"/>
  <c r="J35" i="9"/>
  <c r="G35" i="9"/>
  <c r="I30" i="9"/>
  <c r="C19" i="9"/>
  <c r="C26" i="9" s="1"/>
  <c r="G18" i="9"/>
  <c r="I10" i="9"/>
  <c r="L10" i="9"/>
  <c r="L12" i="9"/>
  <c r="I12" i="9"/>
  <c r="L13" i="9"/>
  <c r="I13" i="9"/>
  <c r="H15" i="9"/>
  <c r="H19" i="9" s="1"/>
  <c r="K15" i="9"/>
  <c r="E15" i="9"/>
  <c r="E19" i="9" s="1"/>
  <c r="J15" i="9"/>
  <c r="J19" i="9" s="1"/>
  <c r="L112" i="9"/>
  <c r="I96" i="9"/>
  <c r="K128" i="9"/>
  <c r="L96" i="9"/>
  <c r="G128" i="9"/>
  <c r="G15" i="9"/>
  <c r="J216" i="9"/>
  <c r="L215" i="9"/>
  <c r="L216" i="9" s="1"/>
  <c r="G234" i="9"/>
  <c r="G25" i="9"/>
  <c r="J50" i="9"/>
  <c r="J74" i="9"/>
  <c r="J90" i="9"/>
  <c r="J91" i="9" s="1"/>
  <c r="J92" i="9" s="1"/>
  <c r="I88" i="9"/>
  <c r="L89" i="9"/>
  <c r="H128" i="9"/>
  <c r="I97" i="9"/>
  <c r="I98" i="9"/>
  <c r="G150" i="9"/>
  <c r="E150" i="9"/>
  <c r="J150" i="9"/>
  <c r="L135" i="9"/>
  <c r="J240" i="9"/>
  <c r="L239" i="9"/>
  <c r="L240" i="9" s="1"/>
  <c r="L11" i="9"/>
  <c r="L60" i="9"/>
  <c r="L61" i="9" s="1"/>
  <c r="L54" i="9"/>
  <c r="I73" i="9"/>
  <c r="I85" i="9"/>
  <c r="I86" i="9"/>
  <c r="L97" i="9"/>
  <c r="H150" i="9"/>
  <c r="L136" i="9"/>
  <c r="H163" i="9"/>
  <c r="H164" i="9" s="1"/>
  <c r="L85" i="9"/>
  <c r="E128" i="9"/>
  <c r="J128" i="9"/>
  <c r="I104" i="9"/>
  <c r="I109" i="9"/>
  <c r="I116" i="9"/>
  <c r="I121" i="9"/>
  <c r="I126" i="9"/>
  <c r="I138" i="9"/>
  <c r="I149" i="9"/>
  <c r="L154" i="9"/>
  <c r="I133" i="9"/>
  <c r="I137" i="9"/>
  <c r="I154" i="9"/>
  <c r="I172" i="9"/>
  <c r="L204" i="9"/>
  <c r="L205" i="9" s="1"/>
  <c r="J234" i="9"/>
  <c r="L230" i="9"/>
  <c r="H234" i="9"/>
  <c r="I247" i="9"/>
  <c r="I252" i="9"/>
  <c r="L145" i="9"/>
  <c r="L171" i="9"/>
  <c r="L178" i="9"/>
  <c r="L227" i="9"/>
  <c r="L246" i="9"/>
  <c r="L251" i="9"/>
  <c r="I142" i="9"/>
  <c r="J163" i="9"/>
  <c r="I155" i="9"/>
  <c r="I159" i="9"/>
  <c r="L196" i="9"/>
  <c r="G182" i="9"/>
  <c r="I181" i="9"/>
  <c r="I182" i="9" s="1"/>
  <c r="I204" i="9"/>
  <c r="I205" i="9" s="1"/>
  <c r="I188" i="9"/>
  <c r="I209" i="9"/>
  <c r="G228" i="9"/>
  <c r="G257" i="9"/>
  <c r="K257" i="9"/>
  <c r="L255" i="9"/>
  <c r="E280" i="9"/>
  <c r="L276" i="9"/>
  <c r="H257" i="9"/>
  <c r="L322" i="9"/>
  <c r="E257" i="9"/>
  <c r="G280" i="9"/>
  <c r="K280" i="9"/>
  <c r="L274" i="9"/>
  <c r="I290" i="9"/>
  <c r="L300" i="9"/>
  <c r="J286" i="9"/>
  <c r="G316" i="9"/>
  <c r="L290" i="9"/>
  <c r="J217" i="9" l="1"/>
  <c r="L334" i="9"/>
  <c r="G241" i="9"/>
  <c r="G242" i="9" s="1"/>
  <c r="K241" i="9"/>
  <c r="K242" i="9" s="1"/>
  <c r="J241" i="9"/>
  <c r="J242" i="9" s="1"/>
  <c r="H241" i="9"/>
  <c r="H242" i="9" s="1"/>
  <c r="E241" i="9"/>
  <c r="E242" i="9" s="1"/>
  <c r="B6" i="10" s="1"/>
  <c r="L74" i="9"/>
  <c r="L78" i="9" s="1"/>
  <c r="I194" i="9"/>
  <c r="G69" i="9"/>
  <c r="E69" i="9"/>
  <c r="J69" i="9"/>
  <c r="H69" i="9"/>
  <c r="L202" i="9"/>
  <c r="I179" i="9"/>
  <c r="L179" i="9"/>
  <c r="J206" i="9"/>
  <c r="I213" i="9"/>
  <c r="I217" i="9" s="1"/>
  <c r="I202" i="9"/>
  <c r="L213" i="9"/>
  <c r="L217" i="9" s="1"/>
  <c r="G206" i="9"/>
  <c r="H206" i="9"/>
  <c r="E206" i="9"/>
  <c r="K206" i="9"/>
  <c r="L186" i="9"/>
  <c r="I186" i="9"/>
  <c r="L194" i="9"/>
  <c r="I334" i="9"/>
  <c r="J26" i="9"/>
  <c r="G287" i="9"/>
  <c r="G296" i="9" s="1"/>
  <c r="K19" i="9"/>
  <c r="K26" i="9" s="1"/>
  <c r="K269" i="9"/>
  <c r="K270" i="9" s="1"/>
  <c r="H269" i="9"/>
  <c r="H270" i="9" s="1"/>
  <c r="G269" i="9"/>
  <c r="G270" i="9" s="1"/>
  <c r="E269" i="9"/>
  <c r="E270" i="9" s="1"/>
  <c r="B7" i="10" s="1"/>
  <c r="J269" i="9"/>
  <c r="J270" i="9" s="1"/>
  <c r="L268" i="9"/>
  <c r="I268" i="9"/>
  <c r="L55" i="9"/>
  <c r="E287" i="9"/>
  <c r="E296" i="9" s="1"/>
  <c r="B8" i="10" s="1"/>
  <c r="H151" i="9"/>
  <c r="H165" i="9" s="1"/>
  <c r="J287" i="9"/>
  <c r="J296" i="9" s="1"/>
  <c r="K287" i="9"/>
  <c r="K296" i="9" s="1"/>
  <c r="H287" i="9"/>
  <c r="H296" i="9" s="1"/>
  <c r="J151" i="9"/>
  <c r="E151" i="9"/>
  <c r="E165" i="9" s="1"/>
  <c r="B4" i="10" s="1"/>
  <c r="G151" i="9"/>
  <c r="G165" i="9" s="1"/>
  <c r="K151" i="9"/>
  <c r="K165" i="9" s="1"/>
  <c r="K335" i="9"/>
  <c r="K336" i="9" s="1"/>
  <c r="K317" i="9"/>
  <c r="G317" i="9"/>
  <c r="I294" i="9"/>
  <c r="I295" i="9" s="1"/>
  <c r="I280" i="9"/>
  <c r="L335" i="9"/>
  <c r="L336" i="9" s="1"/>
  <c r="H26" i="9"/>
  <c r="I286" i="9"/>
  <c r="E335" i="9"/>
  <c r="E336" i="9" s="1"/>
  <c r="I316" i="9"/>
  <c r="L50" i="9"/>
  <c r="C218" i="9"/>
  <c r="C344" i="9" s="1"/>
  <c r="H335" i="9"/>
  <c r="H336" i="9" s="1"/>
  <c r="G78" i="9"/>
  <c r="E26" i="9"/>
  <c r="B1" i="10" s="1"/>
  <c r="I74" i="9"/>
  <c r="D79" i="9"/>
  <c r="L35" i="9"/>
  <c r="I35" i="9"/>
  <c r="L286" i="9"/>
  <c r="L24" i="9"/>
  <c r="L25" i="9" s="1"/>
  <c r="J78" i="9"/>
  <c r="G335" i="9"/>
  <c r="G336" i="9" s="1"/>
  <c r="I55" i="9"/>
  <c r="G19" i="9"/>
  <c r="G26" i="9" s="1"/>
  <c r="I25" i="9"/>
  <c r="I15" i="9"/>
  <c r="I19" i="9" s="1"/>
  <c r="I323" i="9"/>
  <c r="I324" i="9" s="1"/>
  <c r="I325" i="9" s="1"/>
  <c r="L323" i="9"/>
  <c r="L324" i="9" s="1"/>
  <c r="L325" i="9" s="1"/>
  <c r="E317" i="9"/>
  <c r="B9" i="10" s="1"/>
  <c r="L316" i="9"/>
  <c r="J317" i="9"/>
  <c r="L310" i="9"/>
  <c r="L311" i="9" s="1"/>
  <c r="H317" i="9"/>
  <c r="I310" i="9"/>
  <c r="I311" i="9" s="1"/>
  <c r="L294" i="9"/>
  <c r="L295" i="9" s="1"/>
  <c r="L280" i="9"/>
  <c r="L257" i="9"/>
  <c r="I257" i="9"/>
  <c r="I234" i="9"/>
  <c r="I228" i="9"/>
  <c r="L228" i="9"/>
  <c r="D218" i="9"/>
  <c r="L150" i="9"/>
  <c r="I90" i="9"/>
  <c r="I91" i="9" s="1"/>
  <c r="I92" i="9" s="1"/>
  <c r="L90" i="9"/>
  <c r="L91" i="9" s="1"/>
  <c r="L92" i="9" s="1"/>
  <c r="K78" i="9"/>
  <c r="H78" i="9"/>
  <c r="E78" i="9"/>
  <c r="L15" i="9"/>
  <c r="L19" i="9" s="1"/>
  <c r="I128" i="9"/>
  <c r="J164" i="9"/>
  <c r="L163" i="9"/>
  <c r="L164" i="9" s="1"/>
  <c r="L234" i="9"/>
  <c r="I150" i="9"/>
  <c r="L128" i="9"/>
  <c r="I163" i="9"/>
  <c r="I164" i="9" s="1"/>
  <c r="I241" i="9" l="1"/>
  <c r="L241" i="9"/>
  <c r="L242" i="9" s="1"/>
  <c r="L69" i="9"/>
  <c r="L79" i="9" s="1"/>
  <c r="I69" i="9"/>
  <c r="L206" i="9"/>
  <c r="I242" i="9"/>
  <c r="I206" i="9"/>
  <c r="I269" i="9"/>
  <c r="I270" i="9" s="1"/>
  <c r="L269" i="9"/>
  <c r="L270" i="9" s="1"/>
  <c r="H79" i="9"/>
  <c r="D344" i="9"/>
  <c r="L287" i="9"/>
  <c r="L296" i="9" s="1"/>
  <c r="I287" i="9"/>
  <c r="I296" i="9" s="1"/>
  <c r="H218" i="9"/>
  <c r="I151" i="9"/>
  <c r="I165" i="9" s="1"/>
  <c r="L151" i="9"/>
  <c r="L165" i="9" s="1"/>
  <c r="G218" i="9"/>
  <c r="I335" i="9"/>
  <c r="I336" i="9" s="1"/>
  <c r="K218" i="9"/>
  <c r="G79" i="9"/>
  <c r="I78" i="9"/>
  <c r="I26" i="9"/>
  <c r="J79" i="9"/>
  <c r="E79" i="9"/>
  <c r="B2" i="10" s="1"/>
  <c r="L26" i="9"/>
  <c r="K79" i="9"/>
  <c r="I317" i="9"/>
  <c r="L317" i="9"/>
  <c r="E218" i="9"/>
  <c r="B5" i="10" s="1"/>
  <c r="J218" i="9"/>
  <c r="J165" i="9"/>
  <c r="K344" i="9" l="1"/>
  <c r="H344" i="9"/>
  <c r="G344" i="9"/>
  <c r="B13" i="10"/>
  <c r="E344" i="9"/>
  <c r="J344" i="9"/>
  <c r="L218" i="9"/>
  <c r="L344" i="9" s="1"/>
  <c r="I79" i="9"/>
  <c r="I218" i="9"/>
  <c r="I344" i="9" l="1"/>
</calcChain>
</file>

<file path=xl/sharedStrings.xml><?xml version="1.0" encoding="utf-8"?>
<sst xmlns="http://schemas.openxmlformats.org/spreadsheetml/2006/main" count="368" uniqueCount="198">
  <si>
    <t>รวมทั้งหมด</t>
  </si>
  <si>
    <t>รวม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</si>
  <si>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</si>
  <si>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</si>
  <si>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</si>
  <si>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</si>
  <si>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</si>
  <si>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</si>
  <si>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</si>
  <si>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</si>
  <si>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</si>
  <si>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</si>
  <si>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</si>
  <si>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</si>
  <si>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</si>
  <si>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</si>
  <si>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</si>
  <si>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</si>
  <si>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</si>
  <si>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</si>
  <si>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</si>
  <si>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</si>
  <si>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</si>
  <si>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</si>
  <si>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</si>
  <si>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</si>
  <si>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</si>
  <si>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</si>
  <si>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</si>
  <si>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</si>
  <si>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</si>
  <si>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</si>
  <si>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</si>
  <si>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</si>
  <si>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</si>
  <si>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</si>
  <si>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</si>
  <si>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</si>
  <si>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</si>
  <si>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</si>
  <si>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</si>
  <si>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</si>
  <si>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</si>
  <si>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</si>
  <si>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</si>
  <si>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</si>
  <si>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</si>
  <si>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</si>
  <si>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</si>
  <si>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</si>
  <si>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</si>
  <si>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</si>
  <si>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</si>
  <si>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</si>
  <si>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</si>
  <si>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</si>
  <si>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</si>
  <si>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</si>
  <si>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</si>
  <si>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</si>
  <si>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</si>
  <si>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</si>
  <si>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</si>
  <si>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</si>
  <si>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</si>
  <si>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</si>
  <si>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</si>
  <si>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</si>
  <si>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</si>
  <si>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</si>
  <si>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</si>
  <si>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</si>
  <si>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</si>
  <si>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</si>
  <si>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วิศวกรรมอุตสาหการ - การจัดการวิศวกรรม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</si>
  <si>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</si>
  <si>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</si>
  <si>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</si>
  <si>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</si>
  <si>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</si>
  <si>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</si>
  <si>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</si>
  <si>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</si>
  <si>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</si>
  <si>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</si>
  <si>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</si>
  <si>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</si>
  <si>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</si>
  <si>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</si>
  <si>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</si>
  <si>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</si>
  <si>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</si>
  <si>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</si>
  <si>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</si>
  <si>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</si>
  <si>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</si>
  <si>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</si>
  <si>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</si>
  <si>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</si>
  <si>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วิศวกรรมเครื่องจักรกลเกษตร</t>
  </si>
  <si>
    <t>วิศวกรรมเครื่องนุ่งห่ม</t>
  </si>
  <si>
    <t>วิศวกรรมสิ่งแวดล้อม</t>
  </si>
  <si>
    <t>วิศวกรรมอาหาร</t>
  </si>
  <si>
    <t>Business English</t>
  </si>
  <si>
    <t>International Business Administration</t>
  </si>
  <si>
    <t>Marketing</t>
  </si>
  <si>
    <t>นาฏศิลป์ไทยศึกษา</t>
  </si>
  <si>
    <t>เทคโนโลยีการโฆษณาและประชาสัมพันธ์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</si>
  <si>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</si>
  <si>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</si>
  <si>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</si>
  <si>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</si>
  <si>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</si>
  <si>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</si>
  <si>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</si>
  <si>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</si>
  <si>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</si>
  <si>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 xml:space="preserve">วิศวกรรมไฟฟ้า </t>
  </si>
  <si>
    <t>การจัดการ-การจัดการทั่วไป</t>
  </si>
  <si>
    <t>การออกแบบแฟชั่นและเครื่องแต่งกาย</t>
  </si>
  <si>
    <t>อุตสาหกรรมบริการอาหาร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</si>
  <si>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</si>
  <si>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</si>
  <si>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</si>
  <si>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</si>
  <si>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</si>
  <si>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เทคโนโลยีการผลิต</t>
  </si>
  <si>
    <t xml:space="preserve">อุตสาหกรรมการผลิต  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</si>
  <si>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</si>
  <si>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</si>
  <si>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</si>
  <si>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</si>
  <si>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</si>
  <si>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</si>
  <si>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</si>
  <si>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วิศวกรรมอุตสาหการ - วิศวกรรมอุตสาหการ</t>
  </si>
  <si>
    <t>ชีววิทยาประยุกต์</t>
  </si>
  <si>
    <t>สถิติประยุกต์</t>
  </si>
  <si>
    <t>สุขภาพและความงาม</t>
  </si>
  <si>
    <t>คณะ/วิทยาลัย</t>
  </si>
  <si>
    <t>จำแนกตามคณะ/วิทยาลัย  สาขาวิชา  ระดับการศึกษา และเพศ</t>
  </si>
  <si>
    <t>ด้านวิทยาศาสตร์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</si>
  <si>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</si>
  <si>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</si>
  <si>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การจัดการโลจิสติกส์และซัพพลายเชน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</si>
  <si>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</si>
  <si>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</si>
  <si>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วิศวกรรมอิเล็กทรอนิกส์อากาศยาน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</si>
  <si>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</si>
  <si>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</si>
  <si>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</si>
  <si>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</si>
  <si>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</si>
  <si>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</si>
  <si>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การแพทย์แผนไทยประยุกต์บัณฑิต</t>
  </si>
  <si>
    <t>คณะครุศาสตร์อุตสาหกรรม</t>
  </si>
  <si>
    <t>เทคโนโลยีดิจิทัลเพื่อการศึกษา</t>
  </si>
  <si>
    <t>Business Administration - International Business Administration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</si>
  <si>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</si>
  <si>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</si>
  <si>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</si>
  <si>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</si>
  <si>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นวัตกรรมผลิตภัณฑ์สุขสาพ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</si>
  <si>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</si>
  <si>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</si>
  <si>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</si>
  <si>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</si>
  <si>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</si>
  <si>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</si>
  <si>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</si>
  <si>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</si>
  <si>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(วุฒิ ปวช./ม.6)</t>
  </si>
  <si>
    <t>จำนวนนักศึกษาทั้งหมด ปีการศึกษา 2563</t>
  </si>
  <si>
    <t>ระดับปริญญาตรี</t>
  </si>
  <si>
    <t>ครุศาสตร์วิศวกรรมคอมพิวเตอร์</t>
  </si>
  <si>
    <t>ครุศาสตร์วิศวกรรมเครื่องกล</t>
  </si>
  <si>
    <t>ครุศาสตร์วิศวกรรมไฟฟ้า</t>
  </si>
  <si>
    <t>ครุศาสตร์วิศวกรรมอุตสาหการ</t>
  </si>
  <si>
    <t>ระดับปริญญาตรี - หลักสูตรครุศาสตร์อุตสาหกรรมบัณฑิต (วุฒิ ปวช./ม.6)</t>
  </si>
  <si>
    <t>ครุศาสตร์วิศวกรรมอิเล็กทรอนิกส์และระบบอัตโนมัติ</t>
  </si>
  <si>
    <t>ระดับปริญญาตรี - หลักสูตรวิทยาศาสตรบัณฑิต  (วุฒิ ปวช./ม.6)</t>
  </si>
  <si>
    <t>นวัตกรรมการเรียนรู้และเทคโนโลยีสารสนเทศ</t>
  </si>
  <si>
    <t>วิศวกรรมอุตสาหการ-วิศวกรรมระบบการผลิตอัตโนมัติ</t>
  </si>
  <si>
    <t>วิศวกรรมอุตสาหการ-วิศวกรรมอุตสาหการและโลจิสติกส์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</si>
  <si>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</si>
  <si>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</si>
  <si>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</si>
  <si>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วิศวกกรรมวัสดุ - วิศวกรรมอุตสาหกรรมพลาสติก</t>
  </si>
  <si>
    <t>วิศวกรรมอุตสาหการ - วิศวกรรมอุตสาหการและโลจิสติกส์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</si>
  <si>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</si>
  <si>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</si>
  <si>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</si>
  <si>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</si>
  <si>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ระดับปริญญาตรี - หลักสูตรเทคโนโลยีบัณฑิต (วุฒิ ปวส. เทียบโอน)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</si>
  <si>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</si>
  <si>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</si>
  <si>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ข้อมูล ณ วันที่ 25 กันยายน 2563  สำนักส่งเสริมวิชาการและงานทะเบียน  มหาวิทยาลัยเทคโนโลยีราชมงคลธัญบุรี</t>
  </si>
  <si>
    <t>Business Administration - 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</si>
</sst>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0"/>
      <name val="Tahoma"/>
      <family val="2"/>
      <charset val="222"/>
      <scheme val="minor"/>
    </font>
    <font>
      <b/>
      <sz val="14"/>
      <color theme="0"/>
      <name val="TH SarabunPSK"/>
      <family val="2"/>
    </font>
    <font>
      <b/>
      <sz val="12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4" borderId="0" applyNumberFormat="0" applyBorder="0" applyAlignment="0" applyProtection="0"/>
  </cellStyleXfs>
  <cellXfs count="126">
    <xf numFmtId="0" fontId="0" fillId="0" borderId="0" xfId="0"/>
    <xf numFmtId="0" fontId="3" fillId="0" borderId="0" xfId="0" applyFont="1" applyFill="1" applyAlignment="1">
      <alignment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7" fillId="0" borderId="7" xfId="0" applyNumberFormat="1" applyFont="1" applyFill="1" applyBorder="1" applyAlignment="1">
      <alignment horizontal="center" vertical="center" wrapText="1" shrinkToFit="1"/>
    </xf>
    <xf numFmtId="3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 wrapText="1" shrinkToFit="1"/>
    </xf>
    <xf numFmtId="0" fontId="7" fillId="0" borderId="4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6" fillId="0" borderId="4" xfId="0" applyFont="1" applyFill="1" applyBorder="1" applyAlignment="1"/>
    <xf numFmtId="0" fontId="5" fillId="0" borderId="4" xfId="0" applyFont="1" applyFill="1" applyBorder="1" applyAlignment="1"/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center" vertical="center" wrapText="1" shrinkToFit="1"/>
    </xf>
    <xf numFmtId="3" fontId="8" fillId="3" borderId="10" xfId="0" applyNumberFormat="1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3" fontId="4" fillId="0" borderId="12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/>
    <xf numFmtId="0" fontId="7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/>
    <xf numFmtId="0" fontId="5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/>
    </xf>
    <xf numFmtId="3" fontId="9" fillId="3" borderId="10" xfId="0" applyNumberFormat="1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right" vertical="center"/>
    </xf>
    <xf numFmtId="187" fontId="5" fillId="0" borderId="2" xfId="1" applyNumberFormat="1" applyFont="1" applyFill="1" applyBorder="1" applyAlignment="1">
      <alignment vertical="center"/>
    </xf>
    <xf numFmtId="187" fontId="5" fillId="0" borderId="4" xfId="1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4" fillId="0" borderId="1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9" fillId="3" borderId="3" xfId="0" applyNumberFormat="1" applyFont="1" applyFill="1" applyBorder="1" applyAlignment="1">
      <alignment horizontal="center" vertical="center" wrapText="1" shrinkToFit="1"/>
    </xf>
    <xf numFmtId="3" fontId="8" fillId="2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 wrapText="1" shrinkToFi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3" fontId="4" fillId="0" borderId="0" xfId="0" applyNumberFormat="1" applyFont="1" applyFill="1" applyAlignment="1">
      <alignment horizontal="center" vertical="center" wrapText="1" shrinkToFit="1"/>
    </xf>
    <xf numFmtId="3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center" vertical="center" wrapText="1" shrinkToFit="1"/>
    </xf>
    <xf numFmtId="3" fontId="9" fillId="0" borderId="9" xfId="0" applyNumberFormat="1" applyFont="1" applyFill="1" applyBorder="1" applyAlignment="1">
      <alignment horizontal="center" vertical="center" wrapText="1" shrinkToFit="1"/>
    </xf>
    <xf numFmtId="3" fontId="8" fillId="0" borderId="10" xfId="0" applyNumberFormat="1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left" vertical="center"/>
    </xf>
    <xf numFmtId="0" fontId="11" fillId="0" borderId="0" xfId="0" applyFont="1"/>
    <xf numFmtId="3" fontId="11" fillId="0" borderId="0" xfId="0" applyNumberFormat="1" applyFont="1"/>
    <xf numFmtId="0" fontId="8" fillId="0" borderId="9" xfId="0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center" vertical="center" wrapText="1" shrinkToFit="1"/>
    </xf>
    <xf numFmtId="3" fontId="9" fillId="0" borderId="10" xfId="0" applyNumberFormat="1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 vertical="center" wrapText="1" shrinkToFit="1"/>
    </xf>
    <xf numFmtId="3" fontId="9" fillId="0" borderId="4" xfId="0" applyNumberFormat="1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3" fontId="13" fillId="2" borderId="4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center" vertical="center" wrapText="1" shrinkToFit="1"/>
    </xf>
    <xf numFmtId="3" fontId="13" fillId="2" borderId="3" xfId="0" applyNumberFormat="1" applyFont="1" applyFill="1" applyBorder="1" applyAlignment="1">
      <alignment horizontal="center" vertical="center" wrapText="1" shrinkToFit="1"/>
    </xf>
    <xf numFmtId="0" fontId="13" fillId="2" borderId="1" xfId="2" applyFont="1" applyFill="1" applyBorder="1" applyAlignment="1">
      <alignment horizontal="center" vertical="center"/>
    </xf>
    <xf numFmtId="0" fontId="13" fillId="2" borderId="1" xfId="2" applyFont="1" applyFill="1" applyBorder="1"/>
    <xf numFmtId="3" fontId="13" fillId="2" borderId="2" xfId="2" applyNumberFormat="1" applyFont="1" applyFill="1" applyBorder="1" applyAlignment="1">
      <alignment horizontal="center" vertical="center"/>
    </xf>
    <xf numFmtId="3" fontId="13" fillId="2" borderId="4" xfId="2" applyNumberFormat="1" applyFont="1" applyFill="1" applyBorder="1" applyAlignment="1">
      <alignment horizontal="center" vertical="center"/>
    </xf>
    <xf numFmtId="3" fontId="13" fillId="2" borderId="3" xfId="2" applyNumberFormat="1" applyFont="1" applyFill="1" applyBorder="1" applyAlignment="1">
      <alignment horizontal="center" vertical="center"/>
    </xf>
    <xf numFmtId="3" fontId="13" fillId="2" borderId="1" xfId="2" applyNumberFormat="1" applyFont="1" applyFill="1" applyBorder="1" applyAlignment="1">
      <alignment horizontal="center" vertical="center" wrapText="1" shrinkToFit="1"/>
    </xf>
    <xf numFmtId="3" fontId="13" fillId="2" borderId="1" xfId="2" applyNumberFormat="1" applyFont="1" applyFill="1" applyBorder="1" applyAlignment="1">
      <alignment horizontal="center" vertical="center" shrinkToFit="1"/>
    </xf>
    <xf numFmtId="3" fontId="13" fillId="2" borderId="1" xfId="2" applyNumberFormat="1" applyFont="1" applyFill="1" applyBorder="1"/>
    <xf numFmtId="0" fontId="13" fillId="2" borderId="6" xfId="2" applyFont="1" applyFill="1" applyBorder="1"/>
    <xf numFmtId="3" fontId="14" fillId="2" borderId="6" xfId="2" applyNumberFormat="1" applyFont="1" applyFill="1" applyBorder="1" applyAlignment="1">
      <alignment horizontal="center" vertical="center" wrapText="1" shrinkToFit="1"/>
    </xf>
  </cellXfs>
  <cellStyles count="3">
    <cellStyle name="60% - Accent4" xfId="2" builtinId="44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3300"/>
      <color rgb="FFFF0000"/>
      <color rgb="FFFF6600"/>
      <color rgb="FFCC6600"/>
      <color rgb="FF993300"/>
      <color rgb="FFCC0066"/>
      <color rgb="FFFF66FF"/>
      <color rgb="FF0099FF"/>
      <color rgb="FF99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 ปีการศึกษา 256</a:t>
            </a:r>
            <a:r>
              <a:rPr lang="en-US" sz="2400">
                <a:latin typeface="Angsana New" panose="02020603050405020304" pitchFamily="18" charset="-34"/>
                <a:cs typeface="Angsana New" panose="02020603050405020304" pitchFamily="18" charset="-34"/>
              </a:rPr>
              <a:t>3</a:t>
            </a:r>
          </a:p>
        </c:rich>
      </c:tx>
      <c:layout>
        <c:manualLayout>
          <c:xMode val="edge"/>
          <c:yMode val="edge"/>
          <c:x val="0.25800079649542013"/>
          <c:y val="1.810978737754949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99003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99FF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66F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3300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CC660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2154</c:v>
                </c:pt>
                <c:pt idx="1">
                  <c:v>2285</c:v>
                </c:pt>
                <c:pt idx="2">
                  <c:v>1130</c:v>
                </c:pt>
                <c:pt idx="3">
                  <c:v>5400</c:v>
                </c:pt>
                <c:pt idx="4">
                  <c:v>6449</c:v>
                </c:pt>
                <c:pt idx="5">
                  <c:v>1559</c:v>
                </c:pt>
                <c:pt idx="6">
                  <c:v>1502</c:v>
                </c:pt>
                <c:pt idx="7">
                  <c:v>1946</c:v>
                </c:pt>
                <c:pt idx="8">
                  <c:v>1252</c:v>
                </c:pt>
                <c:pt idx="9">
                  <c:v>821</c:v>
                </c:pt>
                <c:pt idx="10">
                  <c:v>353</c:v>
                </c:pt>
                <c:pt idx="11">
                  <c:v>225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4049664"/>
        <c:axId val="184051200"/>
        <c:axId val="0"/>
      </c:bar3DChart>
      <c:catAx>
        <c:axId val="1840496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4051200"/>
        <c:crosses val="autoZero"/>
        <c:auto val="1"/>
        <c:lblAlgn val="ctr"/>
        <c:lblOffset val="100"/>
        <c:noMultiLvlLbl val="0"/>
      </c:catAx>
      <c:valAx>
        <c:axId val="1840512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84049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</xdr:colOff>
      <xdr:row>0</xdr:row>
      <xdr:rowOff>93131</xdr:rowOff>
    </xdr:from>
    <xdr:to>
      <xdr:col>10</xdr:col>
      <xdr:colOff>284691</xdr:colOff>
      <xdr:row>17</xdr:row>
      <xdr:rowOff>236007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0.09347</cdr:x>
      <cdr:y>0.5</cdr:y>
    </cdr:from>
    <cdr:to>
      <cdr:x>0.16104</cdr:x>
      <cdr:y>0.54754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0588" y="2905110"/>
          <a:ext cx="571521" cy="27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</a:t>
          </a:r>
          <a:r>
            <a:rPr lang="en-US" sz="1000"/>
            <a:t>154</a:t>
          </a:r>
          <a:endParaRPr lang="th-TH" sz="1000"/>
        </a:p>
      </cdr:txBody>
    </cdr:sp>
  </cdr:relSizeAnchor>
  <cdr:relSizeAnchor xmlns:cdr="http://schemas.openxmlformats.org/drawingml/2006/chartDrawing">
    <cdr:from>
      <cdr:x>0.16554</cdr:x>
      <cdr:y>0.48853</cdr:y>
    </cdr:from>
    <cdr:to>
      <cdr:x>0.23198</cdr:x>
      <cdr:y>0.52295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00203" y="2838464"/>
          <a:ext cx="561963" cy="199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</a:t>
          </a:r>
          <a:r>
            <a:rPr lang="en-US" sz="1000"/>
            <a:t>285</a:t>
          </a:r>
          <a:endParaRPr lang="th-TH" sz="1000"/>
        </a:p>
      </cdr:txBody>
    </cdr:sp>
  </cdr:relSizeAnchor>
  <cdr:relSizeAnchor xmlns:cdr="http://schemas.openxmlformats.org/drawingml/2006/chartDrawing">
    <cdr:from>
      <cdr:x>0.23649</cdr:x>
      <cdr:y>0.58852</cdr:y>
    </cdr:from>
    <cdr:to>
      <cdr:x>0.30518</cdr:x>
      <cdr:y>0.62787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00261" y="3419462"/>
          <a:ext cx="580993" cy="228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</a:t>
          </a:r>
          <a:r>
            <a:rPr lang="en-US" sz="1000"/>
            <a:t>130</a:t>
          </a:r>
          <a:endParaRPr lang="th-TH" sz="1000"/>
        </a:p>
      </cdr:txBody>
    </cdr:sp>
  </cdr:relSizeAnchor>
  <cdr:relSizeAnchor xmlns:cdr="http://schemas.openxmlformats.org/drawingml/2006/chartDrawing">
    <cdr:from>
      <cdr:x>0.30968</cdr:x>
      <cdr:y>0.22294</cdr:y>
    </cdr:from>
    <cdr:to>
      <cdr:x>0.37725</cdr:x>
      <cdr:y>0.26229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619335" y="1295354"/>
          <a:ext cx="571521" cy="228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5,</a:t>
          </a:r>
          <a:r>
            <a:rPr lang="en-US" sz="1000"/>
            <a:t>400</a:t>
          </a:r>
          <a:endParaRPr lang="th-TH" sz="1000"/>
        </a:p>
      </cdr:txBody>
    </cdr:sp>
  </cdr:relSizeAnchor>
  <cdr:relSizeAnchor xmlns:cdr="http://schemas.openxmlformats.org/drawingml/2006/chartDrawing">
    <cdr:from>
      <cdr:x>0.38288</cdr:x>
      <cdr:y>0.13443</cdr:y>
    </cdr:from>
    <cdr:to>
      <cdr:x>0.44482</cdr:x>
      <cdr:y>0.17049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238476" y="781054"/>
          <a:ext cx="523901" cy="209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6,4</a:t>
          </a:r>
          <a:r>
            <a:rPr lang="en-US" sz="1000"/>
            <a:t>49</a:t>
          </a:r>
          <a:endParaRPr lang="th-TH" sz="1000"/>
        </a:p>
      </cdr:txBody>
    </cdr:sp>
  </cdr:relSizeAnchor>
  <cdr:relSizeAnchor xmlns:cdr="http://schemas.openxmlformats.org/drawingml/2006/chartDrawing">
    <cdr:from>
      <cdr:x>0.46171</cdr:x>
      <cdr:y>0.54426</cdr:y>
    </cdr:from>
    <cdr:to>
      <cdr:x>0.52815</cdr:x>
      <cdr:y>0.58361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905250" y="3162302"/>
          <a:ext cx="561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0.45496</cdr:x>
      <cdr:y>0.55082</cdr:y>
    </cdr:from>
    <cdr:to>
      <cdr:x>0.52365</cdr:x>
      <cdr:y>0.59508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848143" y="3200419"/>
          <a:ext cx="580993" cy="257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1,5</a:t>
          </a:r>
          <a:r>
            <a:rPr lang="en-US" sz="1000"/>
            <a:t>59</a:t>
          </a:r>
          <a:endParaRPr lang="th-TH" sz="1000"/>
        </a:p>
      </cdr:txBody>
    </cdr:sp>
  </cdr:relSizeAnchor>
  <cdr:relSizeAnchor xmlns:cdr="http://schemas.openxmlformats.org/drawingml/2006/chartDrawing">
    <cdr:from>
      <cdr:x>0.52703</cdr:x>
      <cdr:y>0.55573</cdr:y>
    </cdr:from>
    <cdr:to>
      <cdr:x>0.59234</cdr:x>
      <cdr:y>0.59344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457725" y="3228958"/>
          <a:ext cx="552405" cy="219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</a:t>
          </a:r>
          <a:r>
            <a:rPr lang="en-US" sz="1000"/>
            <a:t>502</a:t>
          </a:r>
          <a:endParaRPr lang="th-TH" sz="1000"/>
        </a:p>
      </cdr:txBody>
    </cdr:sp>
  </cdr:relSizeAnchor>
  <cdr:relSizeAnchor xmlns:cdr="http://schemas.openxmlformats.org/drawingml/2006/chartDrawing">
    <cdr:from>
      <cdr:x>0.59798</cdr:x>
      <cdr:y>0.51968</cdr:y>
    </cdr:from>
    <cdr:to>
      <cdr:x>0.6768</cdr:x>
      <cdr:y>0.55902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057848" y="3019453"/>
          <a:ext cx="666675" cy="228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1,9</a:t>
          </a:r>
          <a:r>
            <a:rPr lang="en-US" sz="1000"/>
            <a:t>46</a:t>
          </a:r>
          <a:endParaRPr lang="th-TH" sz="1000"/>
        </a:p>
      </cdr:txBody>
    </cdr:sp>
  </cdr:relSizeAnchor>
  <cdr:relSizeAnchor xmlns:cdr="http://schemas.openxmlformats.org/drawingml/2006/chartDrawing">
    <cdr:from>
      <cdr:x>0.67455</cdr:x>
      <cdr:y>0.57377</cdr:y>
    </cdr:from>
    <cdr:to>
      <cdr:x>0.7455</cdr:x>
      <cdr:y>0.61639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705479" y="3333775"/>
          <a:ext cx="600109" cy="247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1,2</a:t>
          </a:r>
          <a:r>
            <a:rPr lang="en-US" sz="1000"/>
            <a:t>52</a:t>
          </a:r>
          <a:endParaRPr lang="th-TH" sz="1000"/>
        </a:p>
      </cdr:txBody>
    </cdr:sp>
  </cdr:relSizeAnchor>
  <cdr:relSizeAnchor xmlns:cdr="http://schemas.openxmlformats.org/drawingml/2006/chartDrawing">
    <cdr:from>
      <cdr:x>0.75225</cdr:x>
      <cdr:y>0.61639</cdr:y>
    </cdr:from>
    <cdr:to>
      <cdr:x>0.80743</cdr:x>
      <cdr:y>0.6541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62681" y="3581392"/>
          <a:ext cx="466723" cy="219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821</a:t>
          </a:r>
          <a:endParaRPr lang="th-TH" sz="1000"/>
        </a:p>
      </cdr:txBody>
    </cdr:sp>
  </cdr:relSizeAnchor>
  <cdr:relSizeAnchor xmlns:cdr="http://schemas.openxmlformats.org/drawingml/2006/chartDrawing">
    <cdr:from>
      <cdr:x>0.82207</cdr:x>
      <cdr:y>0.65902</cdr:y>
    </cdr:from>
    <cdr:to>
      <cdr:x>0.87613</cdr:x>
      <cdr:y>0.69017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6953232" y="3829055"/>
          <a:ext cx="457251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353</a:t>
          </a:r>
          <a:endParaRPr lang="th-TH" sz="1000"/>
        </a:p>
      </cdr:txBody>
    </cdr:sp>
  </cdr:relSizeAnchor>
  <cdr:relSizeAnchor xmlns:cdr="http://schemas.openxmlformats.org/drawingml/2006/chartDrawing">
    <cdr:from>
      <cdr:x>0.8964</cdr:x>
      <cdr:y>0.66721</cdr:y>
    </cdr:from>
    <cdr:to>
      <cdr:x>0.94595</cdr:x>
      <cdr:y>0.70163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581898" y="3876685"/>
          <a:ext cx="419104" cy="199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225</a:t>
          </a:r>
          <a:endParaRPr lang="th-TH" sz="10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5"/>
  <sheetViews>
    <sheetView tabSelected="1" zoomScale="120" zoomScaleNormal="120" workbookViewId="0">
      <selection activeCell="B8" sqref="B8"/>
    </sheetView>
  </sheetViews>
  <sheetFormatPr defaultRowHeight="21.75" customHeight="1" x14ac:dyDescent="0.2"/>
  <cols>
    <col min="1" max="1" width="4" style="89" customWidth="1"/>
    <col min="2" max="2" width="72.75" style="89" bestFit="1" customWidth="1"/>
    <col min="3" max="5" width="6" style="90" customWidth="1"/>
    <col min="6" max="6" width="6" style="91" hidden="1" customWidth="1"/>
    <col min="7" max="12" width="6" style="90" customWidth="1"/>
    <col min="13" max="16384" width="9" style="1"/>
  </cols>
  <sheetData>
    <row r="1" spans="1:12" ht="21.75" customHeight="1" x14ac:dyDescent="0.2">
      <c r="A1" s="111" t="s">
        <v>172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21.75" customHeight="1" x14ac:dyDescent="0.2">
      <c r="A2" s="112" t="s">
        <v>140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7.25" customHeight="1" x14ac:dyDescent="0.2">
      <c r="A3" s="116" t="s">
        <v>139</v>
      </c>
      <c r="B3" s="117"/>
      <c r="C3" s="118" t="s">
        <v>173</v>
      </c>
      <c r="D3" s="119"/>
      <c r="E3" s="119"/>
      <c r="F3" s="119"/>
      <c r="G3" s="119"/>
      <c r="H3" s="119"/>
      <c r="I3" s="119"/>
      <c r="J3" s="119"/>
      <c r="K3" s="119"/>
      <c r="L3" s="120"/>
    </row>
    <row r="4" spans="1:12" ht="17.25" customHeight="1" x14ac:dyDescent="0.2">
      <c r="A4" s="117"/>
      <c r="B4" s="117"/>
      <c r="C4" s="121" t="s">
        <v>96</v>
      </c>
      <c r="D4" s="121"/>
      <c r="E4" s="121"/>
      <c r="F4" s="121"/>
      <c r="G4" s="122" t="s">
        <v>109</v>
      </c>
      <c r="H4" s="122"/>
      <c r="I4" s="122"/>
      <c r="J4" s="122"/>
      <c r="K4" s="122"/>
      <c r="L4" s="122"/>
    </row>
    <row r="5" spans="1:12" ht="21" customHeight="1" x14ac:dyDescent="0.2">
      <c r="A5" s="117"/>
      <c r="B5" s="117"/>
      <c r="C5" s="121"/>
      <c r="D5" s="121"/>
      <c r="E5" s="121"/>
      <c r="F5" s="123"/>
      <c r="G5" s="122" t="s">
        <v>110</v>
      </c>
      <c r="H5" s="122"/>
      <c r="I5" s="122"/>
      <c r="J5" s="122" t="s">
        <v>141</v>
      </c>
      <c r="K5" s="122"/>
      <c r="L5" s="122"/>
    </row>
    <row r="6" spans="1:12" ht="17.25" customHeight="1" x14ac:dyDescent="0.2">
      <c r="A6" s="124"/>
      <c r="B6" s="124"/>
      <c r="C6" s="125" t="s">
        <v>2</v>
      </c>
      <c r="D6" s="125" t="s">
        <v>3</v>
      </c>
      <c r="E6" s="125" t="s">
        <v>1</v>
      </c>
      <c r="F6" s="125"/>
      <c r="G6" s="125" t="s">
        <v>2</v>
      </c>
      <c r="H6" s="125" t="s">
        <v>3</v>
      </c>
      <c r="I6" s="125" t="s">
        <v>1</v>
      </c>
      <c r="J6" s="125" t="s">
        <v>2</v>
      </c>
      <c r="K6" s="125" t="s">
        <v>3</v>
      </c>
      <c r="L6" s="125" t="s">
        <v>1</v>
      </c>
    </row>
    <row r="7" spans="1:12" ht="17.25" customHeight="1" x14ac:dyDescent="0.2">
      <c r="A7" s="2" t="s">
        <v>94</v>
      </c>
      <c r="B7" s="3"/>
      <c r="C7" s="4"/>
      <c r="D7" s="4"/>
      <c r="E7" s="4"/>
      <c r="F7" s="5"/>
      <c r="G7" s="4"/>
      <c r="H7" s="4"/>
      <c r="I7" s="4"/>
      <c r="J7" s="4"/>
      <c r="K7" s="4"/>
      <c r="L7" s="6"/>
    </row>
    <row r="8" spans="1:12" ht="17.25" customHeight="1" x14ac:dyDescent="0.2">
      <c r="A8" s="2"/>
      <c r="B8" s="7" t="s">
        <v>63</v>
      </c>
      <c r="C8" s="4"/>
      <c r="D8" s="4"/>
      <c r="E8" s="4"/>
      <c r="F8" s="5"/>
      <c r="G8" s="4"/>
      <c r="H8" s="4"/>
      <c r="I8" s="4"/>
      <c r="J8" s="4"/>
      <c r="K8" s="4"/>
      <c r="L8" s="6"/>
    </row>
    <row r="9" spans="1:12" s="12" customFormat="1" ht="17.25" customHeight="1" x14ac:dyDescent="0.2">
      <c r="A9" s="8"/>
      <c r="B9" s="3" t="s">
        <v>61</v>
      </c>
      <c r="C9" s="9"/>
      <c r="D9" s="9"/>
      <c r="E9" s="9"/>
      <c r="F9" s="10"/>
      <c r="G9" s="9"/>
      <c r="H9" s="9"/>
      <c r="I9" s="9"/>
      <c r="J9" s="9"/>
      <c r="K9" s="9"/>
      <c r="L9" s="11"/>
    </row>
    <row r="10" spans="1:12" ht="17.25" customHeight="1" x14ac:dyDescent="0.2">
      <c r="A10" s="13"/>
      <c r="B10" s="43" t="s">
        <v>111</v>
      </c>
      <c r="C10" s="15">
        <v>90</v>
      </c>
      <c r="D10" s="15">
        <v>488</v>
      </c>
      <c r="E10" s="16">
        <f>C10+D10</f>
        <v>578</v>
      </c>
      <c r="F10" s="17">
        <v>1</v>
      </c>
      <c r="G10" s="16">
        <f>IF(F10=1,C10,"0")</f>
        <v>90</v>
      </c>
      <c r="H10" s="16">
        <f>IF(F10=1,D10,"0")</f>
        <v>488</v>
      </c>
      <c r="I10" s="16">
        <f>G10+H10</f>
        <v>578</v>
      </c>
      <c r="J10" s="16" t="str">
        <f>IF(F10=2,C10,"0")</f>
        <v>0</v>
      </c>
      <c r="K10" s="16" t="str">
        <f>IF(F10=2,D10,"0")</f>
        <v>0</v>
      </c>
      <c r="L10" s="16">
        <f>J10+K10</f>
        <v>0</v>
      </c>
    </row>
    <row r="11" spans="1:12" ht="17.25" customHeight="1" x14ac:dyDescent="0.2">
      <c r="A11" s="18"/>
      <c r="B11" s="43" t="s">
        <v>80</v>
      </c>
      <c r="C11" s="20">
        <v>92</v>
      </c>
      <c r="D11" s="20">
        <v>432</v>
      </c>
      <c r="E11" s="21">
        <f>C11+D11</f>
        <v>524</v>
      </c>
      <c r="F11" s="110">
        <v>1</v>
      </c>
      <c r="G11" s="21">
        <f>IF(F11=1,C11,"0")</f>
        <v>92</v>
      </c>
      <c r="H11" s="21">
        <f>IF(F11=1,D11,"0")</f>
        <v>432</v>
      </c>
      <c r="I11" s="21">
        <f t="shared" ref="I11:I14" si="0">G11+H11</f>
        <v>524</v>
      </c>
      <c r="J11" s="21" t="str">
        <f>IF(F11=2,C11,"0")</f>
        <v>0</v>
      </c>
      <c r="K11" s="21" t="str">
        <f>IF(F11=2,D11,"0")</f>
        <v>0</v>
      </c>
      <c r="L11" s="21">
        <f t="shared" ref="L11:L14" si="1">J11+K11</f>
        <v>0</v>
      </c>
    </row>
    <row r="12" spans="1:12" ht="17.25" customHeight="1" x14ac:dyDescent="0.2">
      <c r="A12" s="18"/>
      <c r="B12" s="43" t="s">
        <v>4</v>
      </c>
      <c r="C12" s="20">
        <v>0</v>
      </c>
      <c r="D12" s="20">
        <v>1</v>
      </c>
      <c r="E12" s="21">
        <f>C12+D12</f>
        <v>1</v>
      </c>
      <c r="F12" s="110">
        <v>1</v>
      </c>
      <c r="G12" s="21">
        <f>IF(F12=1,C12,"0")</f>
        <v>0</v>
      </c>
      <c r="H12" s="21">
        <f>IF(F12=1,D12,"0")</f>
        <v>1</v>
      </c>
      <c r="I12" s="21">
        <f>G12+H12</f>
        <v>1</v>
      </c>
      <c r="J12" s="21" t="str">
        <f>IF(F12=2,C12,"0")</f>
        <v>0</v>
      </c>
      <c r="K12" s="21" t="str">
        <f>IF(F12=2,D12,"0")</f>
        <v>0</v>
      </c>
      <c r="L12" s="21">
        <f>J12+K12</f>
        <v>0</v>
      </c>
    </row>
    <row r="13" spans="1:12" ht="17.25" customHeight="1" x14ac:dyDescent="0.2">
      <c r="A13" s="18"/>
      <c r="B13" s="43" t="s">
        <v>79</v>
      </c>
      <c r="C13" s="20">
        <v>135</v>
      </c>
      <c r="D13" s="20">
        <f>399-1</f>
        <v>398</v>
      </c>
      <c r="E13" s="21">
        <f>C13+D13</f>
        <v>533</v>
      </c>
      <c r="F13" s="110">
        <v>1</v>
      </c>
      <c r="G13" s="21">
        <f>IF(F13=1,C13,"0")</f>
        <v>135</v>
      </c>
      <c r="H13" s="21">
        <f>IF(F13=1,D13,"0")</f>
        <v>398</v>
      </c>
      <c r="I13" s="21">
        <f t="shared" si="0"/>
        <v>533</v>
      </c>
      <c r="J13" s="21" t="str">
        <f>IF(F13=2,C13,"0")</f>
        <v>0</v>
      </c>
      <c r="K13" s="21" t="str">
        <f>IF(F13=2,D13,"0")</f>
        <v>0</v>
      </c>
      <c r="L13" s="21">
        <f t="shared" si="1"/>
        <v>0</v>
      </c>
    </row>
    <row r="14" spans="1:12" ht="17.25" customHeight="1" x14ac:dyDescent="0.2">
      <c r="A14" s="18"/>
      <c r="B14" s="43" t="s">
        <v>145</v>
      </c>
      <c r="C14" s="20">
        <v>32</v>
      </c>
      <c r="D14" s="20">
        <v>73</v>
      </c>
      <c r="E14" s="21">
        <f>C14+D14</f>
        <v>105</v>
      </c>
      <c r="F14" s="110">
        <v>1</v>
      </c>
      <c r="G14" s="21">
        <f>IF(F14=1,C14,"0")</f>
        <v>32</v>
      </c>
      <c r="H14" s="21">
        <f>IF(F14=1,D14,"0")</f>
        <v>73</v>
      </c>
      <c r="I14" s="21">
        <f t="shared" si="0"/>
        <v>105</v>
      </c>
      <c r="J14" s="21" t="str">
        <f>IF(F14=2,C14,"0")</f>
        <v>0</v>
      </c>
      <c r="K14" s="21" t="str">
        <f>IF(F14=2,D14,"0")</f>
        <v>0</v>
      </c>
      <c r="L14" s="21">
        <f t="shared" si="1"/>
        <v>0</v>
      </c>
    </row>
    <row r="15" spans="1:12" s="26" customFormat="1" ht="17.25" customHeight="1" x14ac:dyDescent="0.2">
      <c r="A15" s="22"/>
      <c r="B15" s="23" t="s">
        <v>62</v>
      </c>
      <c r="C15" s="24">
        <f>SUM(C10:C14)</f>
        <v>349</v>
      </c>
      <c r="D15" s="24">
        <f t="shared" ref="D15:K15" si="2">SUM(D10:D14)</f>
        <v>1392</v>
      </c>
      <c r="E15" s="24">
        <f>SUM(E10:E14)</f>
        <v>1741</v>
      </c>
      <c r="F15" s="25"/>
      <c r="G15" s="24">
        <f t="shared" si="2"/>
        <v>349</v>
      </c>
      <c r="H15" s="24">
        <f t="shared" si="2"/>
        <v>1392</v>
      </c>
      <c r="I15" s="24">
        <f t="shared" si="2"/>
        <v>1741</v>
      </c>
      <c r="J15" s="24">
        <f t="shared" si="2"/>
        <v>0</v>
      </c>
      <c r="K15" s="24">
        <f t="shared" si="2"/>
        <v>0</v>
      </c>
      <c r="L15" s="24">
        <f>SUM(L10:L14)</f>
        <v>0</v>
      </c>
    </row>
    <row r="16" spans="1:12" s="26" customFormat="1" ht="17.25" customHeight="1" x14ac:dyDescent="0.2">
      <c r="A16" s="22"/>
      <c r="B16" s="3" t="s">
        <v>125</v>
      </c>
      <c r="C16" s="24"/>
      <c r="D16" s="24"/>
      <c r="E16" s="24"/>
      <c r="F16" s="25"/>
      <c r="G16" s="24"/>
      <c r="H16" s="24"/>
      <c r="I16" s="24"/>
      <c r="J16" s="24"/>
      <c r="K16" s="24"/>
      <c r="L16" s="24"/>
    </row>
    <row r="17" spans="1:12" s="26" customFormat="1" ht="17.25" customHeight="1" x14ac:dyDescent="0.3">
      <c r="A17" s="22"/>
      <c r="B17" s="27" t="s">
        <v>111</v>
      </c>
      <c r="C17" s="20">
        <v>23</v>
      </c>
      <c r="D17" s="20">
        <v>102</v>
      </c>
      <c r="E17" s="20">
        <f>C17+D17</f>
        <v>125</v>
      </c>
      <c r="F17" s="110">
        <v>1</v>
      </c>
      <c r="G17" s="20">
        <f>IF(F17=1,C17,"0")</f>
        <v>23</v>
      </c>
      <c r="H17" s="20">
        <f>IF(F17=1,D17,"0")</f>
        <v>102</v>
      </c>
      <c r="I17" s="20">
        <f t="shared" ref="I17" si="3">G17+H17</f>
        <v>125</v>
      </c>
      <c r="J17" s="20">
        <f>SUM(N17)</f>
        <v>0</v>
      </c>
      <c r="K17" s="20">
        <f>SUM(N21)</f>
        <v>0</v>
      </c>
      <c r="L17" s="20">
        <f t="shared" ref="L17" si="4">J17+K17</f>
        <v>0</v>
      </c>
    </row>
    <row r="18" spans="1:12" s="26" customFormat="1" ht="17.25" customHeight="1" x14ac:dyDescent="0.3">
      <c r="A18" s="22"/>
      <c r="B18" s="28" t="s">
        <v>62</v>
      </c>
      <c r="C18" s="24">
        <f>SUM(C17)</f>
        <v>23</v>
      </c>
      <c r="D18" s="24">
        <f>SUM(D17)</f>
        <v>102</v>
      </c>
      <c r="E18" s="24">
        <f>SUM(E17)</f>
        <v>125</v>
      </c>
      <c r="F18" s="25"/>
      <c r="G18" s="24">
        <f t="shared" ref="G18:L18" si="5">SUM(G17)</f>
        <v>23</v>
      </c>
      <c r="H18" s="24">
        <f t="shared" si="5"/>
        <v>102</v>
      </c>
      <c r="I18" s="24">
        <f t="shared" si="5"/>
        <v>125</v>
      </c>
      <c r="J18" s="24">
        <f t="shared" si="5"/>
        <v>0</v>
      </c>
      <c r="K18" s="24">
        <f t="shared" si="5"/>
        <v>0</v>
      </c>
      <c r="L18" s="24">
        <f t="shared" si="5"/>
        <v>0</v>
      </c>
    </row>
    <row r="19" spans="1:12" s="26" customFormat="1" ht="17.25" customHeight="1" x14ac:dyDescent="0.3">
      <c r="A19" s="22"/>
      <c r="B19" s="28" t="s">
        <v>64</v>
      </c>
      <c r="C19" s="24">
        <f>C15+C18</f>
        <v>372</v>
      </c>
      <c r="D19" s="24">
        <f t="shared" ref="D19" si="6">D15+D18</f>
        <v>1494</v>
      </c>
      <c r="E19" s="24">
        <f>E15+E18</f>
        <v>1866</v>
      </c>
      <c r="F19" s="25"/>
      <c r="G19" s="24">
        <f>G15+G18</f>
        <v>372</v>
      </c>
      <c r="H19" s="24">
        <f t="shared" ref="H19:L19" si="7">H15+H18</f>
        <v>1494</v>
      </c>
      <c r="I19" s="24">
        <f>I15+I18</f>
        <v>1866</v>
      </c>
      <c r="J19" s="24">
        <f t="shared" si="7"/>
        <v>0</v>
      </c>
      <c r="K19" s="24">
        <f t="shared" si="7"/>
        <v>0</v>
      </c>
      <c r="L19" s="24">
        <f t="shared" si="7"/>
        <v>0</v>
      </c>
    </row>
    <row r="20" spans="1:12" s="26" customFormat="1" ht="17.25" customHeight="1" x14ac:dyDescent="0.3">
      <c r="A20" s="22"/>
      <c r="B20" s="29" t="s">
        <v>81</v>
      </c>
      <c r="C20" s="24"/>
      <c r="D20" s="24"/>
      <c r="E20" s="24"/>
      <c r="F20" s="25"/>
      <c r="G20" s="24"/>
      <c r="H20" s="24"/>
      <c r="I20" s="24"/>
      <c r="J20" s="24"/>
      <c r="K20" s="24"/>
      <c r="L20" s="24"/>
    </row>
    <row r="21" spans="1:12" s="26" customFormat="1" ht="17.25" customHeight="1" x14ac:dyDescent="0.3">
      <c r="A21" s="22"/>
      <c r="B21" s="30" t="s">
        <v>61</v>
      </c>
      <c r="C21" s="24"/>
      <c r="D21" s="24"/>
      <c r="E21" s="24"/>
      <c r="F21" s="25"/>
      <c r="G21" s="24"/>
      <c r="H21" s="24"/>
      <c r="I21" s="24"/>
      <c r="J21" s="24"/>
      <c r="K21" s="24"/>
      <c r="L21" s="24"/>
    </row>
    <row r="22" spans="1:12" s="26" customFormat="1" ht="17.25" customHeight="1" x14ac:dyDescent="0.3">
      <c r="A22" s="22"/>
      <c r="B22" s="27" t="s">
        <v>111</v>
      </c>
      <c r="C22" s="20">
        <v>26</v>
      </c>
      <c r="D22" s="20">
        <v>104</v>
      </c>
      <c r="E22" s="20">
        <f>C22+D22</f>
        <v>130</v>
      </c>
      <c r="F22" s="110">
        <v>1</v>
      </c>
      <c r="G22" s="20">
        <f>IF(F22=1,C22,"0")</f>
        <v>26</v>
      </c>
      <c r="H22" s="20">
        <f>IF(F22=1,D22,"0")</f>
        <v>104</v>
      </c>
      <c r="I22" s="20">
        <f t="shared" ref="I22" si="8">G22+H22</f>
        <v>130</v>
      </c>
      <c r="J22" s="20">
        <f>SUM(N22)</f>
        <v>0</v>
      </c>
      <c r="K22" s="20">
        <f>SUM(N26)</f>
        <v>0</v>
      </c>
      <c r="L22" s="20">
        <f t="shared" ref="L22" si="9">J22+K22</f>
        <v>0</v>
      </c>
    </row>
    <row r="23" spans="1:12" s="26" customFormat="1" ht="17.25" customHeight="1" x14ac:dyDescent="0.2">
      <c r="A23" s="22"/>
      <c r="B23" s="19" t="s">
        <v>79</v>
      </c>
      <c r="C23" s="20">
        <v>42</v>
      </c>
      <c r="D23" s="20">
        <v>116</v>
      </c>
      <c r="E23" s="20">
        <f>C23+D23</f>
        <v>158</v>
      </c>
      <c r="F23" s="110">
        <v>1</v>
      </c>
      <c r="G23" s="20">
        <f>IF(F23=1,C23,"0")</f>
        <v>42</v>
      </c>
      <c r="H23" s="20">
        <f>IF(F23=1,D23,"0")</f>
        <v>116</v>
      </c>
      <c r="I23" s="20">
        <f t="shared" ref="I23" si="10">G23+H23</f>
        <v>158</v>
      </c>
      <c r="J23" s="20">
        <f>SUM(N23)</f>
        <v>0</v>
      </c>
      <c r="K23" s="20">
        <f>SUM(N27)</f>
        <v>0</v>
      </c>
      <c r="L23" s="20">
        <f t="shared" ref="L23" si="11">J23+K23</f>
        <v>0</v>
      </c>
    </row>
    <row r="24" spans="1:12" s="26" customFormat="1" ht="17.25" customHeight="1" x14ac:dyDescent="0.3">
      <c r="A24" s="22"/>
      <c r="B24" s="28" t="s">
        <v>62</v>
      </c>
      <c r="C24" s="24">
        <f>SUM(C22:C23)</f>
        <v>68</v>
      </c>
      <c r="D24" s="24">
        <f t="shared" ref="D24:E24" si="12">SUM(D22:D23)</f>
        <v>220</v>
      </c>
      <c r="E24" s="24">
        <f t="shared" si="12"/>
        <v>288</v>
      </c>
      <c r="F24" s="25"/>
      <c r="G24" s="24">
        <f>SUM(G22:G23)</f>
        <v>68</v>
      </c>
      <c r="H24" s="24">
        <f>SUM(H22:H23)</f>
        <v>220</v>
      </c>
      <c r="I24" s="24">
        <f>SUM(I22:I23)</f>
        <v>288</v>
      </c>
      <c r="J24" s="24">
        <f t="shared" ref="J24:L24" si="13">SUM(J23)</f>
        <v>0</v>
      </c>
      <c r="K24" s="24">
        <f t="shared" si="13"/>
        <v>0</v>
      </c>
      <c r="L24" s="24">
        <f t="shared" si="13"/>
        <v>0</v>
      </c>
    </row>
    <row r="25" spans="1:12" s="26" customFormat="1" ht="17.25" customHeight="1" x14ac:dyDescent="0.3">
      <c r="A25" s="22"/>
      <c r="B25" s="28" t="s">
        <v>82</v>
      </c>
      <c r="C25" s="24">
        <f>C20+C24</f>
        <v>68</v>
      </c>
      <c r="D25" s="24">
        <f t="shared" ref="D25" si="14">D20+D24</f>
        <v>220</v>
      </c>
      <c r="E25" s="24">
        <f>E20+E24</f>
        <v>288</v>
      </c>
      <c r="F25" s="25"/>
      <c r="G25" s="24">
        <f t="shared" ref="G25:L25" si="15">G20+G24</f>
        <v>68</v>
      </c>
      <c r="H25" s="24">
        <f t="shared" si="15"/>
        <v>220</v>
      </c>
      <c r="I25" s="24">
        <f t="shared" si="15"/>
        <v>288</v>
      </c>
      <c r="J25" s="24">
        <f t="shared" si="15"/>
        <v>0</v>
      </c>
      <c r="K25" s="24">
        <f t="shared" si="15"/>
        <v>0</v>
      </c>
      <c r="L25" s="24">
        <f t="shared" si="15"/>
        <v>0</v>
      </c>
    </row>
    <row r="26" spans="1:12" s="26" customFormat="1" ht="17.25" customHeight="1" x14ac:dyDescent="0.2">
      <c r="A26" s="31"/>
      <c r="B26" s="32" t="s">
        <v>46</v>
      </c>
      <c r="C26" s="33">
        <f>C19+C25</f>
        <v>440</v>
      </c>
      <c r="D26" s="33">
        <f>D19+D25</f>
        <v>1714</v>
      </c>
      <c r="E26" s="33">
        <f>E19+E25</f>
        <v>2154</v>
      </c>
      <c r="F26" s="34"/>
      <c r="G26" s="33">
        <f>G19+G25</f>
        <v>440</v>
      </c>
      <c r="H26" s="33">
        <f>H19+H25</f>
        <v>1714</v>
      </c>
      <c r="I26" s="33">
        <f>I19+I25</f>
        <v>2154</v>
      </c>
      <c r="J26" s="33">
        <f t="shared" ref="J26:L26" si="16">J19+J25</f>
        <v>0</v>
      </c>
      <c r="K26" s="33">
        <f t="shared" si="16"/>
        <v>0</v>
      </c>
      <c r="L26" s="33">
        <f t="shared" si="16"/>
        <v>0</v>
      </c>
    </row>
    <row r="27" spans="1:12" ht="17.25" customHeight="1" x14ac:dyDescent="0.2">
      <c r="A27" s="2" t="s">
        <v>44</v>
      </c>
      <c r="B27" s="3"/>
      <c r="C27" s="4"/>
      <c r="D27" s="4"/>
      <c r="E27" s="35"/>
      <c r="F27" s="5"/>
      <c r="G27" s="35"/>
      <c r="H27" s="35"/>
      <c r="I27" s="35"/>
      <c r="J27" s="35"/>
      <c r="K27" s="35"/>
      <c r="L27" s="36"/>
    </row>
    <row r="28" spans="1:12" ht="17.25" customHeight="1" x14ac:dyDescent="0.2">
      <c r="A28" s="2"/>
      <c r="B28" s="7" t="s">
        <v>63</v>
      </c>
      <c r="C28" s="4"/>
      <c r="D28" s="4"/>
      <c r="E28" s="35"/>
      <c r="F28" s="5"/>
      <c r="G28" s="35"/>
      <c r="H28" s="35"/>
      <c r="I28" s="35"/>
      <c r="J28" s="35"/>
      <c r="K28" s="35"/>
      <c r="L28" s="36"/>
    </row>
    <row r="29" spans="1:12" ht="17.25" customHeight="1" x14ac:dyDescent="0.2">
      <c r="A29" s="8"/>
      <c r="B29" s="3" t="s">
        <v>178</v>
      </c>
      <c r="C29" s="4"/>
      <c r="D29" s="4"/>
      <c r="E29" s="35"/>
      <c r="F29" s="5"/>
      <c r="G29" s="35"/>
      <c r="H29" s="35"/>
      <c r="I29" s="35"/>
      <c r="J29" s="35"/>
      <c r="K29" s="35"/>
      <c r="L29" s="36"/>
    </row>
    <row r="30" spans="1:12" ht="17.25" customHeight="1" x14ac:dyDescent="0.2">
      <c r="A30" s="13"/>
      <c r="B30" s="14" t="s">
        <v>174</v>
      </c>
      <c r="C30" s="15">
        <v>31</v>
      </c>
      <c r="D30" s="15">
        <v>27</v>
      </c>
      <c r="E30" s="16">
        <f t="shared" ref="E30:E34" si="17">C30+D30</f>
        <v>58</v>
      </c>
      <c r="F30" s="37">
        <v>2</v>
      </c>
      <c r="G30" s="16" t="str">
        <f t="shared" ref="G30:G34" si="18">IF(F30=1,C30,"0")</f>
        <v>0</v>
      </c>
      <c r="H30" s="16" t="str">
        <f t="shared" ref="H30:H34" si="19">IF(F30=1,D30,"0")</f>
        <v>0</v>
      </c>
      <c r="I30" s="16">
        <f t="shared" ref="I30:I34" si="20">G30+H30</f>
        <v>0</v>
      </c>
      <c r="J30" s="16">
        <f t="shared" ref="J30:J34" si="21">IF(F30=2,C30,"0")</f>
        <v>31</v>
      </c>
      <c r="K30" s="16">
        <f t="shared" ref="K30:K34" si="22">IF(F30=2,D30,"0")</f>
        <v>27</v>
      </c>
      <c r="L30" s="16">
        <f t="shared" ref="L30:L34" si="23">J30+K30</f>
        <v>58</v>
      </c>
    </row>
    <row r="31" spans="1:12" ht="17.25" customHeight="1" x14ac:dyDescent="0.2">
      <c r="A31" s="18"/>
      <c r="B31" s="19" t="s">
        <v>175</v>
      </c>
      <c r="C31" s="20">
        <v>31</v>
      </c>
      <c r="D31" s="20">
        <v>4</v>
      </c>
      <c r="E31" s="21">
        <f t="shared" si="17"/>
        <v>35</v>
      </c>
      <c r="F31" s="38">
        <v>2</v>
      </c>
      <c r="G31" s="21" t="str">
        <f t="shared" si="18"/>
        <v>0</v>
      </c>
      <c r="H31" s="21" t="str">
        <f t="shared" si="19"/>
        <v>0</v>
      </c>
      <c r="I31" s="21">
        <f t="shared" si="20"/>
        <v>0</v>
      </c>
      <c r="J31" s="21">
        <f t="shared" si="21"/>
        <v>31</v>
      </c>
      <c r="K31" s="21">
        <f t="shared" si="22"/>
        <v>4</v>
      </c>
      <c r="L31" s="21">
        <f t="shared" si="23"/>
        <v>35</v>
      </c>
    </row>
    <row r="32" spans="1:12" ht="17.25" customHeight="1" x14ac:dyDescent="0.2">
      <c r="A32" s="18"/>
      <c r="B32" s="19" t="s">
        <v>176</v>
      </c>
      <c r="C32" s="20">
        <v>44</v>
      </c>
      <c r="D32" s="20">
        <v>15</v>
      </c>
      <c r="E32" s="21">
        <f t="shared" si="17"/>
        <v>59</v>
      </c>
      <c r="F32" s="38">
        <v>2</v>
      </c>
      <c r="G32" s="21" t="str">
        <f t="shared" si="18"/>
        <v>0</v>
      </c>
      <c r="H32" s="21" t="str">
        <f t="shared" si="19"/>
        <v>0</v>
      </c>
      <c r="I32" s="21">
        <f t="shared" si="20"/>
        <v>0</v>
      </c>
      <c r="J32" s="21">
        <f t="shared" si="21"/>
        <v>44</v>
      </c>
      <c r="K32" s="21">
        <f t="shared" si="22"/>
        <v>15</v>
      </c>
      <c r="L32" s="21">
        <f t="shared" si="23"/>
        <v>59</v>
      </c>
    </row>
    <row r="33" spans="1:12" ht="17.25" customHeight="1" x14ac:dyDescent="0.2">
      <c r="A33" s="18"/>
      <c r="B33" s="19" t="s">
        <v>179</v>
      </c>
      <c r="C33" s="20">
        <v>25</v>
      </c>
      <c r="D33" s="20">
        <v>19</v>
      </c>
      <c r="E33" s="21">
        <f t="shared" si="17"/>
        <v>44</v>
      </c>
      <c r="F33" s="38">
        <v>2</v>
      </c>
      <c r="G33" s="21" t="str">
        <f t="shared" si="18"/>
        <v>0</v>
      </c>
      <c r="H33" s="21" t="str">
        <f t="shared" si="19"/>
        <v>0</v>
      </c>
      <c r="I33" s="21">
        <f t="shared" si="20"/>
        <v>0</v>
      </c>
      <c r="J33" s="21">
        <f t="shared" si="21"/>
        <v>25</v>
      </c>
      <c r="K33" s="21">
        <f t="shared" si="22"/>
        <v>19</v>
      </c>
      <c r="L33" s="21">
        <f t="shared" si="23"/>
        <v>44</v>
      </c>
    </row>
    <row r="34" spans="1:12" ht="17.25" customHeight="1" x14ac:dyDescent="0.2">
      <c r="A34" s="18"/>
      <c r="B34" s="19" t="s">
        <v>177</v>
      </c>
      <c r="C34" s="20">
        <v>37</v>
      </c>
      <c r="D34" s="20">
        <v>27</v>
      </c>
      <c r="E34" s="21">
        <f t="shared" si="17"/>
        <v>64</v>
      </c>
      <c r="F34" s="38">
        <v>2</v>
      </c>
      <c r="G34" s="21" t="str">
        <f t="shared" si="18"/>
        <v>0</v>
      </c>
      <c r="H34" s="21" t="str">
        <f t="shared" si="19"/>
        <v>0</v>
      </c>
      <c r="I34" s="21">
        <f t="shared" si="20"/>
        <v>0</v>
      </c>
      <c r="J34" s="21">
        <f t="shared" si="21"/>
        <v>37</v>
      </c>
      <c r="K34" s="21">
        <f t="shared" si="22"/>
        <v>27</v>
      </c>
      <c r="L34" s="21">
        <f t="shared" si="23"/>
        <v>64</v>
      </c>
    </row>
    <row r="35" spans="1:12" s="26" customFormat="1" ht="17.25" customHeight="1" x14ac:dyDescent="0.2">
      <c r="A35" s="22"/>
      <c r="B35" s="23" t="s">
        <v>62</v>
      </c>
      <c r="C35" s="24">
        <f>SUM(C30:C34)</f>
        <v>168</v>
      </c>
      <c r="D35" s="24">
        <f>SUM(D30:D34)</f>
        <v>92</v>
      </c>
      <c r="E35" s="24">
        <f>SUM(E30:E34)</f>
        <v>260</v>
      </c>
      <c r="F35" s="39"/>
      <c r="G35" s="24">
        <f t="shared" ref="G35:L35" si="24">SUM(G30:G34)</f>
        <v>0</v>
      </c>
      <c r="H35" s="24">
        <f t="shared" si="24"/>
        <v>0</v>
      </c>
      <c r="I35" s="24">
        <f t="shared" si="24"/>
        <v>0</v>
      </c>
      <c r="J35" s="24">
        <f t="shared" si="24"/>
        <v>168</v>
      </c>
      <c r="K35" s="24">
        <f t="shared" si="24"/>
        <v>92</v>
      </c>
      <c r="L35" s="24">
        <f t="shared" si="24"/>
        <v>260</v>
      </c>
    </row>
    <row r="36" spans="1:12" s="26" customFormat="1" ht="17.25" customHeight="1" x14ac:dyDescent="0.2">
      <c r="A36" s="22"/>
      <c r="B36" s="3" t="s">
        <v>163</v>
      </c>
      <c r="C36" s="92"/>
      <c r="D36" s="80"/>
      <c r="E36" s="106"/>
      <c r="F36" s="107"/>
      <c r="G36" s="80"/>
      <c r="H36" s="24"/>
      <c r="I36" s="24"/>
      <c r="J36" s="24"/>
      <c r="K36" s="24"/>
      <c r="L36" s="24"/>
    </row>
    <row r="37" spans="1:12" s="26" customFormat="1" ht="17.25" customHeight="1" x14ac:dyDescent="0.2">
      <c r="A37" s="22"/>
      <c r="B37" s="14" t="s">
        <v>11</v>
      </c>
      <c r="C37" s="24">
        <v>80</v>
      </c>
      <c r="D37" s="24">
        <v>67</v>
      </c>
      <c r="E37" s="24">
        <f t="shared" ref="E37:E42" si="25">C37+D37</f>
        <v>147</v>
      </c>
      <c r="F37" s="25">
        <v>2</v>
      </c>
      <c r="G37" s="24" t="str">
        <f t="shared" ref="G37:G42" si="26">IF(F37=1,C37,"0")</f>
        <v>0</v>
      </c>
      <c r="H37" s="24" t="str">
        <f t="shared" ref="H37:H42" si="27">IF(F37=1,D37,"0")</f>
        <v>0</v>
      </c>
      <c r="I37" s="24">
        <f t="shared" ref="I37:I42" si="28">G37+H37</f>
        <v>0</v>
      </c>
      <c r="J37" s="24">
        <f t="shared" ref="J37:J42" si="29">IF(F37=2,C37,"0")</f>
        <v>80</v>
      </c>
      <c r="K37" s="24">
        <f t="shared" ref="K37:K42" si="30">IF(F37=2,D37,"0")</f>
        <v>67</v>
      </c>
      <c r="L37" s="24">
        <f t="shared" ref="L37:L42" si="31">J37+K37</f>
        <v>147</v>
      </c>
    </row>
    <row r="38" spans="1:12" s="26" customFormat="1" ht="17.25" customHeight="1" x14ac:dyDescent="0.2">
      <c r="A38" s="22"/>
      <c r="B38" s="19" t="s">
        <v>9</v>
      </c>
      <c r="C38" s="24">
        <v>113</v>
      </c>
      <c r="D38" s="24">
        <v>30</v>
      </c>
      <c r="E38" s="24">
        <f t="shared" si="25"/>
        <v>143</v>
      </c>
      <c r="F38" s="25">
        <v>2</v>
      </c>
      <c r="G38" s="24" t="str">
        <f t="shared" si="26"/>
        <v>0</v>
      </c>
      <c r="H38" s="24" t="str">
        <f t="shared" si="27"/>
        <v>0</v>
      </c>
      <c r="I38" s="24">
        <f t="shared" si="28"/>
        <v>0</v>
      </c>
      <c r="J38" s="24">
        <f t="shared" si="29"/>
        <v>113</v>
      </c>
      <c r="K38" s="24">
        <f t="shared" si="30"/>
        <v>30</v>
      </c>
      <c r="L38" s="24">
        <f t="shared" si="31"/>
        <v>143</v>
      </c>
    </row>
    <row r="39" spans="1:12" s="26" customFormat="1" ht="17.25" customHeight="1" x14ac:dyDescent="0.2">
      <c r="A39" s="22"/>
      <c r="B39" s="19" t="s">
        <v>73</v>
      </c>
      <c r="C39" s="24">
        <v>80</v>
      </c>
      <c r="D39" s="24">
        <v>47</v>
      </c>
      <c r="E39" s="24">
        <f t="shared" si="25"/>
        <v>127</v>
      </c>
      <c r="F39" s="25">
        <v>2</v>
      </c>
      <c r="G39" s="24" t="str">
        <f t="shared" si="26"/>
        <v>0</v>
      </c>
      <c r="H39" s="24" t="str">
        <f t="shared" si="27"/>
        <v>0</v>
      </c>
      <c r="I39" s="24">
        <f t="shared" si="28"/>
        <v>0</v>
      </c>
      <c r="J39" s="24">
        <f t="shared" si="29"/>
        <v>80</v>
      </c>
      <c r="K39" s="24">
        <f t="shared" si="30"/>
        <v>47</v>
      </c>
      <c r="L39" s="24">
        <f t="shared" si="31"/>
        <v>127</v>
      </c>
    </row>
    <row r="40" spans="1:12" s="26" customFormat="1" ht="17.25" customHeight="1" x14ac:dyDescent="0.2">
      <c r="A40" s="22"/>
      <c r="B40" s="19" t="s">
        <v>8</v>
      </c>
      <c r="C40" s="24">
        <v>75</v>
      </c>
      <c r="D40" s="24">
        <v>52</v>
      </c>
      <c r="E40" s="24">
        <f t="shared" si="25"/>
        <v>127</v>
      </c>
      <c r="F40" s="25">
        <v>2</v>
      </c>
      <c r="G40" s="24" t="str">
        <f t="shared" si="26"/>
        <v>0</v>
      </c>
      <c r="H40" s="24" t="str">
        <f t="shared" si="27"/>
        <v>0</v>
      </c>
      <c r="I40" s="24">
        <f t="shared" si="28"/>
        <v>0</v>
      </c>
      <c r="J40" s="24">
        <f t="shared" si="29"/>
        <v>75</v>
      </c>
      <c r="K40" s="24">
        <f t="shared" si="30"/>
        <v>52</v>
      </c>
      <c r="L40" s="24">
        <f t="shared" si="31"/>
        <v>127</v>
      </c>
    </row>
    <row r="41" spans="1:12" s="26" customFormat="1" ht="17.25" customHeight="1" x14ac:dyDescent="0.2">
      <c r="A41" s="22"/>
      <c r="B41" s="19" t="s">
        <v>48</v>
      </c>
      <c r="C41" s="24">
        <v>37</v>
      </c>
      <c r="D41" s="24">
        <v>38</v>
      </c>
      <c r="E41" s="24">
        <f t="shared" si="25"/>
        <v>75</v>
      </c>
      <c r="F41" s="25">
        <v>2</v>
      </c>
      <c r="G41" s="24" t="str">
        <f t="shared" si="26"/>
        <v>0</v>
      </c>
      <c r="H41" s="24" t="str">
        <f t="shared" si="27"/>
        <v>0</v>
      </c>
      <c r="I41" s="24">
        <f t="shared" si="28"/>
        <v>0</v>
      </c>
      <c r="J41" s="24">
        <f t="shared" si="29"/>
        <v>37</v>
      </c>
      <c r="K41" s="24">
        <f t="shared" si="30"/>
        <v>38</v>
      </c>
      <c r="L41" s="24">
        <f t="shared" si="31"/>
        <v>75</v>
      </c>
    </row>
    <row r="42" spans="1:12" s="26" customFormat="1" ht="17.25" customHeight="1" x14ac:dyDescent="0.2">
      <c r="A42" s="22"/>
      <c r="B42" s="19" t="s">
        <v>10</v>
      </c>
      <c r="C42" s="24">
        <v>68</v>
      </c>
      <c r="D42" s="24">
        <v>91</v>
      </c>
      <c r="E42" s="24">
        <f t="shared" si="25"/>
        <v>159</v>
      </c>
      <c r="F42" s="25">
        <v>2</v>
      </c>
      <c r="G42" s="24" t="str">
        <f t="shared" si="26"/>
        <v>0</v>
      </c>
      <c r="H42" s="24" t="str">
        <f t="shared" si="27"/>
        <v>0</v>
      </c>
      <c r="I42" s="24">
        <f t="shared" si="28"/>
        <v>0</v>
      </c>
      <c r="J42" s="24">
        <f t="shared" si="29"/>
        <v>68</v>
      </c>
      <c r="K42" s="24">
        <f t="shared" si="30"/>
        <v>91</v>
      </c>
      <c r="L42" s="24">
        <f t="shared" si="31"/>
        <v>159</v>
      </c>
    </row>
    <row r="43" spans="1:12" s="26" customFormat="1" ht="17.25" customHeight="1" x14ac:dyDescent="0.2">
      <c r="A43" s="22"/>
      <c r="B43" s="23" t="s">
        <v>62</v>
      </c>
      <c r="C43" s="24">
        <f t="shared" ref="C43:L43" si="32">SUM(C37:C42)</f>
        <v>453</v>
      </c>
      <c r="D43" s="24">
        <f t="shared" si="32"/>
        <v>325</v>
      </c>
      <c r="E43" s="24">
        <f t="shared" si="32"/>
        <v>778</v>
      </c>
      <c r="F43" s="25"/>
      <c r="G43" s="24">
        <f t="shared" si="32"/>
        <v>0</v>
      </c>
      <c r="H43" s="24">
        <f t="shared" si="32"/>
        <v>0</v>
      </c>
      <c r="I43" s="24">
        <f t="shared" si="32"/>
        <v>0</v>
      </c>
      <c r="J43" s="24">
        <f t="shared" si="32"/>
        <v>453</v>
      </c>
      <c r="K43" s="24">
        <f t="shared" si="32"/>
        <v>325</v>
      </c>
      <c r="L43" s="24">
        <f t="shared" si="32"/>
        <v>778</v>
      </c>
    </row>
    <row r="44" spans="1:12" s="26" customFormat="1" ht="17.25" customHeight="1" x14ac:dyDescent="0.3">
      <c r="A44" s="22"/>
      <c r="B44" s="40" t="s">
        <v>164</v>
      </c>
      <c r="C44" s="41"/>
      <c r="D44" s="4"/>
      <c r="E44" s="36"/>
      <c r="F44" s="46"/>
      <c r="G44" s="35"/>
      <c r="H44" s="21"/>
      <c r="I44" s="21"/>
      <c r="J44" s="21"/>
      <c r="K44" s="21"/>
      <c r="L44" s="21"/>
    </row>
    <row r="45" spans="1:12" s="26" customFormat="1" ht="17.25" customHeight="1" x14ac:dyDescent="0.2">
      <c r="A45" s="22"/>
      <c r="B45" s="19" t="s">
        <v>7</v>
      </c>
      <c r="C45" s="20">
        <v>61</v>
      </c>
      <c r="D45" s="20">
        <v>64</v>
      </c>
      <c r="E45" s="21">
        <f>C45+D45</f>
        <v>125</v>
      </c>
      <c r="F45" s="38">
        <v>2</v>
      </c>
      <c r="G45" s="21" t="str">
        <f>IF(F45=1,C45,"0")</f>
        <v>0</v>
      </c>
      <c r="H45" s="21" t="str">
        <f>IF(F45=1,D45,"0")</f>
        <v>0</v>
      </c>
      <c r="I45" s="21">
        <f>G45+H45</f>
        <v>0</v>
      </c>
      <c r="J45" s="21">
        <f>IF(F45=2,C45,"0")</f>
        <v>61</v>
      </c>
      <c r="K45" s="21">
        <f>IF(F45=2,D45,"0")</f>
        <v>64</v>
      </c>
      <c r="L45" s="21">
        <f>J45+K45</f>
        <v>125</v>
      </c>
    </row>
    <row r="46" spans="1:12" s="26" customFormat="1" ht="17.25" customHeight="1" x14ac:dyDescent="0.2">
      <c r="A46" s="22"/>
      <c r="B46" s="23" t="s">
        <v>62</v>
      </c>
      <c r="C46" s="24">
        <f t="shared" ref="C46:L46" si="33">C45</f>
        <v>61</v>
      </c>
      <c r="D46" s="24">
        <f t="shared" si="33"/>
        <v>64</v>
      </c>
      <c r="E46" s="24">
        <f t="shared" si="33"/>
        <v>125</v>
      </c>
      <c r="F46" s="39">
        <f t="shared" si="33"/>
        <v>2</v>
      </c>
      <c r="G46" s="24" t="str">
        <f t="shared" si="33"/>
        <v>0</v>
      </c>
      <c r="H46" s="24" t="str">
        <f t="shared" si="33"/>
        <v>0</v>
      </c>
      <c r="I46" s="24">
        <f t="shared" si="33"/>
        <v>0</v>
      </c>
      <c r="J46" s="24">
        <f t="shared" si="33"/>
        <v>61</v>
      </c>
      <c r="K46" s="24">
        <f t="shared" si="33"/>
        <v>64</v>
      </c>
      <c r="L46" s="24">
        <f t="shared" si="33"/>
        <v>125</v>
      </c>
    </row>
    <row r="47" spans="1:12" ht="17.25" customHeight="1" x14ac:dyDescent="0.3">
      <c r="A47" s="18"/>
      <c r="B47" s="40" t="s">
        <v>165</v>
      </c>
      <c r="C47" s="41"/>
      <c r="D47" s="20"/>
      <c r="E47" s="21"/>
      <c r="F47" s="42"/>
      <c r="G47" s="21"/>
      <c r="H47" s="21"/>
      <c r="I47" s="21"/>
      <c r="J47" s="21"/>
      <c r="K47" s="21"/>
      <c r="L47" s="21"/>
    </row>
    <row r="48" spans="1:12" ht="17.25" customHeight="1" x14ac:dyDescent="0.2">
      <c r="A48" s="18"/>
      <c r="B48" s="43" t="s">
        <v>126</v>
      </c>
      <c r="C48" s="20">
        <v>10</v>
      </c>
      <c r="D48" s="20">
        <v>0</v>
      </c>
      <c r="E48" s="21">
        <f>C48+D48</f>
        <v>10</v>
      </c>
      <c r="F48" s="38">
        <v>2</v>
      </c>
      <c r="G48" s="21" t="str">
        <f>IF(F48=1,C48,"0")</f>
        <v>0</v>
      </c>
      <c r="H48" s="21" t="str">
        <f>IF(F48=1,D48,"0")</f>
        <v>0</v>
      </c>
      <c r="I48" s="21">
        <f t="shared" ref="I48:I116" si="34">G48+H48</f>
        <v>0</v>
      </c>
      <c r="J48" s="21">
        <f>IF(F48=2,C48,"0")</f>
        <v>10</v>
      </c>
      <c r="K48" s="21">
        <f>IF(F48=2,D48,"0")</f>
        <v>0</v>
      </c>
      <c r="L48" s="21">
        <f t="shared" ref="L48:L116" si="35">J48+K48</f>
        <v>10</v>
      </c>
    </row>
    <row r="49" spans="1:12" ht="17.25" customHeight="1" x14ac:dyDescent="0.2">
      <c r="A49" s="18"/>
      <c r="B49" s="43" t="s">
        <v>127</v>
      </c>
      <c r="C49" s="20">
        <v>1</v>
      </c>
      <c r="D49" s="20">
        <v>0</v>
      </c>
      <c r="E49" s="21">
        <f>C49+D49</f>
        <v>1</v>
      </c>
      <c r="F49" s="38">
        <v>2</v>
      </c>
      <c r="G49" s="21" t="str">
        <f>IF(F49=1,C49,"0")</f>
        <v>0</v>
      </c>
      <c r="H49" s="21" t="str">
        <f>IF(F49=1,D49,"0")</f>
        <v>0</v>
      </c>
      <c r="I49" s="21">
        <f t="shared" si="34"/>
        <v>0</v>
      </c>
      <c r="J49" s="21">
        <f>IF(F49=2,C49,"0")</f>
        <v>1</v>
      </c>
      <c r="K49" s="21">
        <f>IF(F49=2,D49,"0")</f>
        <v>0</v>
      </c>
      <c r="L49" s="21">
        <f t="shared" si="35"/>
        <v>1</v>
      </c>
    </row>
    <row r="50" spans="1:12" ht="17.25" customHeight="1" x14ac:dyDescent="0.2">
      <c r="A50" s="18"/>
      <c r="B50" s="44" t="s">
        <v>62</v>
      </c>
      <c r="C50" s="24">
        <f>SUM(C48:C49)</f>
        <v>11</v>
      </c>
      <c r="D50" s="24">
        <f>SUM(D48:D49)</f>
        <v>0</v>
      </c>
      <c r="E50" s="24">
        <f>SUM(E48:E49)</f>
        <v>11</v>
      </c>
      <c r="F50" s="39">
        <f>SUM(F48:F49)</f>
        <v>4</v>
      </c>
      <c r="G50" s="24" t="str">
        <f t="shared" ref="G50:I50" si="36">G48</f>
        <v>0</v>
      </c>
      <c r="H50" s="24" t="str">
        <f t="shared" si="36"/>
        <v>0</v>
      </c>
      <c r="I50" s="24">
        <f t="shared" si="36"/>
        <v>0</v>
      </c>
      <c r="J50" s="24">
        <f>SUM(J48:J49)</f>
        <v>11</v>
      </c>
      <c r="K50" s="24">
        <f>SUM(K48:K49)</f>
        <v>0</v>
      </c>
      <c r="L50" s="24">
        <f>SUM(L48:L49)</f>
        <v>11</v>
      </c>
    </row>
    <row r="51" spans="1:12" ht="17.25" customHeight="1" x14ac:dyDescent="0.3">
      <c r="A51" s="18"/>
      <c r="B51" s="40" t="s">
        <v>166</v>
      </c>
      <c r="C51" s="20"/>
      <c r="D51" s="20"/>
      <c r="E51" s="21"/>
      <c r="F51" s="42"/>
      <c r="G51" s="21"/>
      <c r="H51" s="21"/>
      <c r="I51" s="21"/>
      <c r="J51" s="21"/>
      <c r="K51" s="21"/>
      <c r="L51" s="21"/>
    </row>
    <row r="52" spans="1:12" ht="17.25" customHeight="1" x14ac:dyDescent="0.3">
      <c r="A52" s="18"/>
      <c r="B52" s="19" t="s">
        <v>156</v>
      </c>
      <c r="C52" s="20">
        <v>40</v>
      </c>
      <c r="D52" s="20">
        <v>41</v>
      </c>
      <c r="E52" s="21">
        <f>C52+D52</f>
        <v>81</v>
      </c>
      <c r="F52" s="105">
        <v>2</v>
      </c>
      <c r="G52" s="21" t="str">
        <f>IF(F52=1,C52,"0")</f>
        <v>0</v>
      </c>
      <c r="H52" s="21" t="str">
        <f>IF(F52=1,D52,"0")</f>
        <v>0</v>
      </c>
      <c r="I52" s="21">
        <f t="shared" ref="I52" si="37">G52+H52</f>
        <v>0</v>
      </c>
      <c r="J52" s="21">
        <f>IF(F52=2,C52,"0")</f>
        <v>40</v>
      </c>
      <c r="K52" s="21">
        <f>IF(F52=2,D52,"0")</f>
        <v>41</v>
      </c>
      <c r="L52" s="21">
        <f t="shared" ref="L52" si="38">J52+K52</f>
        <v>81</v>
      </c>
    </row>
    <row r="53" spans="1:12" ht="17.25" customHeight="1" x14ac:dyDescent="0.2">
      <c r="A53" s="18"/>
      <c r="B53" s="43" t="s">
        <v>5</v>
      </c>
      <c r="C53" s="20">
        <v>100</v>
      </c>
      <c r="D53" s="20">
        <v>137</v>
      </c>
      <c r="E53" s="21">
        <f>C53+D53</f>
        <v>237</v>
      </c>
      <c r="F53" s="38">
        <v>2</v>
      </c>
      <c r="G53" s="21" t="str">
        <f>IF(F53=1,C53,"0")</f>
        <v>0</v>
      </c>
      <c r="H53" s="21" t="str">
        <f>IF(F53=1,D53,"0")</f>
        <v>0</v>
      </c>
      <c r="I53" s="21">
        <f t="shared" si="34"/>
        <v>0</v>
      </c>
      <c r="J53" s="21">
        <f>IF(F53=2,C53,"0")</f>
        <v>100</v>
      </c>
      <c r="K53" s="21">
        <f>IF(F53=2,D53,"0")</f>
        <v>137</v>
      </c>
      <c r="L53" s="21">
        <f t="shared" si="35"/>
        <v>237</v>
      </c>
    </row>
    <row r="54" spans="1:12" ht="17.25" customHeight="1" x14ac:dyDescent="0.2">
      <c r="A54" s="18"/>
      <c r="B54" s="45" t="s">
        <v>6</v>
      </c>
      <c r="C54" s="20">
        <v>106</v>
      </c>
      <c r="D54" s="20">
        <v>82</v>
      </c>
      <c r="E54" s="21">
        <f>C54+D54</f>
        <v>188</v>
      </c>
      <c r="F54" s="38">
        <v>2</v>
      </c>
      <c r="G54" s="21" t="str">
        <f>IF(F54=1,C54,"0")</f>
        <v>0</v>
      </c>
      <c r="H54" s="21" t="str">
        <f>IF(F54=1,D54,"0")</f>
        <v>0</v>
      </c>
      <c r="I54" s="21">
        <f t="shared" si="34"/>
        <v>0</v>
      </c>
      <c r="J54" s="21">
        <f>IF(F54=2,C54,"0")</f>
        <v>106</v>
      </c>
      <c r="K54" s="21">
        <f>IF(F54=2,D54,"0")</f>
        <v>82</v>
      </c>
      <c r="L54" s="21">
        <f t="shared" si="35"/>
        <v>188</v>
      </c>
    </row>
    <row r="55" spans="1:12" s="26" customFormat="1" ht="17.25" customHeight="1" x14ac:dyDescent="0.2">
      <c r="A55" s="22"/>
      <c r="B55" s="44" t="s">
        <v>62</v>
      </c>
      <c r="C55" s="24">
        <f>SUM(C52:C54)</f>
        <v>246</v>
      </c>
      <c r="D55" s="24">
        <f>SUM(D52:D54)</f>
        <v>260</v>
      </c>
      <c r="E55" s="24">
        <f>SUM(E52:E54)</f>
        <v>506</v>
      </c>
      <c r="F55" s="39">
        <f t="shared" ref="F55:I55" si="39">SUM(F53:F54)</f>
        <v>4</v>
      </c>
      <c r="G55" s="24">
        <f t="shared" si="39"/>
        <v>0</v>
      </c>
      <c r="H55" s="24">
        <f t="shared" si="39"/>
        <v>0</v>
      </c>
      <c r="I55" s="24">
        <f t="shared" si="39"/>
        <v>0</v>
      </c>
      <c r="J55" s="24">
        <f>SUM(J52:J54)</f>
        <v>246</v>
      </c>
      <c r="K55" s="24">
        <f t="shared" ref="K55:L55" si="40">SUM(K52:K54)</f>
        <v>260</v>
      </c>
      <c r="L55" s="24">
        <f t="shared" si="40"/>
        <v>506</v>
      </c>
    </row>
    <row r="56" spans="1:12" s="26" customFormat="1" ht="17.25" customHeight="1" x14ac:dyDescent="0.2">
      <c r="A56" s="22"/>
      <c r="B56" s="40" t="s">
        <v>180</v>
      </c>
      <c r="C56" s="92"/>
      <c r="D56" s="24"/>
      <c r="E56" s="24"/>
      <c r="F56" s="39"/>
      <c r="G56" s="24"/>
      <c r="H56" s="24"/>
      <c r="I56" s="24"/>
      <c r="J56" s="24"/>
      <c r="K56" s="24"/>
      <c r="L56" s="24"/>
    </row>
    <row r="57" spans="1:12" s="26" customFormat="1" ht="17.25" customHeight="1" x14ac:dyDescent="0.2">
      <c r="A57" s="22"/>
      <c r="B57" s="43" t="s">
        <v>181</v>
      </c>
      <c r="C57" s="41">
        <v>64</v>
      </c>
      <c r="D57" s="20">
        <v>14</v>
      </c>
      <c r="E57" s="24">
        <f>C57+D57</f>
        <v>78</v>
      </c>
      <c r="F57" s="39">
        <v>2</v>
      </c>
      <c r="G57" s="24" t="str">
        <f>IF(F57=1,C57,"0")</f>
        <v>0</v>
      </c>
      <c r="H57" s="24" t="str">
        <f>IF(F57=1,D57,"0")</f>
        <v>0</v>
      </c>
      <c r="I57" s="24">
        <f>G57+H57</f>
        <v>0</v>
      </c>
      <c r="J57" s="24">
        <f>IF(F57=2,C57,"0")</f>
        <v>64</v>
      </c>
      <c r="K57" s="24">
        <f>IF(F57=2,D57,"0")</f>
        <v>14</v>
      </c>
      <c r="L57" s="24">
        <f>J57+K57</f>
        <v>78</v>
      </c>
    </row>
    <row r="58" spans="1:12" s="26" customFormat="1" ht="17.25" customHeight="1" x14ac:dyDescent="0.2">
      <c r="A58" s="22"/>
      <c r="B58" s="44" t="s">
        <v>62</v>
      </c>
      <c r="C58" s="92">
        <f>C57</f>
        <v>64</v>
      </c>
      <c r="D58" s="24">
        <f t="shared" ref="D58:L58" si="41">D57</f>
        <v>14</v>
      </c>
      <c r="E58" s="24">
        <f t="shared" si="41"/>
        <v>78</v>
      </c>
      <c r="F58" s="39">
        <f t="shared" si="41"/>
        <v>2</v>
      </c>
      <c r="G58" s="24" t="str">
        <f t="shared" si="41"/>
        <v>0</v>
      </c>
      <c r="H58" s="24" t="str">
        <f t="shared" si="41"/>
        <v>0</v>
      </c>
      <c r="I58" s="24">
        <f t="shared" si="41"/>
        <v>0</v>
      </c>
      <c r="J58" s="24">
        <f t="shared" si="41"/>
        <v>64</v>
      </c>
      <c r="K58" s="24">
        <f t="shared" si="41"/>
        <v>14</v>
      </c>
      <c r="L58" s="24">
        <f t="shared" si="41"/>
        <v>78</v>
      </c>
    </row>
    <row r="59" spans="1:12" s="26" customFormat="1" ht="17.25" customHeight="1" x14ac:dyDescent="0.3">
      <c r="A59" s="22"/>
      <c r="B59" s="40" t="s">
        <v>167</v>
      </c>
      <c r="C59" s="41"/>
      <c r="D59" s="20"/>
      <c r="E59" s="21"/>
      <c r="F59" s="42"/>
      <c r="G59" s="21"/>
      <c r="H59" s="21"/>
      <c r="I59" s="21"/>
      <c r="J59" s="21"/>
      <c r="K59" s="21"/>
      <c r="L59" s="21"/>
    </row>
    <row r="60" spans="1:12" s="26" customFormat="1" ht="17.25" customHeight="1" x14ac:dyDescent="0.2">
      <c r="A60" s="22"/>
      <c r="B60" s="43" t="s">
        <v>95</v>
      </c>
      <c r="C60" s="20">
        <v>132</v>
      </c>
      <c r="D60" s="20">
        <v>26</v>
      </c>
      <c r="E60" s="21">
        <f>C60+D60</f>
        <v>158</v>
      </c>
      <c r="F60" s="38">
        <v>2</v>
      </c>
      <c r="G60" s="21" t="str">
        <f>IF(F60=1,C60,"0")</f>
        <v>0</v>
      </c>
      <c r="H60" s="21" t="str">
        <f>IF(F60=1,D60,"0")</f>
        <v>0</v>
      </c>
      <c r="I60" s="21">
        <f>G60+H60</f>
        <v>0</v>
      </c>
      <c r="J60" s="21">
        <f>IF(F60=2,C60,"0")</f>
        <v>132</v>
      </c>
      <c r="K60" s="21">
        <f>IF(F60=2,D60,"0")</f>
        <v>26</v>
      </c>
      <c r="L60" s="21">
        <f>J60+K60</f>
        <v>158</v>
      </c>
    </row>
    <row r="61" spans="1:12" s="26" customFormat="1" ht="17.25" customHeight="1" x14ac:dyDescent="0.2">
      <c r="A61" s="22"/>
      <c r="B61" s="44" t="s">
        <v>62</v>
      </c>
      <c r="C61" s="24">
        <f>C60</f>
        <v>132</v>
      </c>
      <c r="D61" s="24">
        <f t="shared" ref="D61:L61" si="42">D60</f>
        <v>26</v>
      </c>
      <c r="E61" s="24">
        <f t="shared" si="42"/>
        <v>158</v>
      </c>
      <c r="F61" s="39">
        <f t="shared" si="42"/>
        <v>2</v>
      </c>
      <c r="G61" s="24" t="str">
        <f t="shared" si="42"/>
        <v>0</v>
      </c>
      <c r="H61" s="24" t="str">
        <f t="shared" si="42"/>
        <v>0</v>
      </c>
      <c r="I61" s="24">
        <f t="shared" si="42"/>
        <v>0</v>
      </c>
      <c r="J61" s="24">
        <f t="shared" si="42"/>
        <v>132</v>
      </c>
      <c r="K61" s="24">
        <f t="shared" si="42"/>
        <v>26</v>
      </c>
      <c r="L61" s="24">
        <f t="shared" si="42"/>
        <v>158</v>
      </c>
    </row>
    <row r="62" spans="1:12" s="26" customFormat="1" ht="17.25" customHeight="1" x14ac:dyDescent="0.3">
      <c r="A62" s="22"/>
      <c r="B62" s="30" t="s">
        <v>168</v>
      </c>
      <c r="C62" s="24"/>
      <c r="D62" s="24"/>
      <c r="E62" s="24"/>
      <c r="F62" s="39"/>
      <c r="G62" s="24"/>
      <c r="H62" s="24"/>
      <c r="I62" s="24"/>
      <c r="J62" s="24"/>
      <c r="K62" s="24"/>
      <c r="L62" s="24"/>
    </row>
    <row r="63" spans="1:12" s="26" customFormat="1" ht="17.25" customHeight="1" x14ac:dyDescent="0.3">
      <c r="A63" s="22"/>
      <c r="B63" s="27" t="s">
        <v>126</v>
      </c>
      <c r="C63" s="20">
        <v>88</v>
      </c>
      <c r="D63" s="20">
        <v>7</v>
      </c>
      <c r="E63" s="20">
        <f>C63+D63</f>
        <v>95</v>
      </c>
      <c r="F63" s="39">
        <v>2</v>
      </c>
      <c r="G63" s="24" t="str">
        <f>IF(F63=1,C63,"0")</f>
        <v>0</v>
      </c>
      <c r="H63" s="24" t="str">
        <f>IF(F63=1,D63,"0")</f>
        <v>0</v>
      </c>
      <c r="I63" s="24">
        <f t="shared" ref="I63" si="43">G63+H63</f>
        <v>0</v>
      </c>
      <c r="J63" s="24">
        <f>IF(F63=2,C63,"0")</f>
        <v>88</v>
      </c>
      <c r="K63" s="24">
        <f>IF(F63=2,D63,"0")</f>
        <v>7</v>
      </c>
      <c r="L63" s="24">
        <f t="shared" ref="L63" si="44">J63+K63</f>
        <v>95</v>
      </c>
    </row>
    <row r="64" spans="1:12" s="26" customFormat="1" ht="17.25" customHeight="1" x14ac:dyDescent="0.3">
      <c r="A64" s="22"/>
      <c r="B64" s="27" t="s">
        <v>146</v>
      </c>
      <c r="C64" s="20">
        <v>28</v>
      </c>
      <c r="D64" s="20">
        <v>9</v>
      </c>
      <c r="E64" s="20">
        <f>C64+D64</f>
        <v>37</v>
      </c>
      <c r="F64" s="38">
        <v>2</v>
      </c>
      <c r="G64" s="20" t="str">
        <f>IF(F64=1,C64,"0")</f>
        <v>0</v>
      </c>
      <c r="H64" s="20" t="str">
        <f>IF(F64=1,D64,"0")</f>
        <v>0</v>
      </c>
      <c r="I64" s="20">
        <f t="shared" ref="I64" si="45">G64+H64</f>
        <v>0</v>
      </c>
      <c r="J64" s="20">
        <f>IF(F64=2,C64,"0")</f>
        <v>28</v>
      </c>
      <c r="K64" s="20">
        <f>IF(F64=2,D64,"0")</f>
        <v>9</v>
      </c>
      <c r="L64" s="20">
        <f t="shared" ref="L64" si="46">J64+K64</f>
        <v>37</v>
      </c>
    </row>
    <row r="65" spans="1:12" s="26" customFormat="1" ht="17.25" customHeight="1" x14ac:dyDescent="0.3">
      <c r="A65" s="22"/>
      <c r="B65" s="28" t="s">
        <v>62</v>
      </c>
      <c r="C65" s="24">
        <f>SUM(C63:C64)</f>
        <v>116</v>
      </c>
      <c r="D65" s="24">
        <f>SUM(D63:D64)</f>
        <v>16</v>
      </c>
      <c r="E65" s="24">
        <f>SUM(E63:E64)</f>
        <v>132</v>
      </c>
      <c r="F65" s="39">
        <f t="shared" ref="F65:I65" si="47">F64</f>
        <v>2</v>
      </c>
      <c r="G65" s="24" t="str">
        <f>G64</f>
        <v>0</v>
      </c>
      <c r="H65" s="24" t="str">
        <f>H64</f>
        <v>0</v>
      </c>
      <c r="I65" s="24">
        <f t="shared" si="47"/>
        <v>0</v>
      </c>
      <c r="J65" s="24">
        <f>SUM(J63:J64)</f>
        <v>116</v>
      </c>
      <c r="K65" s="24">
        <f>SUM(K63:K64)</f>
        <v>16</v>
      </c>
      <c r="L65" s="24">
        <f>SUM(L63:L64)</f>
        <v>132</v>
      </c>
    </row>
    <row r="66" spans="1:12" s="26" customFormat="1" ht="17.25" customHeight="1" x14ac:dyDescent="0.3">
      <c r="A66" s="22"/>
      <c r="B66" s="47" t="s">
        <v>92</v>
      </c>
      <c r="C66" s="24"/>
      <c r="D66" s="24"/>
      <c r="E66" s="24"/>
      <c r="F66" s="39"/>
      <c r="G66" s="24"/>
      <c r="H66" s="24"/>
      <c r="I66" s="24"/>
      <c r="J66" s="24"/>
      <c r="K66" s="24"/>
      <c r="L66" s="24"/>
    </row>
    <row r="67" spans="1:12" s="26" customFormat="1" ht="17.25" customHeight="1" x14ac:dyDescent="0.3">
      <c r="A67" s="22"/>
      <c r="B67" s="48" t="s">
        <v>95</v>
      </c>
      <c r="C67" s="20">
        <v>154</v>
      </c>
      <c r="D67" s="20">
        <v>20</v>
      </c>
      <c r="E67" s="20">
        <f>C67+D67</f>
        <v>174</v>
      </c>
      <c r="F67" s="38">
        <v>2</v>
      </c>
      <c r="G67" s="20" t="str">
        <f>IF(F67=1,C67,"0")</f>
        <v>0</v>
      </c>
      <c r="H67" s="20" t="str">
        <f>IF(F67=1,D67,"0")</f>
        <v>0</v>
      </c>
      <c r="I67" s="20">
        <f t="shared" ref="I67" si="48">G67+H67</f>
        <v>0</v>
      </c>
      <c r="J67" s="20">
        <f>IF(F67=2,C67,"0")</f>
        <v>154</v>
      </c>
      <c r="K67" s="20">
        <f>IF(F67=2,D67,"0")</f>
        <v>20</v>
      </c>
      <c r="L67" s="20">
        <f t="shared" ref="L67" si="49">J67+K67</f>
        <v>174</v>
      </c>
    </row>
    <row r="68" spans="1:12" s="26" customFormat="1" ht="17.25" customHeight="1" x14ac:dyDescent="0.3">
      <c r="A68" s="22"/>
      <c r="B68" s="28" t="s">
        <v>62</v>
      </c>
      <c r="C68" s="24">
        <f>C67</f>
        <v>154</v>
      </c>
      <c r="D68" s="24">
        <f>D67</f>
        <v>20</v>
      </c>
      <c r="E68" s="24">
        <f t="shared" ref="E68:L68" si="50">E67</f>
        <v>174</v>
      </c>
      <c r="F68" s="39">
        <f t="shared" si="50"/>
        <v>2</v>
      </c>
      <c r="G68" s="24" t="str">
        <f t="shared" si="50"/>
        <v>0</v>
      </c>
      <c r="H68" s="24" t="str">
        <f>H67</f>
        <v>0</v>
      </c>
      <c r="I68" s="24">
        <f t="shared" si="50"/>
        <v>0</v>
      </c>
      <c r="J68" s="24">
        <f t="shared" si="50"/>
        <v>154</v>
      </c>
      <c r="K68" s="24">
        <f t="shared" si="50"/>
        <v>20</v>
      </c>
      <c r="L68" s="24">
        <f t="shared" si="50"/>
        <v>174</v>
      </c>
    </row>
    <row r="69" spans="1:12" s="26" customFormat="1" ht="17.25" customHeight="1" x14ac:dyDescent="0.2">
      <c r="A69" s="22"/>
      <c r="B69" s="23" t="s">
        <v>64</v>
      </c>
      <c r="C69" s="24">
        <f>C68+C65+C61+C58+C55+C50+C46+C43+C35</f>
        <v>1405</v>
      </c>
      <c r="D69" s="24">
        <f t="shared" ref="D69:E69" si="51">D68+D65+D61+D58+D55+D50+D46+D43+D35</f>
        <v>817</v>
      </c>
      <c r="E69" s="24">
        <f t="shared" si="51"/>
        <v>2222</v>
      </c>
      <c r="F69" s="39"/>
      <c r="G69" s="24">
        <f>G68+G65+G61+G58+G55+G50+G46+G43+G35</f>
        <v>0</v>
      </c>
      <c r="H69" s="24">
        <f t="shared" ref="H69" si="52">H68+H65+H61+H58+H55+H50+H46+H43+H35</f>
        <v>0</v>
      </c>
      <c r="I69" s="24">
        <f t="shared" ref="I69" si="53">I68+I65+I61+I58+I55+I50+I46+I43+I35</f>
        <v>0</v>
      </c>
      <c r="J69" s="24">
        <f>J68+J65+J61+J58+J55+J50+J46+J43+J35</f>
        <v>1405</v>
      </c>
      <c r="K69" s="24">
        <f t="shared" ref="K69:L69" si="54">K68+K65+K61+K58+K55+K50+K46+K43+K35</f>
        <v>817</v>
      </c>
      <c r="L69" s="24">
        <f t="shared" si="54"/>
        <v>2222</v>
      </c>
    </row>
    <row r="70" spans="1:12" ht="17.25" customHeight="1" x14ac:dyDescent="0.2">
      <c r="A70" s="18"/>
      <c r="B70" s="49" t="s">
        <v>81</v>
      </c>
      <c r="C70" s="20"/>
      <c r="D70" s="20"/>
      <c r="E70" s="21"/>
      <c r="F70" s="110"/>
      <c r="G70" s="21"/>
      <c r="H70" s="21"/>
      <c r="I70" s="21"/>
      <c r="J70" s="21"/>
      <c r="K70" s="21"/>
      <c r="L70" s="21"/>
    </row>
    <row r="71" spans="1:12" ht="17.25" customHeight="1" x14ac:dyDescent="0.2">
      <c r="A71" s="18"/>
      <c r="B71" s="40" t="s">
        <v>84</v>
      </c>
      <c r="C71" s="20"/>
      <c r="D71" s="20"/>
      <c r="E71" s="21"/>
      <c r="F71" s="110"/>
      <c r="G71" s="21"/>
      <c r="H71" s="21"/>
      <c r="I71" s="21"/>
      <c r="J71" s="21"/>
      <c r="K71" s="21"/>
      <c r="L71" s="21"/>
    </row>
    <row r="72" spans="1:12" s="50" customFormat="1" ht="17.25" customHeight="1" x14ac:dyDescent="0.2">
      <c r="A72" s="2"/>
      <c r="B72" s="45" t="s">
        <v>5</v>
      </c>
      <c r="C72" s="20">
        <v>11</v>
      </c>
      <c r="D72" s="20">
        <v>20</v>
      </c>
      <c r="E72" s="21">
        <f>C72+D72</f>
        <v>31</v>
      </c>
      <c r="F72" s="38">
        <v>2</v>
      </c>
      <c r="G72" s="21" t="str">
        <f>IF(F72=1,C72,"0")</f>
        <v>0</v>
      </c>
      <c r="H72" s="21" t="str">
        <f>IF(F72=1,D72,"0")</f>
        <v>0</v>
      </c>
      <c r="I72" s="21">
        <f t="shared" si="34"/>
        <v>0</v>
      </c>
      <c r="J72" s="21">
        <f>IF(F72=2,C72,"0")</f>
        <v>11</v>
      </c>
      <c r="K72" s="21">
        <f>IF(F72=2,D72,"0")</f>
        <v>20</v>
      </c>
      <c r="L72" s="21">
        <f t="shared" si="35"/>
        <v>31</v>
      </c>
    </row>
    <row r="73" spans="1:12" ht="17.25" customHeight="1" x14ac:dyDescent="0.2">
      <c r="A73" s="18"/>
      <c r="B73" s="51" t="s">
        <v>6</v>
      </c>
      <c r="C73" s="20">
        <v>16</v>
      </c>
      <c r="D73" s="20">
        <v>11</v>
      </c>
      <c r="E73" s="21">
        <f>C73+D73</f>
        <v>27</v>
      </c>
      <c r="F73" s="38">
        <v>2</v>
      </c>
      <c r="G73" s="21" t="str">
        <f>IF(F73=1,C73,"0")</f>
        <v>0</v>
      </c>
      <c r="H73" s="21" t="str">
        <f>IF(F73=1,D73,"0")</f>
        <v>0</v>
      </c>
      <c r="I73" s="21">
        <f t="shared" si="34"/>
        <v>0</v>
      </c>
      <c r="J73" s="21">
        <f>IF(F73=2,C73,"0")</f>
        <v>16</v>
      </c>
      <c r="K73" s="21">
        <f>IF(F73=2,D73,"0")</f>
        <v>11</v>
      </c>
      <c r="L73" s="21">
        <f t="shared" si="35"/>
        <v>27</v>
      </c>
    </row>
    <row r="74" spans="1:12" s="26" customFormat="1" ht="17.25" customHeight="1" x14ac:dyDescent="0.2">
      <c r="A74" s="22"/>
      <c r="B74" s="23" t="s">
        <v>62</v>
      </c>
      <c r="C74" s="24">
        <f>SUM(C72:C73)</f>
        <v>27</v>
      </c>
      <c r="D74" s="24">
        <f t="shared" ref="D74:L74" si="55">SUM(D72:D73)</f>
        <v>31</v>
      </c>
      <c r="E74" s="24">
        <f t="shared" si="55"/>
        <v>58</v>
      </c>
      <c r="F74" s="39">
        <f t="shared" si="55"/>
        <v>4</v>
      </c>
      <c r="G74" s="24">
        <f t="shared" si="55"/>
        <v>0</v>
      </c>
      <c r="H74" s="24">
        <f t="shared" si="55"/>
        <v>0</v>
      </c>
      <c r="I74" s="24">
        <f t="shared" si="55"/>
        <v>0</v>
      </c>
      <c r="J74" s="24">
        <f t="shared" si="55"/>
        <v>27</v>
      </c>
      <c r="K74" s="24">
        <f t="shared" si="55"/>
        <v>31</v>
      </c>
      <c r="L74" s="24">
        <f t="shared" si="55"/>
        <v>58</v>
      </c>
    </row>
    <row r="75" spans="1:12" s="26" customFormat="1" ht="17.25" customHeight="1" x14ac:dyDescent="0.3">
      <c r="A75" s="22"/>
      <c r="B75" s="30" t="s">
        <v>168</v>
      </c>
      <c r="C75" s="24"/>
      <c r="D75" s="24"/>
      <c r="E75" s="24"/>
      <c r="F75" s="39"/>
      <c r="G75" s="24"/>
      <c r="H75" s="24"/>
      <c r="I75" s="24"/>
      <c r="J75" s="24"/>
      <c r="K75" s="24"/>
      <c r="L75" s="24"/>
    </row>
    <row r="76" spans="1:12" s="26" customFormat="1" ht="17.25" customHeight="1" x14ac:dyDescent="0.3">
      <c r="A76" s="22"/>
      <c r="B76" s="48" t="s">
        <v>126</v>
      </c>
      <c r="C76" s="20">
        <v>5</v>
      </c>
      <c r="D76" s="20">
        <v>0</v>
      </c>
      <c r="E76" s="20">
        <f>C76+D76</f>
        <v>5</v>
      </c>
      <c r="F76" s="39">
        <v>2</v>
      </c>
      <c r="G76" s="24" t="str">
        <f>IF(F76=1,C76,"0")</f>
        <v>0</v>
      </c>
      <c r="H76" s="24" t="str">
        <f>IF(F76=1,D76,"0")</f>
        <v>0</v>
      </c>
      <c r="I76" s="24">
        <f t="shared" ref="I76" si="56">G76+H76</f>
        <v>0</v>
      </c>
      <c r="J76" s="20">
        <f>IF(F76=2,C76,"0")</f>
        <v>5</v>
      </c>
      <c r="K76" s="20">
        <f>IF(F76=2,D76,"0")</f>
        <v>0</v>
      </c>
      <c r="L76" s="20">
        <f t="shared" ref="L76" si="57">J76+K76</f>
        <v>5</v>
      </c>
    </row>
    <row r="77" spans="1:12" s="26" customFormat="1" ht="17.25" customHeight="1" x14ac:dyDescent="0.3">
      <c r="A77" s="22"/>
      <c r="B77" s="28" t="s">
        <v>62</v>
      </c>
      <c r="C77" s="24">
        <f t="shared" ref="C77:L77" si="58">SUM(C76:C76)</f>
        <v>5</v>
      </c>
      <c r="D77" s="24">
        <f t="shared" si="58"/>
        <v>0</v>
      </c>
      <c r="E77" s="24">
        <f t="shared" si="58"/>
        <v>5</v>
      </c>
      <c r="F77" s="39">
        <f t="shared" si="58"/>
        <v>2</v>
      </c>
      <c r="G77" s="24">
        <f t="shared" si="58"/>
        <v>0</v>
      </c>
      <c r="H77" s="24">
        <f t="shared" si="58"/>
        <v>0</v>
      </c>
      <c r="I77" s="24">
        <f t="shared" si="58"/>
        <v>0</v>
      </c>
      <c r="J77" s="24">
        <f t="shared" si="58"/>
        <v>5</v>
      </c>
      <c r="K77" s="24">
        <f t="shared" si="58"/>
        <v>0</v>
      </c>
      <c r="L77" s="24">
        <f t="shared" si="58"/>
        <v>5</v>
      </c>
    </row>
    <row r="78" spans="1:12" s="26" customFormat="1" ht="17.25" customHeight="1" x14ac:dyDescent="0.2">
      <c r="A78" s="22"/>
      <c r="B78" s="23" t="s">
        <v>82</v>
      </c>
      <c r="C78" s="24">
        <f t="shared" ref="C78:L78" si="59">C74+C77</f>
        <v>32</v>
      </c>
      <c r="D78" s="24">
        <f t="shared" si="59"/>
        <v>31</v>
      </c>
      <c r="E78" s="24">
        <f t="shared" si="59"/>
        <v>63</v>
      </c>
      <c r="F78" s="39"/>
      <c r="G78" s="24">
        <f t="shared" si="59"/>
        <v>0</v>
      </c>
      <c r="H78" s="24">
        <f t="shared" si="59"/>
        <v>0</v>
      </c>
      <c r="I78" s="24">
        <f t="shared" si="59"/>
        <v>0</v>
      </c>
      <c r="J78" s="24">
        <f t="shared" si="59"/>
        <v>32</v>
      </c>
      <c r="K78" s="24">
        <f t="shared" si="59"/>
        <v>31</v>
      </c>
      <c r="L78" s="24">
        <f t="shared" si="59"/>
        <v>63</v>
      </c>
    </row>
    <row r="79" spans="1:12" s="26" customFormat="1" ht="17.25" customHeight="1" x14ac:dyDescent="0.2">
      <c r="A79" s="31"/>
      <c r="B79" s="32" t="s">
        <v>46</v>
      </c>
      <c r="C79" s="33">
        <f>C78+C69</f>
        <v>1437</v>
      </c>
      <c r="D79" s="33">
        <f t="shared" ref="D79:L79" si="60">D69+D78</f>
        <v>848</v>
      </c>
      <c r="E79" s="33">
        <f t="shared" si="60"/>
        <v>2285</v>
      </c>
      <c r="F79" s="52"/>
      <c r="G79" s="33">
        <f t="shared" si="60"/>
        <v>0</v>
      </c>
      <c r="H79" s="33">
        <f t="shared" si="60"/>
        <v>0</v>
      </c>
      <c r="I79" s="33">
        <f t="shared" si="60"/>
        <v>0</v>
      </c>
      <c r="J79" s="33">
        <f t="shared" si="60"/>
        <v>1437</v>
      </c>
      <c r="K79" s="33">
        <f t="shared" si="60"/>
        <v>848</v>
      </c>
      <c r="L79" s="33">
        <f t="shared" si="60"/>
        <v>2285</v>
      </c>
    </row>
    <row r="80" spans="1:12" ht="17.25" customHeight="1" x14ac:dyDescent="0.2">
      <c r="A80" s="22" t="s">
        <v>45</v>
      </c>
      <c r="B80" s="40"/>
      <c r="C80" s="4"/>
      <c r="D80" s="4"/>
      <c r="E80" s="35"/>
      <c r="F80" s="5"/>
      <c r="G80" s="35"/>
      <c r="H80" s="35"/>
      <c r="I80" s="35"/>
      <c r="J80" s="35"/>
      <c r="K80" s="35"/>
      <c r="L80" s="36"/>
    </row>
    <row r="81" spans="1:12" ht="17.25" customHeight="1" x14ac:dyDescent="0.2">
      <c r="A81" s="22"/>
      <c r="B81" s="53" t="s">
        <v>63</v>
      </c>
      <c r="C81" s="4"/>
      <c r="D81" s="4"/>
      <c r="E81" s="35"/>
      <c r="F81" s="5"/>
      <c r="G81" s="35"/>
      <c r="H81" s="35"/>
      <c r="I81" s="35"/>
      <c r="J81" s="35"/>
      <c r="K81" s="35"/>
      <c r="L81" s="36"/>
    </row>
    <row r="82" spans="1:12" ht="17.25" customHeight="1" x14ac:dyDescent="0.2">
      <c r="A82" s="18"/>
      <c r="B82" s="3" t="s">
        <v>88</v>
      </c>
      <c r="C82" s="4"/>
      <c r="D82" s="4"/>
      <c r="E82" s="35"/>
      <c r="F82" s="5"/>
      <c r="G82" s="35"/>
      <c r="H82" s="35"/>
      <c r="I82" s="35"/>
      <c r="J82" s="35"/>
      <c r="K82" s="35"/>
      <c r="L82" s="36"/>
    </row>
    <row r="83" spans="1:12" ht="17.25" customHeight="1" x14ac:dyDescent="0.2">
      <c r="A83" s="13"/>
      <c r="B83" s="14" t="s">
        <v>12</v>
      </c>
      <c r="C83" s="15">
        <v>94</v>
      </c>
      <c r="D83" s="15">
        <v>114</v>
      </c>
      <c r="E83" s="16">
        <f t="shared" ref="E83:E89" si="61">C83+D83</f>
        <v>208</v>
      </c>
      <c r="F83" s="37">
        <v>2</v>
      </c>
      <c r="G83" s="16" t="str">
        <f t="shared" ref="G83:G89" si="62">IF(F83=1,C83,"0")</f>
        <v>0</v>
      </c>
      <c r="H83" s="16" t="str">
        <f t="shared" ref="H83:H89" si="63">IF(F83=1,D83,"0")</f>
        <v>0</v>
      </c>
      <c r="I83" s="16">
        <f>G83+H83</f>
        <v>0</v>
      </c>
      <c r="J83" s="16">
        <f t="shared" ref="J83:J89" si="64">IF(F83=2,C83,"0")</f>
        <v>94</v>
      </c>
      <c r="K83" s="16">
        <f t="shared" ref="K83:K89" si="65">IF(F83=2,D83,"0")</f>
        <v>114</v>
      </c>
      <c r="L83" s="16">
        <f>J83+K83</f>
        <v>208</v>
      </c>
    </row>
    <row r="84" spans="1:12" ht="17.25" customHeight="1" x14ac:dyDescent="0.2">
      <c r="A84" s="18"/>
      <c r="B84" s="45" t="s">
        <v>17</v>
      </c>
      <c r="C84" s="20">
        <v>103</v>
      </c>
      <c r="D84" s="20">
        <v>73</v>
      </c>
      <c r="E84" s="21">
        <f t="shared" si="61"/>
        <v>176</v>
      </c>
      <c r="F84" s="38">
        <v>2</v>
      </c>
      <c r="G84" s="21" t="str">
        <f t="shared" si="62"/>
        <v>0</v>
      </c>
      <c r="H84" s="21" t="str">
        <f t="shared" si="63"/>
        <v>0</v>
      </c>
      <c r="I84" s="21">
        <f t="shared" ref="I84:I89" si="66">G84+H84</f>
        <v>0</v>
      </c>
      <c r="J84" s="21">
        <f t="shared" si="64"/>
        <v>103</v>
      </c>
      <c r="K84" s="21">
        <f t="shared" si="65"/>
        <v>73</v>
      </c>
      <c r="L84" s="21">
        <f t="shared" ref="L84:L89" si="67">J84+K84</f>
        <v>176</v>
      </c>
    </row>
    <row r="85" spans="1:12" ht="17.25" customHeight="1" x14ac:dyDescent="0.2">
      <c r="A85" s="18"/>
      <c r="B85" s="19" t="s">
        <v>15</v>
      </c>
      <c r="C85" s="20">
        <v>69</v>
      </c>
      <c r="D85" s="20">
        <v>53</v>
      </c>
      <c r="E85" s="21">
        <f t="shared" si="61"/>
        <v>122</v>
      </c>
      <c r="F85" s="38">
        <v>2</v>
      </c>
      <c r="G85" s="21" t="str">
        <f t="shared" si="62"/>
        <v>0</v>
      </c>
      <c r="H85" s="21" t="str">
        <f t="shared" si="63"/>
        <v>0</v>
      </c>
      <c r="I85" s="21">
        <f t="shared" si="66"/>
        <v>0</v>
      </c>
      <c r="J85" s="21">
        <f t="shared" si="64"/>
        <v>69</v>
      </c>
      <c r="K85" s="21">
        <f t="shared" si="65"/>
        <v>53</v>
      </c>
      <c r="L85" s="21">
        <f t="shared" si="67"/>
        <v>122</v>
      </c>
    </row>
    <row r="86" spans="1:12" ht="17.25" customHeight="1" x14ac:dyDescent="0.2">
      <c r="A86" s="18"/>
      <c r="B86" s="19" t="s">
        <v>14</v>
      </c>
      <c r="C86" s="20">
        <v>56</v>
      </c>
      <c r="D86" s="20">
        <f>317-1</f>
        <v>316</v>
      </c>
      <c r="E86" s="21">
        <f t="shared" si="61"/>
        <v>372</v>
      </c>
      <c r="F86" s="38">
        <v>2</v>
      </c>
      <c r="G86" s="21" t="str">
        <f t="shared" si="62"/>
        <v>0</v>
      </c>
      <c r="H86" s="21" t="str">
        <f t="shared" si="63"/>
        <v>0</v>
      </c>
      <c r="I86" s="21">
        <f t="shared" si="66"/>
        <v>0</v>
      </c>
      <c r="J86" s="21">
        <f t="shared" si="64"/>
        <v>56</v>
      </c>
      <c r="K86" s="21">
        <f t="shared" si="65"/>
        <v>316</v>
      </c>
      <c r="L86" s="21">
        <f t="shared" si="67"/>
        <v>372</v>
      </c>
    </row>
    <row r="87" spans="1:12" ht="17.25" customHeight="1" x14ac:dyDescent="0.2">
      <c r="A87" s="18"/>
      <c r="B87" s="19" t="s">
        <v>16</v>
      </c>
      <c r="C87" s="20">
        <v>4</v>
      </c>
      <c r="D87" s="20">
        <v>23</v>
      </c>
      <c r="E87" s="21">
        <f t="shared" si="61"/>
        <v>27</v>
      </c>
      <c r="F87" s="38">
        <v>2</v>
      </c>
      <c r="G87" s="21" t="str">
        <f t="shared" si="62"/>
        <v>0</v>
      </c>
      <c r="H87" s="21" t="str">
        <f t="shared" si="63"/>
        <v>0</v>
      </c>
      <c r="I87" s="21">
        <f t="shared" si="66"/>
        <v>0</v>
      </c>
      <c r="J87" s="21">
        <f t="shared" si="64"/>
        <v>4</v>
      </c>
      <c r="K87" s="21">
        <f t="shared" si="65"/>
        <v>23</v>
      </c>
      <c r="L87" s="21">
        <f t="shared" si="67"/>
        <v>27</v>
      </c>
    </row>
    <row r="88" spans="1:12" ht="17.25" customHeight="1" x14ac:dyDescent="0.2">
      <c r="A88" s="18"/>
      <c r="B88" s="19" t="s">
        <v>78</v>
      </c>
      <c r="C88" s="20">
        <v>6</v>
      </c>
      <c r="D88" s="20">
        <v>2</v>
      </c>
      <c r="E88" s="21">
        <f t="shared" si="61"/>
        <v>8</v>
      </c>
      <c r="F88" s="38">
        <v>2</v>
      </c>
      <c r="G88" s="21" t="str">
        <f t="shared" si="62"/>
        <v>0</v>
      </c>
      <c r="H88" s="21" t="str">
        <f t="shared" si="63"/>
        <v>0</v>
      </c>
      <c r="I88" s="21">
        <f t="shared" si="66"/>
        <v>0</v>
      </c>
      <c r="J88" s="21">
        <f t="shared" si="64"/>
        <v>6</v>
      </c>
      <c r="K88" s="21">
        <f t="shared" si="65"/>
        <v>2</v>
      </c>
      <c r="L88" s="21">
        <f t="shared" si="67"/>
        <v>8</v>
      </c>
    </row>
    <row r="89" spans="1:12" s="50" customFormat="1" ht="17.25" customHeight="1" x14ac:dyDescent="0.2">
      <c r="A89" s="2"/>
      <c r="B89" s="19" t="s">
        <v>13</v>
      </c>
      <c r="C89" s="20">
        <v>63</v>
      </c>
      <c r="D89" s="20">
        <v>154</v>
      </c>
      <c r="E89" s="21">
        <f t="shared" si="61"/>
        <v>217</v>
      </c>
      <c r="F89" s="38">
        <v>2</v>
      </c>
      <c r="G89" s="21" t="str">
        <f t="shared" si="62"/>
        <v>0</v>
      </c>
      <c r="H89" s="21" t="str">
        <f t="shared" si="63"/>
        <v>0</v>
      </c>
      <c r="I89" s="21">
        <f t="shared" si="66"/>
        <v>0</v>
      </c>
      <c r="J89" s="21">
        <f t="shared" si="64"/>
        <v>63</v>
      </c>
      <c r="K89" s="21">
        <f t="shared" si="65"/>
        <v>154</v>
      </c>
      <c r="L89" s="21">
        <f t="shared" si="67"/>
        <v>217</v>
      </c>
    </row>
    <row r="90" spans="1:12" s="50" customFormat="1" ht="17.25" customHeight="1" x14ac:dyDescent="0.2">
      <c r="A90" s="2"/>
      <c r="B90" s="44" t="s">
        <v>62</v>
      </c>
      <c r="C90" s="24">
        <f t="shared" ref="C90:L90" si="68">SUM(C83:C89)</f>
        <v>395</v>
      </c>
      <c r="D90" s="24">
        <f t="shared" si="68"/>
        <v>735</v>
      </c>
      <c r="E90" s="24">
        <f t="shared" si="68"/>
        <v>1130</v>
      </c>
      <c r="F90" s="39"/>
      <c r="G90" s="24">
        <f t="shared" si="68"/>
        <v>0</v>
      </c>
      <c r="H90" s="24">
        <f t="shared" si="68"/>
        <v>0</v>
      </c>
      <c r="I90" s="24">
        <f t="shared" si="68"/>
        <v>0</v>
      </c>
      <c r="J90" s="24">
        <f t="shared" si="68"/>
        <v>395</v>
      </c>
      <c r="K90" s="24">
        <f t="shared" si="68"/>
        <v>735</v>
      </c>
      <c r="L90" s="24">
        <f t="shared" si="68"/>
        <v>1130</v>
      </c>
    </row>
    <row r="91" spans="1:12" s="50" customFormat="1" ht="17.25" customHeight="1" x14ac:dyDescent="0.2">
      <c r="A91" s="2"/>
      <c r="B91" s="44" t="s">
        <v>64</v>
      </c>
      <c r="C91" s="24">
        <f>C90</f>
        <v>395</v>
      </c>
      <c r="D91" s="24">
        <f t="shared" ref="D91:L92" si="69">D90</f>
        <v>735</v>
      </c>
      <c r="E91" s="24">
        <f t="shared" si="69"/>
        <v>1130</v>
      </c>
      <c r="F91" s="39"/>
      <c r="G91" s="24">
        <f t="shared" si="69"/>
        <v>0</v>
      </c>
      <c r="H91" s="24">
        <f t="shared" si="69"/>
        <v>0</v>
      </c>
      <c r="I91" s="24">
        <f t="shared" si="69"/>
        <v>0</v>
      </c>
      <c r="J91" s="24">
        <f t="shared" si="69"/>
        <v>395</v>
      </c>
      <c r="K91" s="24">
        <f t="shared" si="69"/>
        <v>735</v>
      </c>
      <c r="L91" s="24">
        <f t="shared" si="69"/>
        <v>1130</v>
      </c>
    </row>
    <row r="92" spans="1:12" s="50" customFormat="1" ht="17.25" customHeight="1" x14ac:dyDescent="0.2">
      <c r="A92" s="54"/>
      <c r="B92" s="55" t="s">
        <v>46</v>
      </c>
      <c r="C92" s="33">
        <f>C91</f>
        <v>395</v>
      </c>
      <c r="D92" s="33">
        <f t="shared" si="69"/>
        <v>735</v>
      </c>
      <c r="E92" s="33">
        <f t="shared" si="69"/>
        <v>1130</v>
      </c>
      <c r="F92" s="52"/>
      <c r="G92" s="33">
        <f t="shared" si="69"/>
        <v>0</v>
      </c>
      <c r="H92" s="33">
        <f t="shared" si="69"/>
        <v>0</v>
      </c>
      <c r="I92" s="33">
        <f t="shared" si="69"/>
        <v>0</v>
      </c>
      <c r="J92" s="33">
        <f t="shared" si="69"/>
        <v>395</v>
      </c>
      <c r="K92" s="33">
        <f t="shared" si="69"/>
        <v>735</v>
      </c>
      <c r="L92" s="33">
        <f t="shared" si="69"/>
        <v>1130</v>
      </c>
    </row>
    <row r="93" spans="1:12" ht="17.25" customHeight="1" x14ac:dyDescent="0.2">
      <c r="A93" s="56" t="s">
        <v>47</v>
      </c>
      <c r="B93" s="57"/>
      <c r="C93" s="4"/>
      <c r="D93" s="4"/>
      <c r="E93" s="35"/>
      <c r="F93" s="5"/>
      <c r="G93" s="35"/>
      <c r="H93" s="35"/>
      <c r="I93" s="35"/>
      <c r="J93" s="35"/>
      <c r="K93" s="35"/>
      <c r="L93" s="36"/>
    </row>
    <row r="94" spans="1:12" ht="17.25" customHeight="1" x14ac:dyDescent="0.2">
      <c r="A94" s="56"/>
      <c r="B94" s="53" t="s">
        <v>63</v>
      </c>
      <c r="C94" s="4"/>
      <c r="D94" s="4"/>
      <c r="E94" s="35"/>
      <c r="F94" s="5"/>
      <c r="G94" s="35"/>
      <c r="H94" s="35"/>
      <c r="I94" s="35"/>
      <c r="J94" s="35"/>
      <c r="K94" s="35"/>
      <c r="L94" s="36"/>
    </row>
    <row r="95" spans="1:12" ht="17.25" customHeight="1" x14ac:dyDescent="0.2">
      <c r="A95" s="18"/>
      <c r="B95" s="40" t="s">
        <v>85</v>
      </c>
      <c r="C95" s="4"/>
      <c r="D95" s="4"/>
      <c r="E95" s="35"/>
      <c r="F95" s="5"/>
      <c r="G95" s="35"/>
      <c r="H95" s="35"/>
      <c r="I95" s="35"/>
      <c r="J95" s="35"/>
      <c r="K95" s="35"/>
      <c r="L95" s="36"/>
    </row>
    <row r="96" spans="1:12" ht="17.25" customHeight="1" x14ac:dyDescent="0.2">
      <c r="A96" s="13"/>
      <c r="B96" s="14" t="s">
        <v>93</v>
      </c>
      <c r="C96" s="15">
        <v>307</v>
      </c>
      <c r="D96" s="15">
        <v>197</v>
      </c>
      <c r="E96" s="16">
        <f t="shared" ref="E96:E127" si="70">C96+D96</f>
        <v>504</v>
      </c>
      <c r="F96" s="37">
        <v>2</v>
      </c>
      <c r="G96" s="16" t="str">
        <f t="shared" ref="G96:G127" si="71">IF(F96=1,C96,"0")</f>
        <v>0</v>
      </c>
      <c r="H96" s="16" t="str">
        <f t="shared" ref="H96:H127" si="72">IF(F96=1,D96,"0")</f>
        <v>0</v>
      </c>
      <c r="I96" s="16">
        <f t="shared" si="34"/>
        <v>0</v>
      </c>
      <c r="J96" s="16">
        <f t="shared" ref="J96:J127" si="73">IF(F96=2,C96,"0")</f>
        <v>307</v>
      </c>
      <c r="K96" s="16">
        <f t="shared" ref="K96:K127" si="74">IF(F96=2,D96,"0")</f>
        <v>197</v>
      </c>
      <c r="L96" s="16">
        <f t="shared" si="35"/>
        <v>504</v>
      </c>
    </row>
    <row r="97" spans="1:12" ht="17.25" customHeight="1" x14ac:dyDescent="0.2">
      <c r="A97" s="18"/>
      <c r="B97" s="19" t="s">
        <v>97</v>
      </c>
      <c r="C97" s="20">
        <v>1</v>
      </c>
      <c r="D97" s="20">
        <v>0</v>
      </c>
      <c r="E97" s="21">
        <f t="shared" si="70"/>
        <v>1</v>
      </c>
      <c r="F97" s="38">
        <v>2</v>
      </c>
      <c r="G97" s="21" t="str">
        <f t="shared" si="71"/>
        <v>0</v>
      </c>
      <c r="H97" s="21" t="str">
        <f t="shared" si="72"/>
        <v>0</v>
      </c>
      <c r="I97" s="21">
        <f t="shared" si="34"/>
        <v>0</v>
      </c>
      <c r="J97" s="21">
        <f t="shared" si="73"/>
        <v>1</v>
      </c>
      <c r="K97" s="21">
        <f t="shared" si="74"/>
        <v>0</v>
      </c>
      <c r="L97" s="21">
        <f t="shared" si="35"/>
        <v>1</v>
      </c>
    </row>
    <row r="98" spans="1:12" ht="17.25" customHeight="1" x14ac:dyDescent="0.2">
      <c r="A98" s="18"/>
      <c r="B98" s="19" t="s">
        <v>98</v>
      </c>
      <c r="C98" s="20">
        <v>2</v>
      </c>
      <c r="D98" s="20">
        <v>0</v>
      </c>
      <c r="E98" s="21">
        <f t="shared" si="70"/>
        <v>2</v>
      </c>
      <c r="F98" s="38">
        <v>2</v>
      </c>
      <c r="G98" s="21" t="str">
        <f t="shared" si="71"/>
        <v>0</v>
      </c>
      <c r="H98" s="21" t="str">
        <f t="shared" si="72"/>
        <v>0</v>
      </c>
      <c r="I98" s="21">
        <f t="shared" si="34"/>
        <v>0</v>
      </c>
      <c r="J98" s="21">
        <f t="shared" si="73"/>
        <v>2</v>
      </c>
      <c r="K98" s="21">
        <f t="shared" si="74"/>
        <v>0</v>
      </c>
      <c r="L98" s="21">
        <f t="shared" si="35"/>
        <v>2</v>
      </c>
    </row>
    <row r="99" spans="1:12" ht="17.25" customHeight="1" x14ac:dyDescent="0.2">
      <c r="A99" s="18"/>
      <c r="B99" s="19" t="s">
        <v>184</v>
      </c>
      <c r="C99" s="20">
        <v>34</v>
      </c>
      <c r="D99" s="20">
        <v>2</v>
      </c>
      <c r="E99" s="21">
        <f t="shared" ref="E99" si="75">C99+D99</f>
        <v>36</v>
      </c>
      <c r="F99" s="38">
        <v>2</v>
      </c>
      <c r="G99" s="21" t="str">
        <f t="shared" ref="G99" si="76">IF(F99=1,C99,"0")</f>
        <v>0</v>
      </c>
      <c r="H99" s="21" t="str">
        <f t="shared" ref="H99" si="77">IF(F99=1,D99,"0")</f>
        <v>0</v>
      </c>
      <c r="I99" s="21">
        <f t="shared" ref="I99" si="78">G99+H99</f>
        <v>0</v>
      </c>
      <c r="J99" s="21">
        <f t="shared" ref="J99" si="79">IF(F99=2,C99,"0")</f>
        <v>34</v>
      </c>
      <c r="K99" s="21">
        <f t="shared" ref="K99" si="80">IF(F99=2,D99,"0")</f>
        <v>2</v>
      </c>
      <c r="L99" s="21">
        <f t="shared" ref="L99" si="81">J99+K99</f>
        <v>36</v>
      </c>
    </row>
    <row r="100" spans="1:12" ht="17.25" customHeight="1" x14ac:dyDescent="0.2">
      <c r="A100" s="18"/>
      <c r="B100" s="19" t="s">
        <v>11</v>
      </c>
      <c r="C100" s="20">
        <v>201</v>
      </c>
      <c r="D100" s="20">
        <v>52</v>
      </c>
      <c r="E100" s="21">
        <f t="shared" si="70"/>
        <v>253</v>
      </c>
      <c r="F100" s="38">
        <v>2</v>
      </c>
      <c r="G100" s="21" t="str">
        <f t="shared" si="71"/>
        <v>0</v>
      </c>
      <c r="H100" s="21" t="str">
        <f t="shared" si="72"/>
        <v>0</v>
      </c>
      <c r="I100" s="21">
        <f t="shared" si="34"/>
        <v>0</v>
      </c>
      <c r="J100" s="21">
        <f t="shared" si="73"/>
        <v>201</v>
      </c>
      <c r="K100" s="21">
        <f t="shared" si="74"/>
        <v>52</v>
      </c>
      <c r="L100" s="21">
        <f t="shared" si="35"/>
        <v>253</v>
      </c>
    </row>
    <row r="101" spans="1:12" ht="17.25" customHeight="1" x14ac:dyDescent="0.2">
      <c r="A101" s="18"/>
      <c r="B101" s="19" t="s">
        <v>19</v>
      </c>
      <c r="C101" s="20">
        <v>73</v>
      </c>
      <c r="D101" s="20">
        <v>131</v>
      </c>
      <c r="E101" s="21">
        <f t="shared" si="70"/>
        <v>204</v>
      </c>
      <c r="F101" s="38">
        <v>2</v>
      </c>
      <c r="G101" s="21" t="str">
        <f t="shared" si="71"/>
        <v>0</v>
      </c>
      <c r="H101" s="21" t="str">
        <f t="shared" si="72"/>
        <v>0</v>
      </c>
      <c r="I101" s="21">
        <f t="shared" si="34"/>
        <v>0</v>
      </c>
      <c r="J101" s="21">
        <f t="shared" si="73"/>
        <v>73</v>
      </c>
      <c r="K101" s="21">
        <f t="shared" si="74"/>
        <v>131</v>
      </c>
      <c r="L101" s="21">
        <f t="shared" si="35"/>
        <v>204</v>
      </c>
    </row>
    <row r="102" spans="1:12" ht="17.25" customHeight="1" x14ac:dyDescent="0.2">
      <c r="A102" s="18"/>
      <c r="B102" s="19" t="s">
        <v>112</v>
      </c>
      <c r="C102" s="20">
        <v>18</v>
      </c>
      <c r="D102" s="20">
        <v>19</v>
      </c>
      <c r="E102" s="21">
        <f t="shared" si="70"/>
        <v>37</v>
      </c>
      <c r="F102" s="38">
        <v>2</v>
      </c>
      <c r="G102" s="21" t="str">
        <f t="shared" si="71"/>
        <v>0</v>
      </c>
      <c r="H102" s="21" t="str">
        <f t="shared" si="72"/>
        <v>0</v>
      </c>
      <c r="I102" s="21">
        <f t="shared" si="34"/>
        <v>0</v>
      </c>
      <c r="J102" s="21">
        <f t="shared" si="73"/>
        <v>18</v>
      </c>
      <c r="K102" s="21">
        <f t="shared" si="74"/>
        <v>19</v>
      </c>
      <c r="L102" s="21">
        <f t="shared" si="35"/>
        <v>37</v>
      </c>
    </row>
    <row r="103" spans="1:12" ht="17.25" customHeight="1" x14ac:dyDescent="0.2">
      <c r="A103" s="18"/>
      <c r="B103" s="19" t="s">
        <v>113</v>
      </c>
      <c r="C103" s="20">
        <v>21</v>
      </c>
      <c r="D103" s="20">
        <v>23</v>
      </c>
      <c r="E103" s="21">
        <f t="shared" si="70"/>
        <v>44</v>
      </c>
      <c r="F103" s="38">
        <v>2</v>
      </c>
      <c r="G103" s="21" t="str">
        <f t="shared" si="71"/>
        <v>0</v>
      </c>
      <c r="H103" s="21" t="str">
        <f t="shared" si="72"/>
        <v>0</v>
      </c>
      <c r="I103" s="21">
        <f t="shared" si="34"/>
        <v>0</v>
      </c>
      <c r="J103" s="21">
        <f t="shared" si="73"/>
        <v>21</v>
      </c>
      <c r="K103" s="21">
        <f t="shared" si="74"/>
        <v>23</v>
      </c>
      <c r="L103" s="21">
        <f t="shared" si="35"/>
        <v>44</v>
      </c>
    </row>
    <row r="104" spans="1:12" ht="17.25" customHeight="1" x14ac:dyDescent="0.2">
      <c r="A104" s="18"/>
      <c r="B104" s="19" t="s">
        <v>9</v>
      </c>
      <c r="C104" s="20">
        <v>125</v>
      </c>
      <c r="D104" s="20">
        <v>9</v>
      </c>
      <c r="E104" s="21">
        <f t="shared" si="70"/>
        <v>134</v>
      </c>
      <c r="F104" s="38">
        <v>2</v>
      </c>
      <c r="G104" s="21" t="str">
        <f t="shared" si="71"/>
        <v>0</v>
      </c>
      <c r="H104" s="21" t="str">
        <f t="shared" si="72"/>
        <v>0</v>
      </c>
      <c r="I104" s="21">
        <f t="shared" si="34"/>
        <v>0</v>
      </c>
      <c r="J104" s="21">
        <f t="shared" si="73"/>
        <v>125</v>
      </c>
      <c r="K104" s="21">
        <f t="shared" si="74"/>
        <v>9</v>
      </c>
      <c r="L104" s="21">
        <f t="shared" si="35"/>
        <v>134</v>
      </c>
    </row>
    <row r="105" spans="1:12" ht="17.25" customHeight="1" x14ac:dyDescent="0.2">
      <c r="A105" s="18"/>
      <c r="B105" s="19" t="s">
        <v>99</v>
      </c>
      <c r="C105" s="20">
        <v>74</v>
      </c>
      <c r="D105" s="20">
        <v>15</v>
      </c>
      <c r="E105" s="21">
        <f t="shared" si="70"/>
        <v>89</v>
      </c>
      <c r="F105" s="38">
        <v>2</v>
      </c>
      <c r="G105" s="21" t="str">
        <f t="shared" si="71"/>
        <v>0</v>
      </c>
      <c r="H105" s="21" t="str">
        <f t="shared" si="72"/>
        <v>0</v>
      </c>
      <c r="I105" s="21">
        <f t="shared" si="34"/>
        <v>0</v>
      </c>
      <c r="J105" s="21">
        <f t="shared" si="73"/>
        <v>74</v>
      </c>
      <c r="K105" s="21">
        <f t="shared" si="74"/>
        <v>15</v>
      </c>
      <c r="L105" s="21">
        <f t="shared" si="35"/>
        <v>89</v>
      </c>
    </row>
    <row r="106" spans="1:12" ht="17.25" customHeight="1" x14ac:dyDescent="0.2">
      <c r="A106" s="18"/>
      <c r="B106" s="19" t="s">
        <v>100</v>
      </c>
      <c r="C106" s="20">
        <v>1</v>
      </c>
      <c r="D106" s="20">
        <v>0</v>
      </c>
      <c r="E106" s="21">
        <f t="shared" si="70"/>
        <v>1</v>
      </c>
      <c r="F106" s="38">
        <v>2</v>
      </c>
      <c r="G106" s="21" t="str">
        <f t="shared" si="71"/>
        <v>0</v>
      </c>
      <c r="H106" s="21" t="str">
        <f t="shared" si="72"/>
        <v>0</v>
      </c>
      <c r="I106" s="21">
        <f t="shared" si="34"/>
        <v>0</v>
      </c>
      <c r="J106" s="21">
        <f t="shared" si="73"/>
        <v>1</v>
      </c>
      <c r="K106" s="21">
        <f t="shared" si="74"/>
        <v>0</v>
      </c>
      <c r="L106" s="21">
        <f t="shared" si="35"/>
        <v>1</v>
      </c>
    </row>
    <row r="107" spans="1:12" ht="17.25" customHeight="1" x14ac:dyDescent="0.2">
      <c r="A107" s="18"/>
      <c r="B107" s="19" t="s">
        <v>114</v>
      </c>
      <c r="C107" s="20">
        <v>106</v>
      </c>
      <c r="D107" s="20">
        <v>63</v>
      </c>
      <c r="E107" s="21">
        <f t="shared" si="70"/>
        <v>169</v>
      </c>
      <c r="F107" s="38">
        <v>2</v>
      </c>
      <c r="G107" s="21" t="str">
        <f t="shared" si="71"/>
        <v>0</v>
      </c>
      <c r="H107" s="21" t="str">
        <f t="shared" si="72"/>
        <v>0</v>
      </c>
      <c r="I107" s="21">
        <f t="shared" si="34"/>
        <v>0</v>
      </c>
      <c r="J107" s="21">
        <f t="shared" si="73"/>
        <v>106</v>
      </c>
      <c r="K107" s="21">
        <f t="shared" si="74"/>
        <v>63</v>
      </c>
      <c r="L107" s="21">
        <f t="shared" si="35"/>
        <v>169</v>
      </c>
    </row>
    <row r="108" spans="1:12" ht="17.25" customHeight="1" x14ac:dyDescent="0.2">
      <c r="A108" s="18"/>
      <c r="B108" s="19" t="s">
        <v>185</v>
      </c>
      <c r="C108" s="20">
        <v>24</v>
      </c>
      <c r="D108" s="20">
        <v>16</v>
      </c>
      <c r="E108" s="21">
        <f t="shared" ref="E108" si="82">C108+D108</f>
        <v>40</v>
      </c>
      <c r="F108" s="38">
        <v>2</v>
      </c>
      <c r="G108" s="21" t="str">
        <f t="shared" ref="G108" si="83">IF(F108=1,C108,"0")</f>
        <v>0</v>
      </c>
      <c r="H108" s="21" t="str">
        <f t="shared" ref="H108" si="84">IF(F108=1,D108,"0")</f>
        <v>0</v>
      </c>
      <c r="I108" s="21">
        <f t="shared" ref="I108" si="85">G108+H108</f>
        <v>0</v>
      </c>
      <c r="J108" s="21">
        <f t="shared" ref="J108" si="86">IF(F108=2,C108,"0")</f>
        <v>24</v>
      </c>
      <c r="K108" s="21">
        <f t="shared" ref="K108" si="87">IF(F108=2,D108,"0")</f>
        <v>16</v>
      </c>
      <c r="L108" s="21">
        <f t="shared" ref="L108" si="88">J108+K108</f>
        <v>40</v>
      </c>
    </row>
    <row r="109" spans="1:12" ht="17.25" customHeight="1" x14ac:dyDescent="0.2">
      <c r="A109" s="18"/>
      <c r="B109" s="19" t="s">
        <v>20</v>
      </c>
      <c r="C109" s="20">
        <v>6</v>
      </c>
      <c r="D109" s="20">
        <v>0</v>
      </c>
      <c r="E109" s="21">
        <f t="shared" si="70"/>
        <v>6</v>
      </c>
      <c r="F109" s="38">
        <v>2</v>
      </c>
      <c r="G109" s="21" t="str">
        <f t="shared" si="71"/>
        <v>0</v>
      </c>
      <c r="H109" s="21" t="str">
        <f t="shared" si="72"/>
        <v>0</v>
      </c>
      <c r="I109" s="21">
        <f t="shared" si="34"/>
        <v>0</v>
      </c>
      <c r="J109" s="21">
        <f t="shared" si="73"/>
        <v>6</v>
      </c>
      <c r="K109" s="21">
        <f t="shared" si="74"/>
        <v>0</v>
      </c>
      <c r="L109" s="21">
        <f t="shared" si="35"/>
        <v>6</v>
      </c>
    </row>
    <row r="110" spans="1:12" ht="17.25" customHeight="1" x14ac:dyDescent="0.2">
      <c r="A110" s="18"/>
      <c r="B110" s="19" t="s">
        <v>21</v>
      </c>
      <c r="C110" s="20">
        <v>0</v>
      </c>
      <c r="D110" s="20">
        <v>1</v>
      </c>
      <c r="E110" s="21">
        <f t="shared" si="70"/>
        <v>1</v>
      </c>
      <c r="F110" s="38">
        <v>2</v>
      </c>
      <c r="G110" s="21" t="str">
        <f t="shared" si="71"/>
        <v>0</v>
      </c>
      <c r="H110" s="21" t="str">
        <f t="shared" si="72"/>
        <v>0</v>
      </c>
      <c r="I110" s="21">
        <f t="shared" si="34"/>
        <v>0</v>
      </c>
      <c r="J110" s="21">
        <f t="shared" si="73"/>
        <v>0</v>
      </c>
      <c r="K110" s="21">
        <f t="shared" si="74"/>
        <v>1</v>
      </c>
      <c r="L110" s="21">
        <f t="shared" si="35"/>
        <v>1</v>
      </c>
    </row>
    <row r="111" spans="1:12" ht="17.25" customHeight="1" x14ac:dyDescent="0.2">
      <c r="A111" s="18"/>
      <c r="B111" s="19" t="s">
        <v>73</v>
      </c>
      <c r="C111" s="20">
        <v>100</v>
      </c>
      <c r="D111" s="20">
        <v>31</v>
      </c>
      <c r="E111" s="21">
        <f t="shared" si="70"/>
        <v>131</v>
      </c>
      <c r="F111" s="38">
        <v>2</v>
      </c>
      <c r="G111" s="21" t="str">
        <f t="shared" si="71"/>
        <v>0</v>
      </c>
      <c r="H111" s="21" t="str">
        <f t="shared" si="72"/>
        <v>0</v>
      </c>
      <c r="I111" s="21">
        <f t="shared" si="34"/>
        <v>0</v>
      </c>
      <c r="J111" s="21">
        <f t="shared" si="73"/>
        <v>100</v>
      </c>
      <c r="K111" s="21">
        <f t="shared" si="74"/>
        <v>31</v>
      </c>
      <c r="L111" s="21">
        <f t="shared" si="35"/>
        <v>131</v>
      </c>
    </row>
    <row r="112" spans="1:12" ht="17.25" customHeight="1" x14ac:dyDescent="0.2">
      <c r="A112" s="18"/>
      <c r="B112" s="19" t="s">
        <v>8</v>
      </c>
      <c r="C112" s="20">
        <v>163</v>
      </c>
      <c r="D112" s="20">
        <v>81</v>
      </c>
      <c r="E112" s="21">
        <f t="shared" si="70"/>
        <v>244</v>
      </c>
      <c r="F112" s="38">
        <v>2</v>
      </c>
      <c r="G112" s="21" t="str">
        <f t="shared" si="71"/>
        <v>0</v>
      </c>
      <c r="H112" s="21" t="str">
        <f t="shared" si="72"/>
        <v>0</v>
      </c>
      <c r="I112" s="21">
        <f t="shared" si="34"/>
        <v>0</v>
      </c>
      <c r="J112" s="21">
        <f t="shared" si="73"/>
        <v>163</v>
      </c>
      <c r="K112" s="21">
        <f t="shared" si="74"/>
        <v>81</v>
      </c>
      <c r="L112" s="21">
        <f t="shared" si="35"/>
        <v>244</v>
      </c>
    </row>
    <row r="113" spans="1:12" ht="17.25" customHeight="1" x14ac:dyDescent="0.2">
      <c r="A113" s="18"/>
      <c r="B113" s="19" t="s">
        <v>128</v>
      </c>
      <c r="C113" s="20">
        <v>39</v>
      </c>
      <c r="D113" s="20">
        <f>13-1</f>
        <v>12</v>
      </c>
      <c r="E113" s="21">
        <f t="shared" si="70"/>
        <v>51</v>
      </c>
      <c r="F113" s="38">
        <v>2</v>
      </c>
      <c r="G113" s="21" t="str">
        <f t="shared" si="71"/>
        <v>0</v>
      </c>
      <c r="H113" s="21" t="str">
        <f t="shared" si="72"/>
        <v>0</v>
      </c>
      <c r="I113" s="21">
        <f t="shared" si="34"/>
        <v>0</v>
      </c>
      <c r="J113" s="21">
        <f t="shared" si="73"/>
        <v>39</v>
      </c>
      <c r="K113" s="21">
        <f t="shared" si="74"/>
        <v>12</v>
      </c>
      <c r="L113" s="21">
        <f t="shared" si="35"/>
        <v>51</v>
      </c>
    </row>
    <row r="114" spans="1:12" ht="17.25" customHeight="1" x14ac:dyDescent="0.2">
      <c r="A114" s="18"/>
      <c r="B114" s="19" t="s">
        <v>129</v>
      </c>
      <c r="C114" s="20">
        <v>83</v>
      </c>
      <c r="D114" s="20">
        <v>57</v>
      </c>
      <c r="E114" s="21">
        <f t="shared" si="70"/>
        <v>140</v>
      </c>
      <c r="F114" s="38">
        <v>2</v>
      </c>
      <c r="G114" s="21" t="str">
        <f t="shared" si="71"/>
        <v>0</v>
      </c>
      <c r="H114" s="21" t="str">
        <f t="shared" si="72"/>
        <v>0</v>
      </c>
      <c r="I114" s="21">
        <f t="shared" si="34"/>
        <v>0</v>
      </c>
      <c r="J114" s="21">
        <f t="shared" si="73"/>
        <v>83</v>
      </c>
      <c r="K114" s="21">
        <f t="shared" si="74"/>
        <v>57</v>
      </c>
      <c r="L114" s="21">
        <f t="shared" si="35"/>
        <v>140</v>
      </c>
    </row>
    <row r="115" spans="1:12" ht="17.25" customHeight="1" x14ac:dyDescent="0.2">
      <c r="A115" s="18"/>
      <c r="B115" s="19" t="s">
        <v>18</v>
      </c>
      <c r="C115" s="20">
        <v>53</v>
      </c>
      <c r="D115" s="20">
        <v>42</v>
      </c>
      <c r="E115" s="21">
        <f t="shared" si="70"/>
        <v>95</v>
      </c>
      <c r="F115" s="38">
        <v>2</v>
      </c>
      <c r="G115" s="21" t="str">
        <f t="shared" si="71"/>
        <v>0</v>
      </c>
      <c r="H115" s="21" t="str">
        <f t="shared" si="72"/>
        <v>0</v>
      </c>
      <c r="I115" s="21">
        <f t="shared" si="34"/>
        <v>0</v>
      </c>
      <c r="J115" s="21">
        <f t="shared" si="73"/>
        <v>53</v>
      </c>
      <c r="K115" s="21">
        <f t="shared" si="74"/>
        <v>42</v>
      </c>
      <c r="L115" s="21">
        <f t="shared" si="35"/>
        <v>95</v>
      </c>
    </row>
    <row r="116" spans="1:12" ht="17.25" customHeight="1" x14ac:dyDescent="0.2">
      <c r="A116" s="18"/>
      <c r="B116" s="19" t="s">
        <v>115</v>
      </c>
      <c r="C116" s="20">
        <v>13</v>
      </c>
      <c r="D116" s="20">
        <v>21</v>
      </c>
      <c r="E116" s="21">
        <f t="shared" si="70"/>
        <v>34</v>
      </c>
      <c r="F116" s="38">
        <v>2</v>
      </c>
      <c r="G116" s="21" t="str">
        <f t="shared" si="71"/>
        <v>0</v>
      </c>
      <c r="H116" s="21" t="str">
        <f t="shared" si="72"/>
        <v>0</v>
      </c>
      <c r="I116" s="21">
        <f t="shared" si="34"/>
        <v>0</v>
      </c>
      <c r="J116" s="21">
        <f t="shared" si="73"/>
        <v>13</v>
      </c>
      <c r="K116" s="21">
        <f t="shared" si="74"/>
        <v>21</v>
      </c>
      <c r="L116" s="21">
        <f t="shared" si="35"/>
        <v>34</v>
      </c>
    </row>
    <row r="117" spans="1:12" ht="17.25" customHeight="1" x14ac:dyDescent="0.2">
      <c r="A117" s="18"/>
      <c r="B117" s="19" t="s">
        <v>101</v>
      </c>
      <c r="C117" s="20">
        <v>43</v>
      </c>
      <c r="D117" s="20">
        <v>51</v>
      </c>
      <c r="E117" s="21">
        <f t="shared" si="70"/>
        <v>94</v>
      </c>
      <c r="F117" s="38">
        <v>2</v>
      </c>
      <c r="G117" s="21" t="str">
        <f t="shared" si="71"/>
        <v>0</v>
      </c>
      <c r="H117" s="21" t="str">
        <f t="shared" si="72"/>
        <v>0</v>
      </c>
      <c r="I117" s="21">
        <f t="shared" ref="I117:I127" si="89">G117+H117</f>
        <v>0</v>
      </c>
      <c r="J117" s="21">
        <f t="shared" si="73"/>
        <v>43</v>
      </c>
      <c r="K117" s="21">
        <f t="shared" si="74"/>
        <v>51</v>
      </c>
      <c r="L117" s="21">
        <f t="shared" ref="L117:L128" si="90">J117+K117</f>
        <v>94</v>
      </c>
    </row>
    <row r="118" spans="1:12" ht="17.25" customHeight="1" x14ac:dyDescent="0.2">
      <c r="A118" s="18"/>
      <c r="B118" s="19" t="s">
        <v>102</v>
      </c>
      <c r="C118" s="20">
        <v>52</v>
      </c>
      <c r="D118" s="20">
        <v>68</v>
      </c>
      <c r="E118" s="21">
        <f t="shared" si="70"/>
        <v>120</v>
      </c>
      <c r="F118" s="38">
        <v>2</v>
      </c>
      <c r="G118" s="21" t="str">
        <f t="shared" si="71"/>
        <v>0</v>
      </c>
      <c r="H118" s="21" t="str">
        <f t="shared" si="72"/>
        <v>0</v>
      </c>
      <c r="I118" s="21">
        <f t="shared" si="89"/>
        <v>0</v>
      </c>
      <c r="J118" s="21">
        <f t="shared" si="73"/>
        <v>52</v>
      </c>
      <c r="K118" s="21">
        <f t="shared" si="74"/>
        <v>68</v>
      </c>
      <c r="L118" s="21">
        <f t="shared" si="90"/>
        <v>120</v>
      </c>
    </row>
    <row r="119" spans="1:12" ht="17.25" customHeight="1" x14ac:dyDescent="0.2">
      <c r="A119" s="18"/>
      <c r="B119" s="19" t="s">
        <v>186</v>
      </c>
      <c r="C119" s="20">
        <v>27</v>
      </c>
      <c r="D119" s="20">
        <v>5</v>
      </c>
      <c r="E119" s="21">
        <f t="shared" ref="E119" si="91">C119+D119</f>
        <v>32</v>
      </c>
      <c r="F119" s="38">
        <v>2</v>
      </c>
      <c r="G119" s="21" t="str">
        <f t="shared" ref="G119" si="92">IF(F119=1,C119,"0")</f>
        <v>0</v>
      </c>
      <c r="H119" s="21" t="str">
        <f t="shared" ref="H119" si="93">IF(F119=1,D119,"0")</f>
        <v>0</v>
      </c>
      <c r="I119" s="21">
        <f t="shared" ref="I119" si="94">G119+H119</f>
        <v>0</v>
      </c>
      <c r="J119" s="21">
        <f t="shared" ref="J119" si="95">IF(F119=2,C119,"0")</f>
        <v>27</v>
      </c>
      <c r="K119" s="21">
        <f t="shared" ref="K119" si="96">IF(F119=2,D119,"0")</f>
        <v>5</v>
      </c>
      <c r="L119" s="21">
        <f t="shared" ref="L119" si="97">J119+K119</f>
        <v>32</v>
      </c>
    </row>
    <row r="120" spans="1:12" ht="17.25" customHeight="1" x14ac:dyDescent="0.2">
      <c r="A120" s="18"/>
      <c r="B120" s="19" t="s">
        <v>142</v>
      </c>
      <c r="C120" s="20">
        <v>73</v>
      </c>
      <c r="D120" s="20">
        <v>27</v>
      </c>
      <c r="E120" s="21">
        <f t="shared" si="70"/>
        <v>100</v>
      </c>
      <c r="F120" s="38">
        <v>2</v>
      </c>
      <c r="G120" s="21" t="str">
        <f t="shared" si="71"/>
        <v>0</v>
      </c>
      <c r="H120" s="21" t="str">
        <f t="shared" si="72"/>
        <v>0</v>
      </c>
      <c r="I120" s="21">
        <f t="shared" ref="I120" si="98">G120+H120</f>
        <v>0</v>
      </c>
      <c r="J120" s="21">
        <f t="shared" si="73"/>
        <v>73</v>
      </c>
      <c r="K120" s="21">
        <f t="shared" si="74"/>
        <v>27</v>
      </c>
      <c r="L120" s="21">
        <f t="shared" ref="L120" si="99">J120+K120</f>
        <v>100</v>
      </c>
    </row>
    <row r="121" spans="1:12" ht="17.25" customHeight="1" x14ac:dyDescent="0.2">
      <c r="A121" s="18"/>
      <c r="B121" s="19" t="s">
        <v>116</v>
      </c>
      <c r="C121" s="20">
        <v>78</v>
      </c>
      <c r="D121" s="20">
        <v>29</v>
      </c>
      <c r="E121" s="21">
        <f t="shared" si="70"/>
        <v>107</v>
      </c>
      <c r="F121" s="38">
        <v>2</v>
      </c>
      <c r="G121" s="21" t="str">
        <f t="shared" si="71"/>
        <v>0</v>
      </c>
      <c r="H121" s="21" t="str">
        <f t="shared" si="72"/>
        <v>0</v>
      </c>
      <c r="I121" s="21">
        <f t="shared" si="89"/>
        <v>0</v>
      </c>
      <c r="J121" s="21">
        <f t="shared" si="73"/>
        <v>78</v>
      </c>
      <c r="K121" s="21">
        <f t="shared" si="74"/>
        <v>29</v>
      </c>
      <c r="L121" s="21">
        <f t="shared" si="90"/>
        <v>107</v>
      </c>
    </row>
    <row r="122" spans="1:12" ht="17.25" customHeight="1" x14ac:dyDescent="0.2">
      <c r="A122" s="18"/>
      <c r="B122" s="19" t="s">
        <v>143</v>
      </c>
      <c r="C122" s="20">
        <v>82</v>
      </c>
      <c r="D122" s="20">
        <v>16</v>
      </c>
      <c r="E122" s="21">
        <f t="shared" si="70"/>
        <v>98</v>
      </c>
      <c r="F122" s="38">
        <v>2</v>
      </c>
      <c r="G122" s="21" t="str">
        <f t="shared" si="71"/>
        <v>0</v>
      </c>
      <c r="H122" s="21" t="str">
        <f t="shared" si="72"/>
        <v>0</v>
      </c>
      <c r="I122" s="21">
        <f t="shared" ref="I122" si="100">G122+H122</f>
        <v>0</v>
      </c>
      <c r="J122" s="21">
        <f t="shared" si="73"/>
        <v>82</v>
      </c>
      <c r="K122" s="21">
        <f t="shared" si="74"/>
        <v>16</v>
      </c>
      <c r="L122" s="21">
        <f t="shared" ref="L122" si="101">J122+K122</f>
        <v>98</v>
      </c>
    </row>
    <row r="123" spans="1:12" ht="17.25" customHeight="1" x14ac:dyDescent="0.2">
      <c r="A123" s="18"/>
      <c r="B123" s="19" t="s">
        <v>147</v>
      </c>
      <c r="C123" s="20">
        <v>63</v>
      </c>
      <c r="D123" s="20">
        <v>27</v>
      </c>
      <c r="E123" s="21">
        <f t="shared" si="70"/>
        <v>90</v>
      </c>
      <c r="F123" s="38">
        <v>2</v>
      </c>
      <c r="G123" s="21" t="str">
        <f t="shared" si="71"/>
        <v>0</v>
      </c>
      <c r="H123" s="21" t="str">
        <f t="shared" si="72"/>
        <v>0</v>
      </c>
      <c r="I123" s="21">
        <f t="shared" ref="I123" si="102">G123+H123</f>
        <v>0</v>
      </c>
      <c r="J123" s="21">
        <f t="shared" si="73"/>
        <v>63</v>
      </c>
      <c r="K123" s="21">
        <f t="shared" si="74"/>
        <v>27</v>
      </c>
      <c r="L123" s="21">
        <f t="shared" ref="L123" si="103">J123+K123</f>
        <v>90</v>
      </c>
    </row>
    <row r="124" spans="1:12" ht="17.25" customHeight="1" x14ac:dyDescent="0.2">
      <c r="A124" s="18"/>
      <c r="B124" s="19" t="s">
        <v>130</v>
      </c>
      <c r="C124" s="20">
        <v>84</v>
      </c>
      <c r="D124" s="20">
        <v>29</v>
      </c>
      <c r="E124" s="21">
        <f t="shared" ref="E124:E125" si="104">C124+D124</f>
        <v>113</v>
      </c>
      <c r="F124" s="38">
        <v>2</v>
      </c>
      <c r="G124" s="21" t="str">
        <f t="shared" ref="G124:G125" si="105">IF(F124=1,C124,"0")</f>
        <v>0</v>
      </c>
      <c r="H124" s="21" t="str">
        <f t="shared" ref="H124:H125" si="106">IF(F124=1,D124,"0")</f>
        <v>0</v>
      </c>
      <c r="I124" s="21">
        <f t="shared" ref="I124:I125" si="107">G124+H124</f>
        <v>0</v>
      </c>
      <c r="J124" s="21">
        <f t="shared" ref="J124:J125" si="108">IF(F124=2,C124,"0")</f>
        <v>84</v>
      </c>
      <c r="K124" s="21">
        <f t="shared" ref="K124:K125" si="109">IF(F124=2,D124,"0")</f>
        <v>29</v>
      </c>
      <c r="L124" s="21">
        <f t="shared" ref="L124:L125" si="110">J124+K124</f>
        <v>113</v>
      </c>
    </row>
    <row r="125" spans="1:12" ht="17.25" customHeight="1" x14ac:dyDescent="0.2">
      <c r="A125" s="18"/>
      <c r="B125" s="19" t="s">
        <v>131</v>
      </c>
      <c r="C125" s="20">
        <v>54</v>
      </c>
      <c r="D125" s="20">
        <v>52</v>
      </c>
      <c r="E125" s="21">
        <f t="shared" si="104"/>
        <v>106</v>
      </c>
      <c r="F125" s="38">
        <v>2</v>
      </c>
      <c r="G125" s="21" t="str">
        <f t="shared" si="105"/>
        <v>0</v>
      </c>
      <c r="H125" s="21" t="str">
        <f t="shared" si="106"/>
        <v>0</v>
      </c>
      <c r="I125" s="21">
        <f t="shared" si="107"/>
        <v>0</v>
      </c>
      <c r="J125" s="21">
        <f t="shared" si="108"/>
        <v>54</v>
      </c>
      <c r="K125" s="21">
        <f t="shared" si="109"/>
        <v>52</v>
      </c>
      <c r="L125" s="21">
        <f t="shared" si="110"/>
        <v>106</v>
      </c>
    </row>
    <row r="126" spans="1:12" ht="17.25" customHeight="1" x14ac:dyDescent="0.2">
      <c r="A126" s="18"/>
      <c r="B126" s="19" t="s">
        <v>182</v>
      </c>
      <c r="C126" s="20">
        <v>13</v>
      </c>
      <c r="D126" s="20">
        <v>1</v>
      </c>
      <c r="E126" s="21">
        <f t="shared" si="70"/>
        <v>14</v>
      </c>
      <c r="F126" s="38">
        <v>2</v>
      </c>
      <c r="G126" s="21" t="str">
        <f t="shared" si="71"/>
        <v>0</v>
      </c>
      <c r="H126" s="21" t="str">
        <f t="shared" si="72"/>
        <v>0</v>
      </c>
      <c r="I126" s="21">
        <f t="shared" si="89"/>
        <v>0</v>
      </c>
      <c r="J126" s="21">
        <f t="shared" si="73"/>
        <v>13</v>
      </c>
      <c r="K126" s="21">
        <f t="shared" si="74"/>
        <v>1</v>
      </c>
      <c r="L126" s="21">
        <f t="shared" si="90"/>
        <v>14</v>
      </c>
    </row>
    <row r="127" spans="1:12" ht="17.25" customHeight="1" x14ac:dyDescent="0.2">
      <c r="A127" s="18"/>
      <c r="B127" s="19" t="s">
        <v>183</v>
      </c>
      <c r="C127" s="20">
        <v>8</v>
      </c>
      <c r="D127" s="20">
        <v>4</v>
      </c>
      <c r="E127" s="21">
        <f t="shared" si="70"/>
        <v>12</v>
      </c>
      <c r="F127" s="38">
        <v>2</v>
      </c>
      <c r="G127" s="21" t="str">
        <f t="shared" si="71"/>
        <v>0</v>
      </c>
      <c r="H127" s="21" t="str">
        <f t="shared" si="72"/>
        <v>0</v>
      </c>
      <c r="I127" s="21">
        <f t="shared" si="89"/>
        <v>0</v>
      </c>
      <c r="J127" s="21">
        <f t="shared" si="73"/>
        <v>8</v>
      </c>
      <c r="K127" s="21">
        <f t="shared" si="74"/>
        <v>4</v>
      </c>
      <c r="L127" s="21">
        <f t="shared" si="90"/>
        <v>12</v>
      </c>
    </row>
    <row r="128" spans="1:12" s="26" customFormat="1" ht="17.25" customHeight="1" x14ac:dyDescent="0.2">
      <c r="A128" s="22"/>
      <c r="B128" s="23" t="s">
        <v>62</v>
      </c>
      <c r="C128" s="24">
        <f>SUM(C96:C127)</f>
        <v>2021</v>
      </c>
      <c r="D128" s="24">
        <f>SUM(D96:D127)</f>
        <v>1081</v>
      </c>
      <c r="E128" s="24">
        <f>SUM(E96:E127)</f>
        <v>3102</v>
      </c>
      <c r="F128" s="39">
        <f>SUM(F96:F127)</f>
        <v>64</v>
      </c>
      <c r="G128" s="24">
        <f>SUM(G96:G126)</f>
        <v>0</v>
      </c>
      <c r="H128" s="24">
        <f>SUM(H96:H126)</f>
        <v>0</v>
      </c>
      <c r="I128" s="24">
        <f>SUM(I96:I126)</f>
        <v>0</v>
      </c>
      <c r="J128" s="24">
        <f>SUM(J96:J127)</f>
        <v>2021</v>
      </c>
      <c r="K128" s="24">
        <f>SUM(K96:K127)</f>
        <v>1081</v>
      </c>
      <c r="L128" s="24">
        <f t="shared" si="90"/>
        <v>3102</v>
      </c>
    </row>
    <row r="129" spans="1:12" s="26" customFormat="1" ht="17.25" customHeight="1" x14ac:dyDescent="0.2">
      <c r="A129" s="22"/>
      <c r="B129" s="40" t="s">
        <v>148</v>
      </c>
      <c r="C129" s="92"/>
      <c r="D129" s="24"/>
      <c r="E129" s="24"/>
      <c r="F129" s="39"/>
      <c r="G129" s="24"/>
      <c r="H129" s="24"/>
      <c r="I129" s="24"/>
      <c r="J129" s="24"/>
      <c r="K129" s="24"/>
      <c r="L129" s="24"/>
    </row>
    <row r="130" spans="1:12" s="26" customFormat="1" ht="17.25" customHeight="1" x14ac:dyDescent="0.2">
      <c r="A130" s="22"/>
      <c r="B130" s="51" t="s">
        <v>149</v>
      </c>
      <c r="C130" s="20">
        <v>98</v>
      </c>
      <c r="D130" s="20">
        <v>9</v>
      </c>
      <c r="E130" s="21">
        <f>C130+D130</f>
        <v>107</v>
      </c>
      <c r="F130" s="38">
        <v>2</v>
      </c>
      <c r="G130" s="21" t="str">
        <f>IF(F130=1,C130,"0")</f>
        <v>0</v>
      </c>
      <c r="H130" s="21" t="str">
        <f>IF(F130=1,D130,"0")</f>
        <v>0</v>
      </c>
      <c r="I130" s="21">
        <f t="shared" ref="I130" si="111">G130+H130</f>
        <v>0</v>
      </c>
      <c r="J130" s="21">
        <f>IF(F130=2,C130,"0")</f>
        <v>98</v>
      </c>
      <c r="K130" s="21">
        <f>IF(F130=2,D130,"0")</f>
        <v>9</v>
      </c>
      <c r="L130" s="21">
        <f t="shared" ref="L130" si="112">J130+K130</f>
        <v>107</v>
      </c>
    </row>
    <row r="131" spans="1:12" s="26" customFormat="1" ht="17.25" customHeight="1" x14ac:dyDescent="0.2">
      <c r="A131" s="22"/>
      <c r="B131" s="23" t="s">
        <v>62</v>
      </c>
      <c r="C131" s="92">
        <f>C130</f>
        <v>98</v>
      </c>
      <c r="D131" s="92">
        <f t="shared" ref="D131:E131" si="113">D130</f>
        <v>9</v>
      </c>
      <c r="E131" s="24">
        <f t="shared" si="113"/>
        <v>107</v>
      </c>
      <c r="F131" s="39"/>
      <c r="G131" s="24" t="str">
        <f>G130</f>
        <v>0</v>
      </c>
      <c r="H131" s="24" t="str">
        <f t="shared" ref="H131:L131" si="114">H130</f>
        <v>0</v>
      </c>
      <c r="I131" s="24">
        <f t="shared" si="114"/>
        <v>0</v>
      </c>
      <c r="J131" s="24">
        <f t="shared" si="114"/>
        <v>98</v>
      </c>
      <c r="K131" s="24">
        <f t="shared" si="114"/>
        <v>9</v>
      </c>
      <c r="L131" s="24">
        <f t="shared" si="114"/>
        <v>107</v>
      </c>
    </row>
    <row r="132" spans="1:12" ht="17.25" customHeight="1" x14ac:dyDescent="0.2">
      <c r="A132" s="18"/>
      <c r="B132" s="40" t="s">
        <v>92</v>
      </c>
      <c r="C132" s="41"/>
      <c r="D132" s="20"/>
      <c r="E132" s="21"/>
      <c r="F132" s="58"/>
      <c r="G132" s="21"/>
      <c r="H132" s="21"/>
      <c r="I132" s="21"/>
      <c r="J132" s="21"/>
      <c r="K132" s="21"/>
      <c r="L132" s="21"/>
    </row>
    <row r="133" spans="1:12" ht="17.25" customHeight="1" x14ac:dyDescent="0.2">
      <c r="A133" s="2"/>
      <c r="B133" s="19" t="s">
        <v>11</v>
      </c>
      <c r="C133" s="20">
        <v>117</v>
      </c>
      <c r="D133" s="20">
        <v>27</v>
      </c>
      <c r="E133" s="21">
        <f t="shared" ref="E133:E149" si="115">C133+D133</f>
        <v>144</v>
      </c>
      <c r="F133" s="38">
        <v>2</v>
      </c>
      <c r="G133" s="21" t="str">
        <f t="shared" ref="G133:G149" si="116">IF(F133=1,C133,"0")</f>
        <v>0</v>
      </c>
      <c r="H133" s="21" t="str">
        <f t="shared" ref="H133:H149" si="117">IF(F133=1,D133,"0")</f>
        <v>0</v>
      </c>
      <c r="I133" s="21">
        <f t="shared" ref="I133:I149" si="118">G133+H133</f>
        <v>0</v>
      </c>
      <c r="J133" s="21">
        <f t="shared" ref="J133:J149" si="119">IF(F133=2,C133,"0")</f>
        <v>117</v>
      </c>
      <c r="K133" s="21">
        <f t="shared" ref="K133:K149" si="120">IF(F133=2,D133,"0")</f>
        <v>27</v>
      </c>
      <c r="L133" s="21">
        <f t="shared" ref="L133:L150" si="121">J133+K133</f>
        <v>144</v>
      </c>
    </row>
    <row r="134" spans="1:12" ht="17.25" customHeight="1" x14ac:dyDescent="0.2">
      <c r="A134" s="18"/>
      <c r="B134" s="19" t="s">
        <v>9</v>
      </c>
      <c r="C134" s="20">
        <v>165</v>
      </c>
      <c r="D134" s="20">
        <v>1</v>
      </c>
      <c r="E134" s="21">
        <f t="shared" si="115"/>
        <v>166</v>
      </c>
      <c r="F134" s="38">
        <v>2</v>
      </c>
      <c r="G134" s="21" t="str">
        <f t="shared" si="116"/>
        <v>0</v>
      </c>
      <c r="H134" s="21" t="str">
        <f t="shared" si="117"/>
        <v>0</v>
      </c>
      <c r="I134" s="21">
        <f t="shared" si="118"/>
        <v>0</v>
      </c>
      <c r="J134" s="21">
        <f t="shared" si="119"/>
        <v>165</v>
      </c>
      <c r="K134" s="21">
        <f t="shared" si="120"/>
        <v>1</v>
      </c>
      <c r="L134" s="21">
        <f t="shared" si="121"/>
        <v>166</v>
      </c>
    </row>
    <row r="135" spans="1:12" ht="17.25" customHeight="1" x14ac:dyDescent="0.2">
      <c r="A135" s="18"/>
      <c r="B135" s="19" t="s">
        <v>132</v>
      </c>
      <c r="C135" s="20">
        <v>93</v>
      </c>
      <c r="D135" s="20">
        <v>4</v>
      </c>
      <c r="E135" s="21">
        <f t="shared" si="115"/>
        <v>97</v>
      </c>
      <c r="F135" s="38">
        <v>2</v>
      </c>
      <c r="G135" s="21" t="str">
        <f t="shared" si="116"/>
        <v>0</v>
      </c>
      <c r="H135" s="21" t="str">
        <f t="shared" si="117"/>
        <v>0</v>
      </c>
      <c r="I135" s="21">
        <f t="shared" si="118"/>
        <v>0</v>
      </c>
      <c r="J135" s="21">
        <f t="shared" si="119"/>
        <v>93</v>
      </c>
      <c r="K135" s="21">
        <f t="shared" si="120"/>
        <v>4</v>
      </c>
      <c r="L135" s="21">
        <f t="shared" si="121"/>
        <v>97</v>
      </c>
    </row>
    <row r="136" spans="1:12" ht="17.25" customHeight="1" x14ac:dyDescent="0.2">
      <c r="A136" s="18"/>
      <c r="B136" s="19" t="s">
        <v>20</v>
      </c>
      <c r="C136" s="20">
        <v>1</v>
      </c>
      <c r="D136" s="20">
        <v>0</v>
      </c>
      <c r="E136" s="21">
        <f t="shared" si="115"/>
        <v>1</v>
      </c>
      <c r="F136" s="38">
        <v>2</v>
      </c>
      <c r="G136" s="21" t="str">
        <f t="shared" si="116"/>
        <v>0</v>
      </c>
      <c r="H136" s="21" t="str">
        <f t="shared" si="117"/>
        <v>0</v>
      </c>
      <c r="I136" s="21">
        <f t="shared" si="118"/>
        <v>0</v>
      </c>
      <c r="J136" s="21">
        <f t="shared" si="119"/>
        <v>1</v>
      </c>
      <c r="K136" s="21">
        <f t="shared" si="120"/>
        <v>0</v>
      </c>
      <c r="L136" s="21">
        <f t="shared" si="121"/>
        <v>1</v>
      </c>
    </row>
    <row r="137" spans="1:12" ht="17.25" customHeight="1" x14ac:dyDescent="0.2">
      <c r="A137" s="18"/>
      <c r="B137" s="19" t="s">
        <v>117</v>
      </c>
      <c r="C137" s="20">
        <v>185</v>
      </c>
      <c r="D137" s="20">
        <v>12</v>
      </c>
      <c r="E137" s="21">
        <f t="shared" si="115"/>
        <v>197</v>
      </c>
      <c r="F137" s="38">
        <v>2</v>
      </c>
      <c r="G137" s="21" t="str">
        <f t="shared" si="116"/>
        <v>0</v>
      </c>
      <c r="H137" s="21" t="str">
        <f t="shared" si="117"/>
        <v>0</v>
      </c>
      <c r="I137" s="21">
        <f t="shared" si="118"/>
        <v>0</v>
      </c>
      <c r="J137" s="21">
        <f t="shared" si="119"/>
        <v>185</v>
      </c>
      <c r="K137" s="21">
        <f t="shared" si="120"/>
        <v>12</v>
      </c>
      <c r="L137" s="21">
        <f t="shared" si="121"/>
        <v>197</v>
      </c>
    </row>
    <row r="138" spans="1:12" ht="17.25" customHeight="1" x14ac:dyDescent="0.2">
      <c r="A138" s="18"/>
      <c r="B138" s="43" t="s">
        <v>8</v>
      </c>
      <c r="C138" s="20">
        <v>184</v>
      </c>
      <c r="D138" s="20">
        <v>47</v>
      </c>
      <c r="E138" s="21">
        <f t="shared" si="115"/>
        <v>231</v>
      </c>
      <c r="F138" s="38">
        <v>2</v>
      </c>
      <c r="G138" s="21" t="str">
        <f t="shared" si="116"/>
        <v>0</v>
      </c>
      <c r="H138" s="21" t="str">
        <f t="shared" si="117"/>
        <v>0</v>
      </c>
      <c r="I138" s="21">
        <f t="shared" si="118"/>
        <v>0</v>
      </c>
      <c r="J138" s="21">
        <f t="shared" si="119"/>
        <v>184</v>
      </c>
      <c r="K138" s="21">
        <f t="shared" si="120"/>
        <v>47</v>
      </c>
      <c r="L138" s="21">
        <f t="shared" si="121"/>
        <v>231</v>
      </c>
    </row>
    <row r="139" spans="1:12" ht="17.25" customHeight="1" x14ac:dyDescent="0.2">
      <c r="A139" s="18"/>
      <c r="B139" s="43" t="s">
        <v>133</v>
      </c>
      <c r="C139" s="20">
        <v>73</v>
      </c>
      <c r="D139" s="20">
        <v>5</v>
      </c>
      <c r="E139" s="21">
        <f t="shared" si="115"/>
        <v>78</v>
      </c>
      <c r="F139" s="38">
        <v>2</v>
      </c>
      <c r="G139" s="21" t="str">
        <f t="shared" si="116"/>
        <v>0</v>
      </c>
      <c r="H139" s="21" t="str">
        <f t="shared" si="117"/>
        <v>0</v>
      </c>
      <c r="I139" s="21">
        <f t="shared" si="118"/>
        <v>0</v>
      </c>
      <c r="J139" s="21">
        <f t="shared" si="119"/>
        <v>73</v>
      </c>
      <c r="K139" s="21">
        <f t="shared" si="120"/>
        <v>5</v>
      </c>
      <c r="L139" s="21">
        <f t="shared" si="121"/>
        <v>78</v>
      </c>
    </row>
    <row r="140" spans="1:12" ht="17.25" customHeight="1" x14ac:dyDescent="0.2">
      <c r="A140" s="18"/>
      <c r="B140" s="43" t="s">
        <v>134</v>
      </c>
      <c r="C140" s="20">
        <v>37</v>
      </c>
      <c r="D140" s="20">
        <v>4</v>
      </c>
      <c r="E140" s="21">
        <f t="shared" si="115"/>
        <v>41</v>
      </c>
      <c r="F140" s="38">
        <v>2</v>
      </c>
      <c r="G140" s="21" t="str">
        <f t="shared" si="116"/>
        <v>0</v>
      </c>
      <c r="H140" s="21" t="str">
        <f t="shared" si="117"/>
        <v>0</v>
      </c>
      <c r="I140" s="21">
        <f t="shared" si="118"/>
        <v>0</v>
      </c>
      <c r="J140" s="21">
        <f t="shared" si="119"/>
        <v>37</v>
      </c>
      <c r="K140" s="21">
        <f t="shared" si="120"/>
        <v>4</v>
      </c>
      <c r="L140" s="21">
        <f t="shared" si="121"/>
        <v>41</v>
      </c>
    </row>
    <row r="141" spans="1:12" ht="17.25" customHeight="1" x14ac:dyDescent="0.2">
      <c r="A141" s="18"/>
      <c r="B141" s="43" t="s">
        <v>187</v>
      </c>
      <c r="C141" s="20">
        <f>42-1</f>
        <v>41</v>
      </c>
      <c r="D141" s="20">
        <v>1</v>
      </c>
      <c r="E141" s="21">
        <f t="shared" ref="E141" si="122">C141+D141</f>
        <v>42</v>
      </c>
      <c r="F141" s="38">
        <v>2</v>
      </c>
      <c r="G141" s="21" t="str">
        <f t="shared" ref="G141" si="123">IF(F141=1,C141,"0")</f>
        <v>0</v>
      </c>
      <c r="H141" s="21" t="str">
        <f t="shared" ref="H141" si="124">IF(F141=1,D141,"0")</f>
        <v>0</v>
      </c>
      <c r="I141" s="21">
        <f t="shared" ref="I141" si="125">G141+H141</f>
        <v>0</v>
      </c>
      <c r="J141" s="21">
        <f t="shared" ref="J141" si="126">IF(F141=2,C141,"0")</f>
        <v>41</v>
      </c>
      <c r="K141" s="21">
        <f t="shared" ref="K141" si="127">IF(F141=2,D141,"0")</f>
        <v>1</v>
      </c>
      <c r="L141" s="21">
        <f t="shared" ref="L141" si="128">J141+K141</f>
        <v>42</v>
      </c>
    </row>
    <row r="142" spans="1:12" ht="17.25" customHeight="1" x14ac:dyDescent="0.2">
      <c r="A142" s="18"/>
      <c r="B142" s="19" t="s">
        <v>186</v>
      </c>
      <c r="C142" s="20">
        <v>59</v>
      </c>
      <c r="D142" s="20">
        <v>9</v>
      </c>
      <c r="E142" s="21">
        <f t="shared" si="115"/>
        <v>68</v>
      </c>
      <c r="F142" s="38">
        <v>2</v>
      </c>
      <c r="G142" s="21" t="str">
        <f t="shared" si="116"/>
        <v>0</v>
      </c>
      <c r="H142" s="21" t="str">
        <f t="shared" si="117"/>
        <v>0</v>
      </c>
      <c r="I142" s="21">
        <f t="shared" si="118"/>
        <v>0</v>
      </c>
      <c r="J142" s="21">
        <f t="shared" si="119"/>
        <v>59</v>
      </c>
      <c r="K142" s="21">
        <f t="shared" si="120"/>
        <v>9</v>
      </c>
      <c r="L142" s="21">
        <f t="shared" si="121"/>
        <v>68</v>
      </c>
    </row>
    <row r="143" spans="1:12" ht="17.25" customHeight="1" x14ac:dyDescent="0.2">
      <c r="A143" s="18"/>
      <c r="B143" s="19" t="s">
        <v>142</v>
      </c>
      <c r="C143" s="20">
        <v>63</v>
      </c>
      <c r="D143" s="20">
        <v>9</v>
      </c>
      <c r="E143" s="21">
        <f t="shared" si="115"/>
        <v>72</v>
      </c>
      <c r="F143" s="38">
        <v>2</v>
      </c>
      <c r="G143" s="21" t="str">
        <f t="shared" si="116"/>
        <v>0</v>
      </c>
      <c r="H143" s="21" t="str">
        <f t="shared" si="117"/>
        <v>0</v>
      </c>
      <c r="I143" s="21">
        <f t="shared" ref="I143" si="129">G143+H143</f>
        <v>0</v>
      </c>
      <c r="J143" s="21">
        <f t="shared" si="119"/>
        <v>63</v>
      </c>
      <c r="K143" s="21">
        <f t="shared" si="120"/>
        <v>9</v>
      </c>
      <c r="L143" s="21">
        <f t="shared" ref="L143" si="130">J143+K143</f>
        <v>72</v>
      </c>
    </row>
    <row r="144" spans="1:12" s="50" customFormat="1" ht="17.25" customHeight="1" x14ac:dyDescent="0.2">
      <c r="A144" s="18"/>
      <c r="B144" s="19" t="s">
        <v>143</v>
      </c>
      <c r="C144" s="20">
        <v>66</v>
      </c>
      <c r="D144" s="20">
        <v>10</v>
      </c>
      <c r="E144" s="21">
        <f t="shared" si="115"/>
        <v>76</v>
      </c>
      <c r="F144" s="38">
        <v>2</v>
      </c>
      <c r="G144" s="21" t="str">
        <f t="shared" si="116"/>
        <v>0</v>
      </c>
      <c r="H144" s="21" t="str">
        <f t="shared" si="117"/>
        <v>0</v>
      </c>
      <c r="I144" s="21">
        <f t="shared" si="118"/>
        <v>0</v>
      </c>
      <c r="J144" s="21">
        <f t="shared" si="119"/>
        <v>66</v>
      </c>
      <c r="K144" s="21">
        <f t="shared" si="120"/>
        <v>10</v>
      </c>
      <c r="L144" s="21">
        <f t="shared" si="121"/>
        <v>76</v>
      </c>
    </row>
    <row r="145" spans="1:12" ht="17.25" customHeight="1" x14ac:dyDescent="0.2">
      <c r="A145" s="18"/>
      <c r="B145" s="19" t="s">
        <v>74</v>
      </c>
      <c r="C145" s="20">
        <v>2</v>
      </c>
      <c r="D145" s="20">
        <v>0</v>
      </c>
      <c r="E145" s="21">
        <f t="shared" si="115"/>
        <v>2</v>
      </c>
      <c r="F145" s="38">
        <v>2</v>
      </c>
      <c r="G145" s="21" t="str">
        <f t="shared" si="116"/>
        <v>0</v>
      </c>
      <c r="H145" s="21" t="str">
        <f t="shared" si="117"/>
        <v>0</v>
      </c>
      <c r="I145" s="21">
        <f t="shared" si="118"/>
        <v>0</v>
      </c>
      <c r="J145" s="21">
        <f t="shared" si="119"/>
        <v>2</v>
      </c>
      <c r="K145" s="21">
        <f t="shared" si="120"/>
        <v>0</v>
      </c>
      <c r="L145" s="21">
        <f t="shared" si="121"/>
        <v>2</v>
      </c>
    </row>
    <row r="146" spans="1:12" ht="17.25" customHeight="1" x14ac:dyDescent="0.2">
      <c r="A146" s="18"/>
      <c r="B146" s="19" t="s">
        <v>130</v>
      </c>
      <c r="C146" s="20">
        <v>85</v>
      </c>
      <c r="D146" s="20">
        <v>6</v>
      </c>
      <c r="E146" s="21">
        <f t="shared" ref="E146:E147" si="131">C146+D146</f>
        <v>91</v>
      </c>
      <c r="F146" s="38">
        <v>2</v>
      </c>
      <c r="G146" s="21" t="str">
        <f t="shared" ref="G146:G147" si="132">IF(F146=1,C146,"0")</f>
        <v>0</v>
      </c>
      <c r="H146" s="21" t="str">
        <f t="shared" ref="H146:H147" si="133">IF(F146=1,D146,"0")</f>
        <v>0</v>
      </c>
      <c r="I146" s="21">
        <f t="shared" ref="I146:I147" si="134">G146+H146</f>
        <v>0</v>
      </c>
      <c r="J146" s="21">
        <f t="shared" ref="J146:J147" si="135">IF(F146=2,C146,"0")</f>
        <v>85</v>
      </c>
      <c r="K146" s="21">
        <f t="shared" ref="K146:K147" si="136">IF(F146=2,D146,"0")</f>
        <v>6</v>
      </c>
      <c r="L146" s="21">
        <f t="shared" ref="L146:L147" si="137">J146+K146</f>
        <v>91</v>
      </c>
    </row>
    <row r="147" spans="1:12" ht="17.25" customHeight="1" x14ac:dyDescent="0.2">
      <c r="A147" s="18"/>
      <c r="B147" s="109" t="s">
        <v>131</v>
      </c>
      <c r="C147" s="20">
        <v>67</v>
      </c>
      <c r="D147" s="20">
        <v>5</v>
      </c>
      <c r="E147" s="21">
        <f t="shared" si="131"/>
        <v>72</v>
      </c>
      <c r="F147" s="38">
        <v>2</v>
      </c>
      <c r="G147" s="21" t="str">
        <f t="shared" si="132"/>
        <v>0</v>
      </c>
      <c r="H147" s="21" t="str">
        <f t="shared" si="133"/>
        <v>0</v>
      </c>
      <c r="I147" s="21">
        <f t="shared" si="134"/>
        <v>0</v>
      </c>
      <c r="J147" s="21">
        <f t="shared" si="135"/>
        <v>67</v>
      </c>
      <c r="K147" s="21">
        <f t="shared" si="136"/>
        <v>5</v>
      </c>
      <c r="L147" s="21">
        <f t="shared" si="137"/>
        <v>72</v>
      </c>
    </row>
    <row r="148" spans="1:12" ht="17.25" customHeight="1" x14ac:dyDescent="0.2">
      <c r="A148" s="18"/>
      <c r="B148" s="109" t="s">
        <v>182</v>
      </c>
      <c r="C148" s="6">
        <v>44</v>
      </c>
      <c r="D148" s="20">
        <v>2</v>
      </c>
      <c r="E148" s="21">
        <f t="shared" si="115"/>
        <v>46</v>
      </c>
      <c r="F148" s="38">
        <v>2</v>
      </c>
      <c r="G148" s="21" t="str">
        <f t="shared" si="116"/>
        <v>0</v>
      </c>
      <c r="H148" s="21" t="str">
        <f t="shared" si="117"/>
        <v>0</v>
      </c>
      <c r="I148" s="21">
        <f t="shared" ref="I148" si="138">G148+H148</f>
        <v>0</v>
      </c>
      <c r="J148" s="21">
        <f t="shared" si="119"/>
        <v>44</v>
      </c>
      <c r="K148" s="21">
        <f t="shared" si="120"/>
        <v>2</v>
      </c>
      <c r="L148" s="21">
        <f t="shared" ref="L148" si="139">J148+K148</f>
        <v>46</v>
      </c>
    </row>
    <row r="149" spans="1:12" ht="17.25" customHeight="1" x14ac:dyDescent="0.2">
      <c r="A149" s="18"/>
      <c r="B149" s="109" t="s">
        <v>183</v>
      </c>
      <c r="C149" s="6">
        <v>29</v>
      </c>
      <c r="D149" s="20">
        <v>6</v>
      </c>
      <c r="E149" s="21">
        <f t="shared" si="115"/>
        <v>35</v>
      </c>
      <c r="F149" s="38">
        <v>2</v>
      </c>
      <c r="G149" s="21" t="str">
        <f t="shared" si="116"/>
        <v>0</v>
      </c>
      <c r="H149" s="21" t="str">
        <f t="shared" si="117"/>
        <v>0</v>
      </c>
      <c r="I149" s="21">
        <f t="shared" si="118"/>
        <v>0</v>
      </c>
      <c r="J149" s="21">
        <f t="shared" si="119"/>
        <v>29</v>
      </c>
      <c r="K149" s="21">
        <f t="shared" si="120"/>
        <v>6</v>
      </c>
      <c r="L149" s="21">
        <f t="shared" si="121"/>
        <v>35</v>
      </c>
    </row>
    <row r="150" spans="1:12" s="26" customFormat="1" ht="17.25" customHeight="1" x14ac:dyDescent="0.2">
      <c r="A150" s="104"/>
      <c r="B150" s="108" t="s">
        <v>62</v>
      </c>
      <c r="C150" s="24">
        <f>SUM(C133:C149)</f>
        <v>1311</v>
      </c>
      <c r="D150" s="24">
        <f>SUM(D133:D149)</f>
        <v>148</v>
      </c>
      <c r="E150" s="24">
        <f>SUM(E133:E149)</f>
        <v>1459</v>
      </c>
      <c r="F150" s="39">
        <f>SUM(F133:F145)</f>
        <v>26</v>
      </c>
      <c r="G150" s="24">
        <f>SUM(G133:G145)</f>
        <v>0</v>
      </c>
      <c r="H150" s="24">
        <f>SUM(H133:H145)</f>
        <v>0</v>
      </c>
      <c r="I150" s="24">
        <f>SUM(I133:I145)</f>
        <v>0</v>
      </c>
      <c r="J150" s="24">
        <f>SUM(J133:J149)</f>
        <v>1311</v>
      </c>
      <c r="K150" s="24">
        <f>SUM(K133:K149)</f>
        <v>148</v>
      </c>
      <c r="L150" s="24">
        <f t="shared" si="121"/>
        <v>1459</v>
      </c>
    </row>
    <row r="151" spans="1:12" s="26" customFormat="1" ht="17.25" customHeight="1" x14ac:dyDescent="0.2">
      <c r="A151" s="22"/>
      <c r="B151" s="23" t="s">
        <v>64</v>
      </c>
      <c r="C151" s="24">
        <f t="shared" ref="C151:L151" si="140">C128+C131+C150</f>
        <v>3430</v>
      </c>
      <c r="D151" s="24">
        <f t="shared" si="140"/>
        <v>1238</v>
      </c>
      <c r="E151" s="24">
        <f t="shared" si="140"/>
        <v>4668</v>
      </c>
      <c r="F151" s="24">
        <f t="shared" si="140"/>
        <v>90</v>
      </c>
      <c r="G151" s="24">
        <f t="shared" si="140"/>
        <v>0</v>
      </c>
      <c r="H151" s="24">
        <f t="shared" si="140"/>
        <v>0</v>
      </c>
      <c r="I151" s="24">
        <f t="shared" si="140"/>
        <v>0</v>
      </c>
      <c r="J151" s="24">
        <f t="shared" si="140"/>
        <v>3430</v>
      </c>
      <c r="K151" s="24">
        <f t="shared" si="140"/>
        <v>1238</v>
      </c>
      <c r="L151" s="24">
        <f t="shared" si="140"/>
        <v>4668</v>
      </c>
    </row>
    <row r="152" spans="1:12" ht="17.25" customHeight="1" x14ac:dyDescent="0.2">
      <c r="A152" s="18"/>
      <c r="B152" s="53" t="s">
        <v>81</v>
      </c>
      <c r="C152" s="20"/>
      <c r="D152" s="20"/>
      <c r="E152" s="21"/>
      <c r="F152" s="110"/>
      <c r="G152" s="21"/>
      <c r="H152" s="21"/>
      <c r="I152" s="21"/>
      <c r="J152" s="21"/>
      <c r="K152" s="21"/>
      <c r="L152" s="21"/>
    </row>
    <row r="153" spans="1:12" ht="17.25" customHeight="1" x14ac:dyDescent="0.2">
      <c r="A153" s="18"/>
      <c r="B153" s="40" t="s">
        <v>92</v>
      </c>
      <c r="C153" s="20"/>
      <c r="D153" s="20"/>
      <c r="E153" s="21"/>
      <c r="F153" s="110"/>
      <c r="G153" s="21"/>
      <c r="H153" s="21"/>
      <c r="I153" s="21"/>
      <c r="J153" s="21"/>
      <c r="K153" s="21"/>
      <c r="L153" s="21"/>
    </row>
    <row r="154" spans="1:12" ht="17.25" customHeight="1" x14ac:dyDescent="0.2">
      <c r="A154" s="18"/>
      <c r="B154" s="19" t="s">
        <v>11</v>
      </c>
      <c r="C154" s="20">
        <v>37</v>
      </c>
      <c r="D154" s="20">
        <v>3</v>
      </c>
      <c r="E154" s="21">
        <f t="shared" ref="E154:E162" si="141">C154+D154</f>
        <v>40</v>
      </c>
      <c r="F154" s="38">
        <v>2</v>
      </c>
      <c r="G154" s="21" t="str">
        <f t="shared" ref="G154:G162" si="142">IF(F154=1,C154,"0")</f>
        <v>0</v>
      </c>
      <c r="H154" s="21" t="str">
        <f t="shared" ref="H154:H162" si="143">IF(F154=1,D154,"0")</f>
        <v>0</v>
      </c>
      <c r="I154" s="21">
        <f>G154+H154</f>
        <v>0</v>
      </c>
      <c r="J154" s="21">
        <f t="shared" ref="J154:J162" si="144">IF(F154=2,C154,"0")</f>
        <v>37</v>
      </c>
      <c r="K154" s="21">
        <f t="shared" ref="K154:K162" si="145">IF(F154=2,D154,"0")</f>
        <v>3</v>
      </c>
      <c r="L154" s="21">
        <f>J154+K154</f>
        <v>40</v>
      </c>
    </row>
    <row r="155" spans="1:12" ht="17.25" customHeight="1" x14ac:dyDescent="0.2">
      <c r="A155" s="18"/>
      <c r="B155" s="19" t="s">
        <v>9</v>
      </c>
      <c r="C155" s="20">
        <v>142</v>
      </c>
      <c r="D155" s="20">
        <v>1</v>
      </c>
      <c r="E155" s="21">
        <f t="shared" si="141"/>
        <v>143</v>
      </c>
      <c r="F155" s="38">
        <v>2</v>
      </c>
      <c r="G155" s="21" t="str">
        <f t="shared" si="142"/>
        <v>0</v>
      </c>
      <c r="H155" s="21" t="str">
        <f t="shared" si="143"/>
        <v>0</v>
      </c>
      <c r="I155" s="21">
        <f t="shared" ref="I155:I162" si="146">G155+H155</f>
        <v>0</v>
      </c>
      <c r="J155" s="21">
        <f t="shared" si="144"/>
        <v>142</v>
      </c>
      <c r="K155" s="21">
        <f t="shared" si="145"/>
        <v>1</v>
      </c>
      <c r="L155" s="21">
        <f t="shared" ref="L155:L163" si="147">J155+K155</f>
        <v>143</v>
      </c>
    </row>
    <row r="156" spans="1:12" ht="17.25" customHeight="1" x14ac:dyDescent="0.2">
      <c r="A156" s="18"/>
      <c r="B156" s="19" t="s">
        <v>117</v>
      </c>
      <c r="C156" s="20">
        <v>126</v>
      </c>
      <c r="D156" s="20">
        <v>10</v>
      </c>
      <c r="E156" s="21">
        <f t="shared" si="141"/>
        <v>136</v>
      </c>
      <c r="F156" s="38">
        <v>2</v>
      </c>
      <c r="G156" s="21" t="str">
        <f t="shared" si="142"/>
        <v>0</v>
      </c>
      <c r="H156" s="21" t="str">
        <f t="shared" si="143"/>
        <v>0</v>
      </c>
      <c r="I156" s="21">
        <f t="shared" si="146"/>
        <v>0</v>
      </c>
      <c r="J156" s="21">
        <f t="shared" si="144"/>
        <v>126</v>
      </c>
      <c r="K156" s="21">
        <f t="shared" si="145"/>
        <v>10</v>
      </c>
      <c r="L156" s="21">
        <f t="shared" si="147"/>
        <v>136</v>
      </c>
    </row>
    <row r="157" spans="1:12" ht="17.25" customHeight="1" x14ac:dyDescent="0.2">
      <c r="A157" s="18"/>
      <c r="B157" s="19" t="s">
        <v>8</v>
      </c>
      <c r="C157" s="20">
        <v>144</v>
      </c>
      <c r="D157" s="20">
        <v>20</v>
      </c>
      <c r="E157" s="21">
        <f t="shared" si="141"/>
        <v>164</v>
      </c>
      <c r="F157" s="38">
        <v>2</v>
      </c>
      <c r="G157" s="21" t="str">
        <f t="shared" si="142"/>
        <v>0</v>
      </c>
      <c r="H157" s="21" t="str">
        <f t="shared" si="143"/>
        <v>0</v>
      </c>
      <c r="I157" s="21">
        <f t="shared" si="146"/>
        <v>0</v>
      </c>
      <c r="J157" s="21">
        <f t="shared" si="144"/>
        <v>144</v>
      </c>
      <c r="K157" s="21">
        <f t="shared" si="145"/>
        <v>20</v>
      </c>
      <c r="L157" s="21">
        <f t="shared" si="147"/>
        <v>164</v>
      </c>
    </row>
    <row r="158" spans="1:12" ht="17.25" customHeight="1" x14ac:dyDescent="0.2">
      <c r="A158" s="18"/>
      <c r="B158" s="19" t="s">
        <v>186</v>
      </c>
      <c r="C158" s="20">
        <v>15</v>
      </c>
      <c r="D158" s="20">
        <v>1</v>
      </c>
      <c r="E158" s="21">
        <f t="shared" ref="E158" si="148">C158+D158</f>
        <v>16</v>
      </c>
      <c r="F158" s="38">
        <v>2</v>
      </c>
      <c r="G158" s="21" t="str">
        <f t="shared" ref="G158" si="149">IF(F158=1,C158,"0")</f>
        <v>0</v>
      </c>
      <c r="H158" s="21" t="str">
        <f t="shared" ref="H158" si="150">IF(F158=1,D158,"0")</f>
        <v>0</v>
      </c>
      <c r="I158" s="21">
        <f t="shared" ref="I158" si="151">G158+H158</f>
        <v>0</v>
      </c>
      <c r="J158" s="21">
        <f t="shared" ref="J158" si="152">IF(F158=2,C158,"0")</f>
        <v>15</v>
      </c>
      <c r="K158" s="21">
        <f t="shared" ref="K158" si="153">IF(F158=2,D158,"0")</f>
        <v>1</v>
      </c>
      <c r="L158" s="21">
        <f t="shared" ref="L158" si="154">J158+K158</f>
        <v>16</v>
      </c>
    </row>
    <row r="159" spans="1:12" ht="17.25" customHeight="1" x14ac:dyDescent="0.2">
      <c r="A159" s="18"/>
      <c r="B159" s="19" t="s">
        <v>48</v>
      </c>
      <c r="C159" s="20">
        <v>1</v>
      </c>
      <c r="D159" s="20">
        <v>0</v>
      </c>
      <c r="E159" s="21">
        <f t="shared" si="141"/>
        <v>1</v>
      </c>
      <c r="F159" s="38">
        <v>2</v>
      </c>
      <c r="G159" s="21" t="str">
        <f t="shared" si="142"/>
        <v>0</v>
      </c>
      <c r="H159" s="21" t="str">
        <f t="shared" si="143"/>
        <v>0</v>
      </c>
      <c r="I159" s="21">
        <f t="shared" si="146"/>
        <v>0</v>
      </c>
      <c r="J159" s="21">
        <f t="shared" si="144"/>
        <v>1</v>
      </c>
      <c r="K159" s="21">
        <f t="shared" si="145"/>
        <v>0</v>
      </c>
      <c r="L159" s="21">
        <f t="shared" si="147"/>
        <v>1</v>
      </c>
    </row>
    <row r="160" spans="1:12" ht="17.25" customHeight="1" x14ac:dyDescent="0.2">
      <c r="A160" s="18"/>
      <c r="B160" s="19" t="s">
        <v>142</v>
      </c>
      <c r="C160" s="20">
        <v>80</v>
      </c>
      <c r="D160" s="20">
        <v>12</v>
      </c>
      <c r="E160" s="21">
        <f t="shared" si="141"/>
        <v>92</v>
      </c>
      <c r="F160" s="38">
        <v>2</v>
      </c>
      <c r="G160" s="21" t="str">
        <f t="shared" si="142"/>
        <v>0</v>
      </c>
      <c r="H160" s="21" t="str">
        <f t="shared" si="143"/>
        <v>0</v>
      </c>
      <c r="I160" s="21">
        <f t="shared" ref="I160:I161" si="155">G160+H160</f>
        <v>0</v>
      </c>
      <c r="J160" s="21">
        <f t="shared" si="144"/>
        <v>80</v>
      </c>
      <c r="K160" s="21">
        <f t="shared" si="145"/>
        <v>12</v>
      </c>
      <c r="L160" s="21">
        <f t="shared" ref="L160:L161" si="156">J160+K160</f>
        <v>92</v>
      </c>
    </row>
    <row r="161" spans="1:12" ht="17.25" customHeight="1" x14ac:dyDescent="0.2">
      <c r="A161" s="18"/>
      <c r="B161" s="19" t="s">
        <v>135</v>
      </c>
      <c r="C161" s="20">
        <v>90</v>
      </c>
      <c r="D161" s="20">
        <v>14</v>
      </c>
      <c r="E161" s="21">
        <f t="shared" ref="E161" si="157">C161+D161</f>
        <v>104</v>
      </c>
      <c r="F161" s="38">
        <v>2</v>
      </c>
      <c r="G161" s="21" t="str">
        <f t="shared" ref="G161" si="158">IF(F161=1,C161,"0")</f>
        <v>0</v>
      </c>
      <c r="H161" s="21" t="str">
        <f t="shared" ref="H161" si="159">IF(F161=1,D161,"0")</f>
        <v>0</v>
      </c>
      <c r="I161" s="21">
        <f t="shared" si="155"/>
        <v>0</v>
      </c>
      <c r="J161" s="21">
        <f t="shared" ref="J161" si="160">IF(F161=2,C161,"0")</f>
        <v>90</v>
      </c>
      <c r="K161" s="21">
        <f t="shared" ref="K161" si="161">IF(F161=2,D161,"0")</f>
        <v>14</v>
      </c>
      <c r="L161" s="21">
        <f t="shared" si="156"/>
        <v>104</v>
      </c>
    </row>
    <row r="162" spans="1:12" ht="17.25" customHeight="1" x14ac:dyDescent="0.2">
      <c r="A162" s="18"/>
      <c r="B162" s="19" t="s">
        <v>188</v>
      </c>
      <c r="C162" s="20">
        <v>32</v>
      </c>
      <c r="D162" s="20">
        <v>4</v>
      </c>
      <c r="E162" s="21">
        <f t="shared" si="141"/>
        <v>36</v>
      </c>
      <c r="F162" s="38">
        <v>2</v>
      </c>
      <c r="G162" s="21" t="str">
        <f t="shared" si="142"/>
        <v>0</v>
      </c>
      <c r="H162" s="21" t="str">
        <f t="shared" si="143"/>
        <v>0</v>
      </c>
      <c r="I162" s="21">
        <f t="shared" si="146"/>
        <v>0</v>
      </c>
      <c r="J162" s="21">
        <f t="shared" si="144"/>
        <v>32</v>
      </c>
      <c r="K162" s="21">
        <f t="shared" si="145"/>
        <v>4</v>
      </c>
      <c r="L162" s="21">
        <f t="shared" si="147"/>
        <v>36</v>
      </c>
    </row>
    <row r="163" spans="1:12" s="26" customFormat="1" ht="17.25" customHeight="1" x14ac:dyDescent="0.2">
      <c r="A163" s="22"/>
      <c r="B163" s="23" t="s">
        <v>62</v>
      </c>
      <c r="C163" s="24">
        <f>SUM(C154:C162)</f>
        <v>667</v>
      </c>
      <c r="D163" s="24">
        <f>SUM(D154:D162)</f>
        <v>65</v>
      </c>
      <c r="E163" s="24">
        <f>SUM(E154:E162)</f>
        <v>732</v>
      </c>
      <c r="F163" s="39">
        <f>SUM(F154:F161)</f>
        <v>16</v>
      </c>
      <c r="G163" s="24">
        <f>SUM(G154:G161)</f>
        <v>0</v>
      </c>
      <c r="H163" s="24">
        <f>SUM(H154:H161)</f>
        <v>0</v>
      </c>
      <c r="I163" s="24">
        <f>SUM(I154:I161)</f>
        <v>0</v>
      </c>
      <c r="J163" s="24">
        <f>SUM(J154:J162)</f>
        <v>667</v>
      </c>
      <c r="K163" s="24">
        <f>SUM(K154:K162)</f>
        <v>65</v>
      </c>
      <c r="L163" s="24">
        <f t="shared" si="147"/>
        <v>732</v>
      </c>
    </row>
    <row r="164" spans="1:12" s="26" customFormat="1" ht="17.25" customHeight="1" x14ac:dyDescent="0.2">
      <c r="A164" s="22"/>
      <c r="B164" s="23" t="s">
        <v>82</v>
      </c>
      <c r="C164" s="24">
        <f>C163</f>
        <v>667</v>
      </c>
      <c r="D164" s="24">
        <f t="shared" ref="D164:L164" si="162">D163</f>
        <v>65</v>
      </c>
      <c r="E164" s="24">
        <f t="shared" si="162"/>
        <v>732</v>
      </c>
      <c r="F164" s="39">
        <f t="shared" si="162"/>
        <v>16</v>
      </c>
      <c r="G164" s="24">
        <f t="shared" si="162"/>
        <v>0</v>
      </c>
      <c r="H164" s="24">
        <f t="shared" si="162"/>
        <v>0</v>
      </c>
      <c r="I164" s="24">
        <f t="shared" si="162"/>
        <v>0</v>
      </c>
      <c r="J164" s="24">
        <f t="shared" si="162"/>
        <v>667</v>
      </c>
      <c r="K164" s="24">
        <f t="shared" si="162"/>
        <v>65</v>
      </c>
      <c r="L164" s="24">
        <f t="shared" si="162"/>
        <v>732</v>
      </c>
    </row>
    <row r="165" spans="1:12" s="26" customFormat="1" ht="17.25" customHeight="1" x14ac:dyDescent="0.2">
      <c r="A165" s="31"/>
      <c r="B165" s="32" t="s">
        <v>46</v>
      </c>
      <c r="C165" s="33">
        <f t="shared" ref="C165:L165" si="163">C151+C164</f>
        <v>4097</v>
      </c>
      <c r="D165" s="33">
        <f t="shared" si="163"/>
        <v>1303</v>
      </c>
      <c r="E165" s="33">
        <f t="shared" si="163"/>
        <v>5400</v>
      </c>
      <c r="F165" s="52">
        <f t="shared" si="163"/>
        <v>106</v>
      </c>
      <c r="G165" s="33">
        <f t="shared" si="163"/>
        <v>0</v>
      </c>
      <c r="H165" s="33">
        <f t="shared" si="163"/>
        <v>0</v>
      </c>
      <c r="I165" s="33">
        <f t="shared" si="163"/>
        <v>0</v>
      </c>
      <c r="J165" s="33">
        <f t="shared" si="163"/>
        <v>4097</v>
      </c>
      <c r="K165" s="33">
        <f t="shared" si="163"/>
        <v>1303</v>
      </c>
      <c r="L165" s="33">
        <f t="shared" si="163"/>
        <v>5400</v>
      </c>
    </row>
    <row r="166" spans="1:12" ht="17.25" customHeight="1" x14ac:dyDescent="0.2">
      <c r="A166" s="22" t="s">
        <v>49</v>
      </c>
      <c r="B166" s="40"/>
      <c r="C166" s="4"/>
      <c r="D166" s="4"/>
      <c r="E166" s="35"/>
      <c r="F166" s="5"/>
      <c r="G166" s="35"/>
      <c r="H166" s="35"/>
      <c r="I166" s="35"/>
      <c r="J166" s="35"/>
      <c r="K166" s="35"/>
      <c r="L166" s="36"/>
    </row>
    <row r="167" spans="1:12" ht="17.25" customHeight="1" x14ac:dyDescent="0.2">
      <c r="A167" s="22"/>
      <c r="B167" s="53" t="s">
        <v>63</v>
      </c>
      <c r="C167" s="4"/>
      <c r="D167" s="4"/>
      <c r="E167" s="35"/>
      <c r="F167" s="5"/>
      <c r="G167" s="35"/>
      <c r="H167" s="35"/>
      <c r="I167" s="35"/>
      <c r="J167" s="35"/>
      <c r="K167" s="35"/>
      <c r="L167" s="36"/>
    </row>
    <row r="168" spans="1:12" ht="17.25" customHeight="1" x14ac:dyDescent="0.2">
      <c r="A168" s="18"/>
      <c r="B168" s="40" t="s">
        <v>65</v>
      </c>
      <c r="C168" s="4"/>
      <c r="D168" s="4"/>
      <c r="E168" s="35"/>
      <c r="F168" s="5"/>
      <c r="G168" s="35"/>
      <c r="H168" s="35"/>
      <c r="I168" s="35"/>
      <c r="J168" s="35"/>
      <c r="K168" s="35"/>
      <c r="L168" s="36"/>
    </row>
    <row r="169" spans="1:12" ht="17.25" customHeight="1" x14ac:dyDescent="0.2">
      <c r="A169" s="13"/>
      <c r="B169" s="14" t="s">
        <v>23</v>
      </c>
      <c r="C169" s="15">
        <v>107</v>
      </c>
      <c r="D169" s="15">
        <v>440</v>
      </c>
      <c r="E169" s="16">
        <f t="shared" ref="E169" si="164">C169+D169</f>
        <v>547</v>
      </c>
      <c r="F169" s="37">
        <v>2</v>
      </c>
      <c r="G169" s="16" t="str">
        <f t="shared" ref="G169" si="165">IF(F169=1,C169,"0")</f>
        <v>0</v>
      </c>
      <c r="H169" s="16" t="str">
        <f t="shared" ref="H169" si="166">IF(F169=1,D169,"0")</f>
        <v>0</v>
      </c>
      <c r="I169" s="16">
        <f t="shared" ref="I169" si="167">G169+H169</f>
        <v>0</v>
      </c>
      <c r="J169" s="16">
        <f>IF(F169=2,C169,"0")</f>
        <v>107</v>
      </c>
      <c r="K169" s="16">
        <f t="shared" ref="K169" si="168">IF(F169=2,D169,"0")</f>
        <v>440</v>
      </c>
      <c r="L169" s="16">
        <f t="shared" ref="L169" si="169">J169+K169</f>
        <v>547</v>
      </c>
    </row>
    <row r="170" spans="1:12" ht="17.25" customHeight="1" x14ac:dyDescent="0.2">
      <c r="A170" s="18"/>
      <c r="B170" s="19" t="s">
        <v>51</v>
      </c>
      <c r="C170" s="20">
        <v>93</v>
      </c>
      <c r="D170" s="20">
        <v>354</v>
      </c>
      <c r="E170" s="21">
        <f t="shared" ref="E170:E178" si="170">C170+D170</f>
        <v>447</v>
      </c>
      <c r="F170" s="36">
        <v>1</v>
      </c>
      <c r="G170" s="21">
        <f t="shared" ref="G170:G178" si="171">IF(F170=1,C170,"0")</f>
        <v>93</v>
      </c>
      <c r="H170" s="21">
        <f t="shared" ref="H170:H178" si="172">IF(F170=1,D170,"0")</f>
        <v>354</v>
      </c>
      <c r="I170" s="21">
        <f t="shared" ref="I170:I178" si="173">G170+H170</f>
        <v>447</v>
      </c>
      <c r="J170" s="21" t="str">
        <f t="shared" ref="J170:J178" si="174">IF(F170=2,C170,"0")</f>
        <v>0</v>
      </c>
      <c r="K170" s="21" t="str">
        <f t="shared" ref="K170:K178" si="175">IF(F170=2,D170,"0")</f>
        <v>0</v>
      </c>
      <c r="L170" s="21">
        <f t="shared" ref="L170:L178" si="176">J170+K170</f>
        <v>0</v>
      </c>
    </row>
    <row r="171" spans="1:12" ht="17.25" customHeight="1" x14ac:dyDescent="0.2">
      <c r="A171" s="18"/>
      <c r="B171" s="19" t="s">
        <v>50</v>
      </c>
      <c r="C171" s="20">
        <v>73</v>
      </c>
      <c r="D171" s="20">
        <v>187</v>
      </c>
      <c r="E171" s="21">
        <f t="shared" si="170"/>
        <v>260</v>
      </c>
      <c r="F171" s="36">
        <v>1</v>
      </c>
      <c r="G171" s="21">
        <f t="shared" si="171"/>
        <v>73</v>
      </c>
      <c r="H171" s="21">
        <f t="shared" si="172"/>
        <v>187</v>
      </c>
      <c r="I171" s="21">
        <f t="shared" si="173"/>
        <v>260</v>
      </c>
      <c r="J171" s="21" t="str">
        <f t="shared" si="174"/>
        <v>0</v>
      </c>
      <c r="K171" s="21" t="str">
        <f t="shared" si="175"/>
        <v>0</v>
      </c>
      <c r="L171" s="21">
        <f t="shared" si="176"/>
        <v>0</v>
      </c>
    </row>
    <row r="172" spans="1:12" ht="17.25" customHeight="1" x14ac:dyDescent="0.2">
      <c r="A172" s="18"/>
      <c r="B172" s="19" t="s">
        <v>159</v>
      </c>
      <c r="C172" s="20">
        <v>113</v>
      </c>
      <c r="D172" s="20">
        <v>205</v>
      </c>
      <c r="E172" s="21">
        <f t="shared" si="170"/>
        <v>318</v>
      </c>
      <c r="F172" s="36">
        <v>1</v>
      </c>
      <c r="G172" s="21">
        <f t="shared" si="171"/>
        <v>113</v>
      </c>
      <c r="H172" s="21">
        <f t="shared" si="172"/>
        <v>205</v>
      </c>
      <c r="I172" s="21">
        <f t="shared" si="173"/>
        <v>318</v>
      </c>
      <c r="J172" s="21" t="str">
        <f t="shared" si="174"/>
        <v>0</v>
      </c>
      <c r="K172" s="21" t="str">
        <f t="shared" si="175"/>
        <v>0</v>
      </c>
      <c r="L172" s="21">
        <f t="shared" si="176"/>
        <v>0</v>
      </c>
    </row>
    <row r="173" spans="1:12" ht="17.25" customHeight="1" x14ac:dyDescent="0.2">
      <c r="A173" s="18"/>
      <c r="B173" s="19" t="s">
        <v>144</v>
      </c>
      <c r="C173" s="20">
        <v>155</v>
      </c>
      <c r="D173" s="20">
        <v>347</v>
      </c>
      <c r="E173" s="21">
        <f t="shared" si="170"/>
        <v>502</v>
      </c>
      <c r="F173" s="38">
        <v>2</v>
      </c>
      <c r="G173" s="21" t="str">
        <f t="shared" si="171"/>
        <v>0</v>
      </c>
      <c r="H173" s="21" t="str">
        <f t="shared" si="172"/>
        <v>0</v>
      </c>
      <c r="I173" s="21">
        <f t="shared" ref="I173" si="177">G173+H173</f>
        <v>0</v>
      </c>
      <c r="J173" s="21">
        <f t="shared" si="174"/>
        <v>155</v>
      </c>
      <c r="K173" s="21">
        <f t="shared" si="175"/>
        <v>347</v>
      </c>
      <c r="L173" s="21">
        <f t="shared" ref="L173" si="178">J173+K173</f>
        <v>502</v>
      </c>
    </row>
    <row r="174" spans="1:12" ht="17.25" customHeight="1" x14ac:dyDescent="0.2">
      <c r="A174" s="18"/>
      <c r="B174" s="19" t="s">
        <v>22</v>
      </c>
      <c r="C174" s="20">
        <v>139</v>
      </c>
      <c r="D174" s="20">
        <v>303</v>
      </c>
      <c r="E174" s="21">
        <f t="shared" si="170"/>
        <v>442</v>
      </c>
      <c r="F174" s="36">
        <v>1</v>
      </c>
      <c r="G174" s="21">
        <f t="shared" si="171"/>
        <v>139</v>
      </c>
      <c r="H174" s="21">
        <f t="shared" si="172"/>
        <v>303</v>
      </c>
      <c r="I174" s="21">
        <f t="shared" si="173"/>
        <v>442</v>
      </c>
      <c r="J174" s="21" t="str">
        <f t="shared" si="174"/>
        <v>0</v>
      </c>
      <c r="K174" s="21" t="str">
        <f t="shared" si="175"/>
        <v>0</v>
      </c>
      <c r="L174" s="21">
        <f t="shared" si="176"/>
        <v>0</v>
      </c>
    </row>
    <row r="175" spans="1:12" ht="17.25" customHeight="1" x14ac:dyDescent="0.2">
      <c r="A175" s="18"/>
      <c r="B175" s="19" t="s">
        <v>189</v>
      </c>
      <c r="C175" s="20">
        <v>14</v>
      </c>
      <c r="D175" s="20">
        <v>40</v>
      </c>
      <c r="E175" s="21">
        <f t="shared" ref="E175" si="179">C175+D175</f>
        <v>54</v>
      </c>
      <c r="F175" s="36">
        <v>1</v>
      </c>
      <c r="G175" s="21">
        <f t="shared" ref="G175" si="180">IF(F175=1,C175,"0")</f>
        <v>14</v>
      </c>
      <c r="H175" s="21">
        <f t="shared" ref="H175" si="181">IF(F175=1,D175,"0")</f>
        <v>40</v>
      </c>
      <c r="I175" s="21">
        <f t="shared" si="173"/>
        <v>54</v>
      </c>
      <c r="J175" s="21" t="str">
        <f t="shared" ref="J175" si="182">IF(F175=2,C175,"0")</f>
        <v>0</v>
      </c>
      <c r="K175" s="21" t="str">
        <f t="shared" ref="K175" si="183">IF(F175=2,D175,"0")</f>
        <v>0</v>
      </c>
      <c r="L175" s="21">
        <f t="shared" si="176"/>
        <v>0</v>
      </c>
    </row>
    <row r="176" spans="1:12" ht="17.25" customHeight="1" x14ac:dyDescent="0.2">
      <c r="A176" s="18"/>
      <c r="B176" s="19" t="s">
        <v>160</v>
      </c>
      <c r="C176" s="20">
        <v>112</v>
      </c>
      <c r="D176" s="20">
        <v>269</v>
      </c>
      <c r="E176" s="21">
        <f t="shared" si="170"/>
        <v>381</v>
      </c>
      <c r="F176" s="36">
        <v>1</v>
      </c>
      <c r="G176" s="21">
        <f t="shared" si="171"/>
        <v>112</v>
      </c>
      <c r="H176" s="21">
        <f t="shared" si="172"/>
        <v>269</v>
      </c>
      <c r="I176" s="21">
        <f t="shared" ref="I176" si="184">G176+H176</f>
        <v>381</v>
      </c>
      <c r="J176" s="21" t="str">
        <f t="shared" si="174"/>
        <v>0</v>
      </c>
      <c r="K176" s="21" t="str">
        <f t="shared" si="175"/>
        <v>0</v>
      </c>
      <c r="L176" s="21">
        <f t="shared" ref="L176" si="185">J176+K176</f>
        <v>0</v>
      </c>
    </row>
    <row r="177" spans="1:12" ht="17.25" customHeight="1" x14ac:dyDescent="0.2">
      <c r="A177" s="18"/>
      <c r="B177" s="19" t="s">
        <v>24</v>
      </c>
      <c r="C177" s="20">
        <f>141-2</f>
        <v>139</v>
      </c>
      <c r="D177" s="20">
        <v>431</v>
      </c>
      <c r="E177" s="21">
        <f t="shared" si="170"/>
        <v>570</v>
      </c>
      <c r="F177" s="38">
        <v>2</v>
      </c>
      <c r="G177" s="21" t="str">
        <f t="shared" si="171"/>
        <v>0</v>
      </c>
      <c r="H177" s="21" t="str">
        <f t="shared" si="172"/>
        <v>0</v>
      </c>
      <c r="I177" s="21">
        <f t="shared" si="173"/>
        <v>0</v>
      </c>
      <c r="J177" s="21">
        <f t="shared" si="174"/>
        <v>139</v>
      </c>
      <c r="K177" s="21">
        <f t="shared" si="175"/>
        <v>431</v>
      </c>
      <c r="L177" s="21">
        <f t="shared" si="176"/>
        <v>570</v>
      </c>
    </row>
    <row r="178" spans="1:12" ht="17.25" customHeight="1" x14ac:dyDescent="0.2">
      <c r="A178" s="18"/>
      <c r="B178" s="19" t="s">
        <v>77</v>
      </c>
      <c r="C178" s="20">
        <v>319</v>
      </c>
      <c r="D178" s="20">
        <v>257</v>
      </c>
      <c r="E178" s="21">
        <f t="shared" si="170"/>
        <v>576</v>
      </c>
      <c r="F178" s="38">
        <v>2</v>
      </c>
      <c r="G178" s="21" t="str">
        <f t="shared" si="171"/>
        <v>0</v>
      </c>
      <c r="H178" s="21" t="str">
        <f t="shared" si="172"/>
        <v>0</v>
      </c>
      <c r="I178" s="21">
        <f t="shared" si="173"/>
        <v>0</v>
      </c>
      <c r="J178" s="21">
        <f t="shared" si="174"/>
        <v>319</v>
      </c>
      <c r="K178" s="21">
        <f t="shared" si="175"/>
        <v>257</v>
      </c>
      <c r="L178" s="21">
        <f t="shared" si="176"/>
        <v>576</v>
      </c>
    </row>
    <row r="179" spans="1:12" s="26" customFormat="1" ht="17.25" customHeight="1" x14ac:dyDescent="0.2">
      <c r="A179" s="22"/>
      <c r="B179" s="23" t="s">
        <v>62</v>
      </c>
      <c r="C179" s="24">
        <f t="shared" ref="C179:L179" si="186">SUM(C169:C178)</f>
        <v>1264</v>
      </c>
      <c r="D179" s="24">
        <f t="shared" si="186"/>
        <v>2833</v>
      </c>
      <c r="E179" s="24">
        <f t="shared" si="186"/>
        <v>4097</v>
      </c>
      <c r="F179" s="39">
        <f t="shared" si="186"/>
        <v>14</v>
      </c>
      <c r="G179" s="24">
        <f t="shared" si="186"/>
        <v>544</v>
      </c>
      <c r="H179" s="24">
        <f t="shared" si="186"/>
        <v>1358</v>
      </c>
      <c r="I179" s="24">
        <f t="shared" si="186"/>
        <v>1902</v>
      </c>
      <c r="J179" s="24">
        <f t="shared" si="186"/>
        <v>720</v>
      </c>
      <c r="K179" s="24">
        <f t="shared" si="186"/>
        <v>1475</v>
      </c>
      <c r="L179" s="24">
        <f t="shared" si="186"/>
        <v>2195</v>
      </c>
    </row>
    <row r="180" spans="1:12" s="26" customFormat="1" ht="17.25" customHeight="1" x14ac:dyDescent="0.2">
      <c r="A180" s="22"/>
      <c r="B180" s="40" t="s">
        <v>83</v>
      </c>
      <c r="C180" s="20"/>
      <c r="D180" s="20"/>
      <c r="E180" s="21"/>
      <c r="F180" s="58"/>
      <c r="G180" s="21"/>
      <c r="H180" s="21"/>
      <c r="I180" s="21"/>
      <c r="J180" s="21"/>
      <c r="K180" s="21"/>
      <c r="L180" s="21"/>
    </row>
    <row r="181" spans="1:12" s="26" customFormat="1" ht="17.25" customHeight="1" x14ac:dyDescent="0.2">
      <c r="A181" s="22"/>
      <c r="B181" s="43" t="s">
        <v>124</v>
      </c>
      <c r="C181" s="20">
        <v>103</v>
      </c>
      <c r="D181" s="20">
        <v>643</v>
      </c>
      <c r="E181" s="21">
        <f>C181+D181</f>
        <v>746</v>
      </c>
      <c r="F181" s="38">
        <v>2</v>
      </c>
      <c r="G181" s="21" t="str">
        <f>IF(F181=1,C181,"0")</f>
        <v>0</v>
      </c>
      <c r="H181" s="21" t="str">
        <f>IF(F181=1,D181,"0")</f>
        <v>0</v>
      </c>
      <c r="I181" s="21">
        <f>G181+H181</f>
        <v>0</v>
      </c>
      <c r="J181" s="21">
        <f>IF(F181=2,C181,"0")</f>
        <v>103</v>
      </c>
      <c r="K181" s="21">
        <f>IF(F181=2,D181,"0")</f>
        <v>643</v>
      </c>
      <c r="L181" s="21">
        <f>J181+K181</f>
        <v>746</v>
      </c>
    </row>
    <row r="182" spans="1:12" s="26" customFormat="1" ht="17.25" customHeight="1" x14ac:dyDescent="0.2">
      <c r="A182" s="22"/>
      <c r="B182" s="44" t="s">
        <v>62</v>
      </c>
      <c r="C182" s="24">
        <f>C181</f>
        <v>103</v>
      </c>
      <c r="D182" s="24">
        <f t="shared" ref="D182:L182" si="187">D181</f>
        <v>643</v>
      </c>
      <c r="E182" s="24">
        <f t="shared" si="187"/>
        <v>746</v>
      </c>
      <c r="F182" s="39">
        <f t="shared" si="187"/>
        <v>2</v>
      </c>
      <c r="G182" s="24" t="str">
        <f t="shared" si="187"/>
        <v>0</v>
      </c>
      <c r="H182" s="24" t="str">
        <f t="shared" si="187"/>
        <v>0</v>
      </c>
      <c r="I182" s="24">
        <f t="shared" si="187"/>
        <v>0</v>
      </c>
      <c r="J182" s="24">
        <f t="shared" si="187"/>
        <v>103</v>
      </c>
      <c r="K182" s="24">
        <f t="shared" si="187"/>
        <v>643</v>
      </c>
      <c r="L182" s="24">
        <f t="shared" si="187"/>
        <v>746</v>
      </c>
    </row>
    <row r="183" spans="1:12" s="26" customFormat="1" ht="17.25" customHeight="1" x14ac:dyDescent="0.3">
      <c r="A183" s="22"/>
      <c r="B183" s="40" t="s">
        <v>66</v>
      </c>
      <c r="C183" s="20"/>
      <c r="D183" s="20"/>
      <c r="E183" s="21"/>
      <c r="F183" s="42"/>
      <c r="G183" s="21"/>
      <c r="H183" s="21"/>
      <c r="I183" s="21"/>
      <c r="J183" s="21"/>
      <c r="K183" s="21"/>
      <c r="L183" s="21"/>
    </row>
    <row r="184" spans="1:12" s="26" customFormat="1" ht="17.25" customHeight="1" x14ac:dyDescent="0.2">
      <c r="A184" s="22"/>
      <c r="B184" s="45" t="s">
        <v>52</v>
      </c>
      <c r="C184" s="20">
        <v>107</v>
      </c>
      <c r="D184" s="20">
        <v>208</v>
      </c>
      <c r="E184" s="21">
        <f>C184+D184</f>
        <v>315</v>
      </c>
      <c r="F184" s="38">
        <v>2</v>
      </c>
      <c r="G184" s="21" t="str">
        <f>IF(F184=1,C184,"0")</f>
        <v>0</v>
      </c>
      <c r="H184" s="21" t="str">
        <f>IF(F184=1,D184,"0")</f>
        <v>0</v>
      </c>
      <c r="I184" s="21">
        <f t="shared" ref="I184:I185" si="188">G184+H184</f>
        <v>0</v>
      </c>
      <c r="J184" s="21">
        <f>IF(F184=2,C184,"0")</f>
        <v>107</v>
      </c>
      <c r="K184" s="21">
        <f>IF(F184=2,D184,"0")</f>
        <v>208</v>
      </c>
      <c r="L184" s="21">
        <f t="shared" ref="L184:L185" si="189">J184+K184</f>
        <v>315</v>
      </c>
    </row>
    <row r="185" spans="1:12" s="26" customFormat="1" ht="17.25" customHeight="1" x14ac:dyDescent="0.2">
      <c r="A185" s="22"/>
      <c r="B185" s="45" t="s">
        <v>53</v>
      </c>
      <c r="C185" s="20">
        <v>15</v>
      </c>
      <c r="D185" s="20">
        <v>46</v>
      </c>
      <c r="E185" s="21">
        <f>C185+D185</f>
        <v>61</v>
      </c>
      <c r="F185" s="38">
        <v>2</v>
      </c>
      <c r="G185" s="21" t="str">
        <f>IF(F185=1,C185,"0")</f>
        <v>0</v>
      </c>
      <c r="H185" s="21" t="str">
        <f>IF(F185=1,D185,"0")</f>
        <v>0</v>
      </c>
      <c r="I185" s="21">
        <f t="shared" si="188"/>
        <v>0</v>
      </c>
      <c r="J185" s="21">
        <f>IF(F185=2,C185,"0")</f>
        <v>15</v>
      </c>
      <c r="K185" s="21">
        <f>IF(F185=2,D185,"0")</f>
        <v>46</v>
      </c>
      <c r="L185" s="21">
        <f t="shared" si="189"/>
        <v>61</v>
      </c>
    </row>
    <row r="186" spans="1:12" s="26" customFormat="1" ht="17.25" customHeight="1" x14ac:dyDescent="0.2">
      <c r="A186" s="22"/>
      <c r="B186" s="44" t="s">
        <v>62</v>
      </c>
      <c r="C186" s="24">
        <f>SUM(C184:C185)</f>
        <v>122</v>
      </c>
      <c r="D186" s="24">
        <f t="shared" ref="D186:L186" si="190">SUM(D184:D185)</f>
        <v>254</v>
      </c>
      <c r="E186" s="24">
        <f t="shared" si="190"/>
        <v>376</v>
      </c>
      <c r="F186" s="24">
        <f t="shared" si="190"/>
        <v>4</v>
      </c>
      <c r="G186" s="24">
        <f t="shared" si="190"/>
        <v>0</v>
      </c>
      <c r="H186" s="24">
        <f t="shared" si="190"/>
        <v>0</v>
      </c>
      <c r="I186" s="24">
        <f t="shared" si="190"/>
        <v>0</v>
      </c>
      <c r="J186" s="24">
        <f t="shared" si="190"/>
        <v>122</v>
      </c>
      <c r="K186" s="24">
        <f t="shared" si="190"/>
        <v>254</v>
      </c>
      <c r="L186" s="24">
        <f t="shared" si="190"/>
        <v>376</v>
      </c>
    </row>
    <row r="187" spans="1:12" s="26" customFormat="1" ht="17.25" customHeight="1" x14ac:dyDescent="0.3">
      <c r="A187" s="22"/>
      <c r="B187" s="3" t="s">
        <v>67</v>
      </c>
      <c r="C187" s="41"/>
      <c r="D187" s="20"/>
      <c r="E187" s="21"/>
      <c r="F187" s="42"/>
      <c r="G187" s="21"/>
      <c r="H187" s="21"/>
      <c r="I187" s="21"/>
      <c r="J187" s="21"/>
      <c r="K187" s="21"/>
      <c r="L187" s="21"/>
    </row>
    <row r="188" spans="1:12" s="26" customFormat="1" ht="17.25" customHeight="1" x14ac:dyDescent="0.2">
      <c r="A188" s="22"/>
      <c r="B188" s="45" t="s">
        <v>157</v>
      </c>
      <c r="C188" s="20">
        <v>49</v>
      </c>
      <c r="D188" s="20">
        <v>50</v>
      </c>
      <c r="E188" s="21">
        <f t="shared" ref="E188:E193" si="191">C188+D188</f>
        <v>99</v>
      </c>
      <c r="F188" s="38">
        <v>2</v>
      </c>
      <c r="G188" s="21" t="str">
        <f t="shared" ref="G188:G193" si="192">IF(F188=1,C188,"0")</f>
        <v>0</v>
      </c>
      <c r="H188" s="21" t="str">
        <f t="shared" ref="H188:H193" si="193">IF(F188=1,D188,"0")</f>
        <v>0</v>
      </c>
      <c r="I188" s="21">
        <f t="shared" ref="I188:I193" si="194">G188+H188</f>
        <v>0</v>
      </c>
      <c r="J188" s="21">
        <f t="shared" ref="J188:J193" si="195">IF(F188=2,C188,"0")</f>
        <v>49</v>
      </c>
      <c r="K188" s="21">
        <f t="shared" ref="K188:K193" si="196">IF(F188=2,D188,"0")</f>
        <v>50</v>
      </c>
      <c r="L188" s="21">
        <f t="shared" ref="L188:L193" si="197">J188+K188</f>
        <v>99</v>
      </c>
    </row>
    <row r="189" spans="1:12" s="26" customFormat="1" ht="17.25" customHeight="1" x14ac:dyDescent="0.2">
      <c r="A189" s="22"/>
      <c r="B189" s="45" t="s">
        <v>158</v>
      </c>
      <c r="C189" s="20">
        <v>10</v>
      </c>
      <c r="D189" s="20">
        <v>12</v>
      </c>
      <c r="E189" s="21">
        <f t="shared" si="191"/>
        <v>22</v>
      </c>
      <c r="F189" s="38">
        <v>2</v>
      </c>
      <c r="G189" s="21" t="str">
        <f t="shared" si="192"/>
        <v>0</v>
      </c>
      <c r="H189" s="21" t="str">
        <f t="shared" si="193"/>
        <v>0</v>
      </c>
      <c r="I189" s="21">
        <f t="shared" ref="I189" si="198">G189+H189</f>
        <v>0</v>
      </c>
      <c r="J189" s="21">
        <f t="shared" si="195"/>
        <v>10</v>
      </c>
      <c r="K189" s="21">
        <f t="shared" si="196"/>
        <v>12</v>
      </c>
      <c r="L189" s="21">
        <f t="shared" ref="L189" si="199">J189+K189</f>
        <v>22</v>
      </c>
    </row>
    <row r="190" spans="1:12" s="26" customFormat="1" ht="17.25" customHeight="1" x14ac:dyDescent="0.2">
      <c r="A190" s="22"/>
      <c r="B190" s="45" t="s">
        <v>197</v>
      </c>
      <c r="C190" s="20">
        <v>1</v>
      </c>
      <c r="D190" s="20">
        <v>1</v>
      </c>
      <c r="E190" s="21">
        <f t="shared" si="191"/>
        <v>2</v>
      </c>
      <c r="F190" s="38">
        <v>1</v>
      </c>
      <c r="G190" s="21">
        <f t="shared" si="192"/>
        <v>1</v>
      </c>
      <c r="H190" s="21">
        <f t="shared" si="193"/>
        <v>1</v>
      </c>
      <c r="I190" s="21">
        <f t="shared" ref="I190" si="200">G190+H190</f>
        <v>2</v>
      </c>
      <c r="J190" s="21" t="str">
        <f t="shared" si="195"/>
        <v>0</v>
      </c>
      <c r="K190" s="21" t="str">
        <f t="shared" si="196"/>
        <v>0</v>
      </c>
      <c r="L190" s="21">
        <f t="shared" ref="L190" si="201">J190+K190</f>
        <v>0</v>
      </c>
    </row>
    <row r="191" spans="1:12" s="26" customFormat="1" ht="17.25" customHeight="1" x14ac:dyDescent="0.2">
      <c r="A191" s="22"/>
      <c r="B191" s="45" t="s">
        <v>103</v>
      </c>
      <c r="C191" s="20">
        <v>10</v>
      </c>
      <c r="D191" s="20">
        <v>16</v>
      </c>
      <c r="E191" s="21">
        <f t="shared" si="191"/>
        <v>26</v>
      </c>
      <c r="F191" s="36">
        <v>1</v>
      </c>
      <c r="G191" s="21">
        <f t="shared" si="192"/>
        <v>10</v>
      </c>
      <c r="H191" s="21">
        <f t="shared" si="193"/>
        <v>16</v>
      </c>
      <c r="I191" s="21">
        <f t="shared" ref="I191" si="202">G191+H191</f>
        <v>26</v>
      </c>
      <c r="J191" s="21" t="str">
        <f t="shared" si="195"/>
        <v>0</v>
      </c>
      <c r="K191" s="21" t="str">
        <f t="shared" si="196"/>
        <v>0</v>
      </c>
      <c r="L191" s="21">
        <f t="shared" ref="L191" si="203">J191+K191</f>
        <v>0</v>
      </c>
    </row>
    <row r="192" spans="1:12" s="26" customFormat="1" ht="17.25" customHeight="1" x14ac:dyDescent="0.2">
      <c r="A192" s="22"/>
      <c r="B192" s="45" t="s">
        <v>104</v>
      </c>
      <c r="C192" s="20">
        <v>17</v>
      </c>
      <c r="D192" s="20">
        <v>43</v>
      </c>
      <c r="E192" s="21">
        <f t="shared" si="191"/>
        <v>60</v>
      </c>
      <c r="F192" s="38">
        <v>2</v>
      </c>
      <c r="G192" s="21" t="str">
        <f t="shared" si="192"/>
        <v>0</v>
      </c>
      <c r="H192" s="21" t="str">
        <f t="shared" si="193"/>
        <v>0</v>
      </c>
      <c r="I192" s="21">
        <f t="shared" si="194"/>
        <v>0</v>
      </c>
      <c r="J192" s="21">
        <f t="shared" si="195"/>
        <v>17</v>
      </c>
      <c r="K192" s="21">
        <f t="shared" si="196"/>
        <v>43</v>
      </c>
      <c r="L192" s="21">
        <f t="shared" si="197"/>
        <v>60</v>
      </c>
    </row>
    <row r="193" spans="1:12" s="26" customFormat="1" ht="17.25" customHeight="1" x14ac:dyDescent="0.2">
      <c r="A193" s="22"/>
      <c r="B193" s="45" t="s">
        <v>105</v>
      </c>
      <c r="C193" s="20">
        <v>14</v>
      </c>
      <c r="D193" s="20">
        <v>17</v>
      </c>
      <c r="E193" s="21">
        <f t="shared" si="191"/>
        <v>31</v>
      </c>
      <c r="F193" s="36">
        <v>1</v>
      </c>
      <c r="G193" s="21">
        <f t="shared" si="192"/>
        <v>14</v>
      </c>
      <c r="H193" s="21">
        <f t="shared" si="193"/>
        <v>17</v>
      </c>
      <c r="I193" s="21">
        <f t="shared" si="194"/>
        <v>31</v>
      </c>
      <c r="J193" s="21" t="str">
        <f t="shared" si="195"/>
        <v>0</v>
      </c>
      <c r="K193" s="21" t="str">
        <f t="shared" si="196"/>
        <v>0</v>
      </c>
      <c r="L193" s="21">
        <f t="shared" si="197"/>
        <v>0</v>
      </c>
    </row>
    <row r="194" spans="1:12" s="26" customFormat="1" ht="17.25" customHeight="1" x14ac:dyDescent="0.2">
      <c r="A194" s="22"/>
      <c r="B194" s="23" t="s">
        <v>62</v>
      </c>
      <c r="C194" s="24">
        <f>SUM(C188:C193)</f>
        <v>101</v>
      </c>
      <c r="D194" s="24">
        <f t="shared" ref="D194:L194" si="204">SUM(D188:D193)</f>
        <v>139</v>
      </c>
      <c r="E194" s="24">
        <f t="shared" si="204"/>
        <v>240</v>
      </c>
      <c r="F194" s="24"/>
      <c r="G194" s="24">
        <f t="shared" si="204"/>
        <v>25</v>
      </c>
      <c r="H194" s="24">
        <f t="shared" si="204"/>
        <v>34</v>
      </c>
      <c r="I194" s="24">
        <f t="shared" si="204"/>
        <v>59</v>
      </c>
      <c r="J194" s="24">
        <f t="shared" si="204"/>
        <v>76</v>
      </c>
      <c r="K194" s="24">
        <f t="shared" si="204"/>
        <v>105</v>
      </c>
      <c r="L194" s="24">
        <f t="shared" si="204"/>
        <v>181</v>
      </c>
    </row>
    <row r="195" spans="1:12" ht="17.25" customHeight="1" x14ac:dyDescent="0.2">
      <c r="A195" s="18"/>
      <c r="B195" s="40" t="s">
        <v>91</v>
      </c>
      <c r="C195" s="41"/>
      <c r="D195" s="20"/>
      <c r="E195" s="21"/>
      <c r="F195" s="110"/>
      <c r="G195" s="21"/>
      <c r="H195" s="21"/>
      <c r="I195" s="21"/>
      <c r="J195" s="21"/>
      <c r="K195" s="21"/>
      <c r="L195" s="21"/>
    </row>
    <row r="196" spans="1:12" ht="17.25" customHeight="1" x14ac:dyDescent="0.2">
      <c r="A196" s="18"/>
      <c r="B196" s="19" t="s">
        <v>51</v>
      </c>
      <c r="C196" s="20">
        <v>7</v>
      </c>
      <c r="D196" s="20">
        <v>75</v>
      </c>
      <c r="E196" s="21">
        <f t="shared" ref="E196:E201" si="205">C196+D196</f>
        <v>82</v>
      </c>
      <c r="F196" s="36">
        <v>1</v>
      </c>
      <c r="G196" s="21">
        <f t="shared" ref="G196:G201" si="206">IF(F196=1,C196,"0")</f>
        <v>7</v>
      </c>
      <c r="H196" s="21">
        <f t="shared" ref="H196:H201" si="207">IF(F196=1,D196,"0")</f>
        <v>75</v>
      </c>
      <c r="I196" s="21">
        <f t="shared" ref="I196:I201" si="208">G196+H196</f>
        <v>82</v>
      </c>
      <c r="J196" s="21" t="str">
        <f t="shared" ref="J196:J201" si="209">IF(F196=2,C196,"0")</f>
        <v>0</v>
      </c>
      <c r="K196" s="21" t="str">
        <f t="shared" ref="K196:K201" si="210">IF(F196=2,D196,"0")</f>
        <v>0</v>
      </c>
      <c r="L196" s="21">
        <f t="shared" ref="L196:L201" si="211">J196+K196</f>
        <v>0</v>
      </c>
    </row>
    <row r="197" spans="1:12" ht="17.25" customHeight="1" x14ac:dyDescent="0.2">
      <c r="A197" s="18"/>
      <c r="B197" s="19" t="s">
        <v>50</v>
      </c>
      <c r="C197" s="20">
        <v>2</v>
      </c>
      <c r="D197" s="20">
        <v>12</v>
      </c>
      <c r="E197" s="21">
        <f t="shared" si="205"/>
        <v>14</v>
      </c>
      <c r="F197" s="36">
        <v>1</v>
      </c>
      <c r="G197" s="21">
        <f t="shared" si="206"/>
        <v>2</v>
      </c>
      <c r="H197" s="21">
        <f t="shared" si="207"/>
        <v>12</v>
      </c>
      <c r="I197" s="21">
        <f t="shared" si="208"/>
        <v>14</v>
      </c>
      <c r="J197" s="21" t="str">
        <f t="shared" si="209"/>
        <v>0</v>
      </c>
      <c r="K197" s="21" t="str">
        <f t="shared" si="210"/>
        <v>0</v>
      </c>
      <c r="L197" s="21">
        <f t="shared" si="211"/>
        <v>0</v>
      </c>
    </row>
    <row r="198" spans="1:12" ht="17.25" customHeight="1" x14ac:dyDescent="0.2">
      <c r="A198" s="18"/>
      <c r="B198" s="19" t="s">
        <v>159</v>
      </c>
      <c r="C198" s="20">
        <v>10</v>
      </c>
      <c r="D198" s="20">
        <v>66</v>
      </c>
      <c r="E198" s="21">
        <f t="shared" si="205"/>
        <v>76</v>
      </c>
      <c r="F198" s="36">
        <v>1</v>
      </c>
      <c r="G198" s="21">
        <f t="shared" si="206"/>
        <v>10</v>
      </c>
      <c r="H198" s="21">
        <f t="shared" si="207"/>
        <v>66</v>
      </c>
      <c r="I198" s="21">
        <f t="shared" ref="I198" si="212">G198+H198</f>
        <v>76</v>
      </c>
      <c r="J198" s="21" t="str">
        <f t="shared" si="209"/>
        <v>0</v>
      </c>
      <c r="K198" s="21" t="str">
        <f t="shared" si="210"/>
        <v>0</v>
      </c>
      <c r="L198" s="21">
        <f t="shared" ref="L198" si="213">J198+K198</f>
        <v>0</v>
      </c>
    </row>
    <row r="199" spans="1:12" ht="17.25" customHeight="1" x14ac:dyDescent="0.2">
      <c r="A199" s="18"/>
      <c r="B199" s="43" t="s">
        <v>22</v>
      </c>
      <c r="C199" s="20">
        <v>0</v>
      </c>
      <c r="D199" s="20">
        <v>10</v>
      </c>
      <c r="E199" s="21">
        <f t="shared" si="205"/>
        <v>10</v>
      </c>
      <c r="F199" s="36">
        <v>1</v>
      </c>
      <c r="G199" s="21">
        <f t="shared" si="206"/>
        <v>0</v>
      </c>
      <c r="H199" s="21">
        <f t="shared" si="207"/>
        <v>10</v>
      </c>
      <c r="I199" s="21">
        <f t="shared" si="208"/>
        <v>10</v>
      </c>
      <c r="J199" s="21" t="str">
        <f t="shared" si="209"/>
        <v>0</v>
      </c>
      <c r="K199" s="21" t="str">
        <f t="shared" si="210"/>
        <v>0</v>
      </c>
      <c r="L199" s="21">
        <f t="shared" si="211"/>
        <v>0</v>
      </c>
    </row>
    <row r="200" spans="1:12" ht="17.25" customHeight="1" x14ac:dyDescent="0.2">
      <c r="A200" s="18"/>
      <c r="B200" s="43" t="s">
        <v>160</v>
      </c>
      <c r="C200" s="20">
        <v>25</v>
      </c>
      <c r="D200" s="20">
        <v>169</v>
      </c>
      <c r="E200" s="21">
        <f t="shared" si="205"/>
        <v>194</v>
      </c>
      <c r="F200" s="36">
        <v>1</v>
      </c>
      <c r="G200" s="21">
        <f t="shared" si="206"/>
        <v>25</v>
      </c>
      <c r="H200" s="21">
        <f t="shared" si="207"/>
        <v>169</v>
      </c>
      <c r="I200" s="21">
        <f t="shared" ref="I200" si="214">G200+H200</f>
        <v>194</v>
      </c>
      <c r="J200" s="21" t="str">
        <f t="shared" si="209"/>
        <v>0</v>
      </c>
      <c r="K200" s="21" t="str">
        <f t="shared" si="210"/>
        <v>0</v>
      </c>
      <c r="L200" s="21">
        <f t="shared" ref="L200" si="215">J200+K200</f>
        <v>0</v>
      </c>
    </row>
    <row r="201" spans="1:12" ht="17.25" customHeight="1" x14ac:dyDescent="0.2">
      <c r="A201" s="18"/>
      <c r="B201" s="19" t="s">
        <v>77</v>
      </c>
      <c r="C201" s="20">
        <v>76</v>
      </c>
      <c r="D201" s="20">
        <v>96</v>
      </c>
      <c r="E201" s="21">
        <f t="shared" si="205"/>
        <v>172</v>
      </c>
      <c r="F201" s="38">
        <v>2</v>
      </c>
      <c r="G201" s="21" t="str">
        <f t="shared" si="206"/>
        <v>0</v>
      </c>
      <c r="H201" s="21" t="str">
        <f t="shared" si="207"/>
        <v>0</v>
      </c>
      <c r="I201" s="21">
        <f t="shared" si="208"/>
        <v>0</v>
      </c>
      <c r="J201" s="21">
        <f t="shared" si="209"/>
        <v>76</v>
      </c>
      <c r="K201" s="21">
        <f t="shared" si="210"/>
        <v>96</v>
      </c>
      <c r="L201" s="21">
        <f t="shared" si="211"/>
        <v>172</v>
      </c>
    </row>
    <row r="202" spans="1:12" s="26" customFormat="1" ht="17.25" customHeight="1" x14ac:dyDescent="0.2">
      <c r="A202" s="22"/>
      <c r="B202" s="23" t="s">
        <v>62</v>
      </c>
      <c r="C202" s="24">
        <f>SUM(C196:C201)</f>
        <v>120</v>
      </c>
      <c r="D202" s="24">
        <f t="shared" ref="D202:L202" si="216">SUM(D196:D201)</f>
        <v>428</v>
      </c>
      <c r="E202" s="24">
        <f t="shared" si="216"/>
        <v>548</v>
      </c>
      <c r="F202" s="24"/>
      <c r="G202" s="24">
        <f t="shared" si="216"/>
        <v>44</v>
      </c>
      <c r="H202" s="24">
        <f t="shared" si="216"/>
        <v>332</v>
      </c>
      <c r="I202" s="24">
        <f t="shared" si="216"/>
        <v>376</v>
      </c>
      <c r="J202" s="24">
        <f t="shared" si="216"/>
        <v>76</v>
      </c>
      <c r="K202" s="24">
        <f t="shared" si="216"/>
        <v>96</v>
      </c>
      <c r="L202" s="24">
        <f t="shared" si="216"/>
        <v>172</v>
      </c>
    </row>
    <row r="203" spans="1:12" ht="17.25" customHeight="1" x14ac:dyDescent="0.2">
      <c r="A203" s="18"/>
      <c r="B203" s="40" t="s">
        <v>90</v>
      </c>
      <c r="C203" s="20"/>
      <c r="D203" s="20"/>
      <c r="E203" s="21"/>
      <c r="F203" s="110"/>
      <c r="G203" s="21"/>
      <c r="H203" s="21"/>
      <c r="I203" s="21"/>
      <c r="J203" s="21"/>
      <c r="K203" s="21"/>
      <c r="L203" s="21"/>
    </row>
    <row r="204" spans="1:12" ht="17.25" customHeight="1" x14ac:dyDescent="0.2">
      <c r="A204" s="18"/>
      <c r="B204" s="19" t="s">
        <v>124</v>
      </c>
      <c r="C204" s="20">
        <v>25</v>
      </c>
      <c r="D204" s="20">
        <v>157</v>
      </c>
      <c r="E204" s="21">
        <f>C204+D204</f>
        <v>182</v>
      </c>
      <c r="F204" s="38">
        <v>2</v>
      </c>
      <c r="G204" s="21" t="str">
        <f>IF(F204=1,C204,"0")</f>
        <v>0</v>
      </c>
      <c r="H204" s="21" t="str">
        <f>IF(F204=1,D204,"0")</f>
        <v>0</v>
      </c>
      <c r="I204" s="21">
        <f t="shared" ref="I204" si="217">G204+H204</f>
        <v>0</v>
      </c>
      <c r="J204" s="21">
        <f>IF(F204=2,C204,"0")</f>
        <v>25</v>
      </c>
      <c r="K204" s="21">
        <f>IF(F204=2,D204,"0")</f>
        <v>157</v>
      </c>
      <c r="L204" s="21">
        <f t="shared" ref="L204" si="218">J204+K204</f>
        <v>182</v>
      </c>
    </row>
    <row r="205" spans="1:12" s="26" customFormat="1" ht="17.25" customHeight="1" x14ac:dyDescent="0.2">
      <c r="A205" s="22"/>
      <c r="B205" s="44" t="s">
        <v>62</v>
      </c>
      <c r="C205" s="24">
        <f>C204</f>
        <v>25</v>
      </c>
      <c r="D205" s="24">
        <f t="shared" ref="D205:L205" si="219">D204</f>
        <v>157</v>
      </c>
      <c r="E205" s="24">
        <f t="shared" si="219"/>
        <v>182</v>
      </c>
      <c r="F205" s="24"/>
      <c r="G205" s="24" t="str">
        <f t="shared" si="219"/>
        <v>0</v>
      </c>
      <c r="H205" s="24" t="str">
        <f t="shared" si="219"/>
        <v>0</v>
      </c>
      <c r="I205" s="24">
        <f t="shared" si="219"/>
        <v>0</v>
      </c>
      <c r="J205" s="24">
        <f t="shared" si="219"/>
        <v>25</v>
      </c>
      <c r="K205" s="24">
        <f t="shared" si="219"/>
        <v>157</v>
      </c>
      <c r="L205" s="24">
        <f t="shared" si="219"/>
        <v>182</v>
      </c>
    </row>
    <row r="206" spans="1:12" s="26" customFormat="1" ht="17.25" customHeight="1" x14ac:dyDescent="0.2">
      <c r="A206" s="22"/>
      <c r="B206" s="23" t="s">
        <v>64</v>
      </c>
      <c r="C206" s="24">
        <f>C205+C202+C194+C186+C182+C179</f>
        <v>1735</v>
      </c>
      <c r="D206" s="24">
        <f t="shared" ref="D206:L206" si="220">D205+D202+D194+D186+D182+D179</f>
        <v>4454</v>
      </c>
      <c r="E206" s="24">
        <f t="shared" si="220"/>
        <v>6189</v>
      </c>
      <c r="F206" s="24"/>
      <c r="G206" s="24">
        <f t="shared" si="220"/>
        <v>613</v>
      </c>
      <c r="H206" s="24">
        <f t="shared" si="220"/>
        <v>1724</v>
      </c>
      <c r="I206" s="24">
        <f t="shared" si="220"/>
        <v>2337</v>
      </c>
      <c r="J206" s="24">
        <f t="shared" si="220"/>
        <v>1122</v>
      </c>
      <c r="K206" s="24">
        <f t="shared" si="220"/>
        <v>2730</v>
      </c>
      <c r="L206" s="24">
        <f t="shared" si="220"/>
        <v>3852</v>
      </c>
    </row>
    <row r="207" spans="1:12" ht="17.25" customHeight="1" x14ac:dyDescent="0.2">
      <c r="A207" s="18"/>
      <c r="B207" s="49" t="s">
        <v>81</v>
      </c>
      <c r="C207" s="20"/>
      <c r="D207" s="20"/>
      <c r="E207" s="21"/>
      <c r="F207" s="110"/>
      <c r="G207" s="21"/>
      <c r="H207" s="21"/>
      <c r="I207" s="21"/>
      <c r="J207" s="21"/>
      <c r="K207" s="21"/>
      <c r="L207" s="21"/>
    </row>
    <row r="208" spans="1:12" ht="17.25" customHeight="1" x14ac:dyDescent="0.2">
      <c r="A208" s="18"/>
      <c r="B208" s="59" t="s">
        <v>65</v>
      </c>
      <c r="C208" s="20"/>
      <c r="D208" s="20"/>
      <c r="E208" s="21"/>
      <c r="F208" s="110"/>
      <c r="G208" s="21"/>
      <c r="H208" s="21"/>
      <c r="I208" s="21"/>
      <c r="J208" s="21"/>
      <c r="K208" s="21"/>
      <c r="L208" s="21"/>
    </row>
    <row r="209" spans="1:12" ht="17.25" customHeight="1" x14ac:dyDescent="0.2">
      <c r="A209" s="18"/>
      <c r="B209" s="51" t="s">
        <v>118</v>
      </c>
      <c r="C209" s="20">
        <v>14</v>
      </c>
      <c r="D209" s="20">
        <v>22</v>
      </c>
      <c r="E209" s="21">
        <f>C209+D209</f>
        <v>36</v>
      </c>
      <c r="F209" s="36">
        <v>1</v>
      </c>
      <c r="G209" s="21">
        <f>IF(F209=1,C209,"0")</f>
        <v>14</v>
      </c>
      <c r="H209" s="21">
        <f>IF(F209=1,D209,"0")</f>
        <v>22</v>
      </c>
      <c r="I209" s="21">
        <f t="shared" ref="I209:I212" si="221">G209+H209</f>
        <v>36</v>
      </c>
      <c r="J209" s="21" t="str">
        <f>IF(F209=2,C209,"0")</f>
        <v>0</v>
      </c>
      <c r="K209" s="21" t="str">
        <f>IF(F209=2,D209,"0")</f>
        <v>0</v>
      </c>
      <c r="L209" s="21">
        <f t="shared" ref="L209:L212" si="222">J209+K209</f>
        <v>0</v>
      </c>
    </row>
    <row r="210" spans="1:12" ht="17.25" customHeight="1" x14ac:dyDescent="0.2">
      <c r="A210" s="18"/>
      <c r="B210" s="51" t="s">
        <v>22</v>
      </c>
      <c r="C210" s="20">
        <v>32</v>
      </c>
      <c r="D210" s="20">
        <v>61</v>
      </c>
      <c r="E210" s="21">
        <f>C210+D210</f>
        <v>93</v>
      </c>
      <c r="F210" s="36">
        <v>1</v>
      </c>
      <c r="G210" s="21">
        <f>IF(F210=1,C210,"0")</f>
        <v>32</v>
      </c>
      <c r="H210" s="21">
        <f>IF(F210=1,D210,"0")</f>
        <v>61</v>
      </c>
      <c r="I210" s="21">
        <f t="shared" ref="I210:I211" si="223">G210+H210</f>
        <v>93</v>
      </c>
      <c r="J210" s="21" t="str">
        <f>IF(F210=2,C210,"0")</f>
        <v>0</v>
      </c>
      <c r="K210" s="21" t="str">
        <f>IF(F210=2,D210,"0")</f>
        <v>0</v>
      </c>
      <c r="L210" s="21">
        <f t="shared" ref="L210:L211" si="224">J210+K210</f>
        <v>0</v>
      </c>
    </row>
    <row r="211" spans="1:12" ht="17.25" customHeight="1" x14ac:dyDescent="0.2">
      <c r="A211" s="18"/>
      <c r="B211" s="51" t="s">
        <v>161</v>
      </c>
      <c r="C211" s="20">
        <v>32</v>
      </c>
      <c r="D211" s="20">
        <v>38</v>
      </c>
      <c r="E211" s="21">
        <f>C211+D211</f>
        <v>70</v>
      </c>
      <c r="F211" s="36">
        <v>1</v>
      </c>
      <c r="G211" s="21">
        <f>IF(F211=1,C211,"0")</f>
        <v>32</v>
      </c>
      <c r="H211" s="21">
        <f>IF(F211=1,D211,"0")</f>
        <v>38</v>
      </c>
      <c r="I211" s="21">
        <f t="shared" si="223"/>
        <v>70</v>
      </c>
      <c r="J211" s="21" t="str">
        <f>IF(F211=2,C211,"0")</f>
        <v>0</v>
      </c>
      <c r="K211" s="21" t="str">
        <f>IF(F211=2,D211,"0")</f>
        <v>0</v>
      </c>
      <c r="L211" s="21">
        <f t="shared" si="224"/>
        <v>0</v>
      </c>
    </row>
    <row r="212" spans="1:12" ht="17.25" customHeight="1" x14ac:dyDescent="0.2">
      <c r="A212" s="18"/>
      <c r="B212" s="51" t="s">
        <v>160</v>
      </c>
      <c r="C212" s="20">
        <v>24</v>
      </c>
      <c r="D212" s="20">
        <v>14</v>
      </c>
      <c r="E212" s="21">
        <f>C212+D212</f>
        <v>38</v>
      </c>
      <c r="F212" s="36">
        <v>1</v>
      </c>
      <c r="G212" s="21">
        <f>IF(F212=1,C212,"0")</f>
        <v>24</v>
      </c>
      <c r="H212" s="21">
        <f>IF(F212=1,D212,"0")</f>
        <v>14</v>
      </c>
      <c r="I212" s="21">
        <f t="shared" si="221"/>
        <v>38</v>
      </c>
      <c r="J212" s="21" t="str">
        <f>IF(F212=2,C212,"0")</f>
        <v>0</v>
      </c>
      <c r="K212" s="21" t="str">
        <f>IF(F212=2,D212,"0")</f>
        <v>0</v>
      </c>
      <c r="L212" s="21">
        <f t="shared" si="222"/>
        <v>0</v>
      </c>
    </row>
    <row r="213" spans="1:12" s="26" customFormat="1" ht="17.25" customHeight="1" x14ac:dyDescent="0.2">
      <c r="A213" s="22"/>
      <c r="B213" s="23" t="s">
        <v>62</v>
      </c>
      <c r="C213" s="24">
        <f>SUM(C209:C212)</f>
        <v>102</v>
      </c>
      <c r="D213" s="24">
        <f t="shared" ref="D213:L213" si="225">SUM(D209:D212)</f>
        <v>135</v>
      </c>
      <c r="E213" s="24">
        <f t="shared" si="225"/>
        <v>237</v>
      </c>
      <c r="F213" s="24"/>
      <c r="G213" s="24">
        <f t="shared" si="225"/>
        <v>102</v>
      </c>
      <c r="H213" s="24">
        <f t="shared" si="225"/>
        <v>135</v>
      </c>
      <c r="I213" s="24">
        <f t="shared" si="225"/>
        <v>237</v>
      </c>
      <c r="J213" s="24">
        <f t="shared" si="225"/>
        <v>0</v>
      </c>
      <c r="K213" s="24">
        <f t="shared" si="225"/>
        <v>0</v>
      </c>
      <c r="L213" s="24">
        <f t="shared" si="225"/>
        <v>0</v>
      </c>
    </row>
    <row r="214" spans="1:12" s="26" customFormat="1" ht="17.25" customHeight="1" x14ac:dyDescent="0.2">
      <c r="A214" s="22"/>
      <c r="B214" s="40" t="s">
        <v>83</v>
      </c>
      <c r="C214" s="24"/>
      <c r="D214" s="24"/>
      <c r="E214" s="24"/>
      <c r="F214" s="39"/>
      <c r="G214" s="24"/>
      <c r="H214" s="24"/>
      <c r="I214" s="24"/>
      <c r="J214" s="24"/>
      <c r="K214" s="24"/>
      <c r="L214" s="24"/>
    </row>
    <row r="215" spans="1:12" s="26" customFormat="1" ht="17.25" customHeight="1" x14ac:dyDescent="0.2">
      <c r="A215" s="22"/>
      <c r="B215" s="43" t="s">
        <v>124</v>
      </c>
      <c r="C215" s="20">
        <v>2</v>
      </c>
      <c r="D215" s="20">
        <v>21</v>
      </c>
      <c r="E215" s="20">
        <f>C215+D215</f>
        <v>23</v>
      </c>
      <c r="F215" s="39">
        <v>2</v>
      </c>
      <c r="G215" s="20" t="str">
        <f>IF(F215=1,C215,"0")</f>
        <v>0</v>
      </c>
      <c r="H215" s="20" t="str">
        <f>IF(F215=1,D215,"0")</f>
        <v>0</v>
      </c>
      <c r="I215" s="20">
        <f t="shared" ref="I215" si="226">G215+H215</f>
        <v>0</v>
      </c>
      <c r="J215" s="20">
        <f>IF(F215=2,C215,"0")</f>
        <v>2</v>
      </c>
      <c r="K215" s="20">
        <f>IF(F215=2,D215,"0")</f>
        <v>21</v>
      </c>
      <c r="L215" s="20">
        <f t="shared" ref="L215" si="227">J215+K215</f>
        <v>23</v>
      </c>
    </row>
    <row r="216" spans="1:12" s="26" customFormat="1" ht="17.25" customHeight="1" x14ac:dyDescent="0.2">
      <c r="A216" s="22"/>
      <c r="B216" s="44" t="s">
        <v>62</v>
      </c>
      <c r="C216" s="24">
        <f>C215</f>
        <v>2</v>
      </c>
      <c r="D216" s="24">
        <f t="shared" ref="D216:L216" si="228">D215</f>
        <v>21</v>
      </c>
      <c r="E216" s="24">
        <f t="shared" si="228"/>
        <v>23</v>
      </c>
      <c r="F216" s="39">
        <f t="shared" si="228"/>
        <v>2</v>
      </c>
      <c r="G216" s="24" t="str">
        <f t="shared" si="228"/>
        <v>0</v>
      </c>
      <c r="H216" s="24" t="str">
        <f t="shared" si="228"/>
        <v>0</v>
      </c>
      <c r="I216" s="24">
        <f t="shared" si="228"/>
        <v>0</v>
      </c>
      <c r="J216" s="24">
        <f t="shared" si="228"/>
        <v>2</v>
      </c>
      <c r="K216" s="24">
        <f t="shared" si="228"/>
        <v>21</v>
      </c>
      <c r="L216" s="24">
        <f t="shared" si="228"/>
        <v>23</v>
      </c>
    </row>
    <row r="217" spans="1:12" s="26" customFormat="1" ht="17.25" customHeight="1" x14ac:dyDescent="0.2">
      <c r="A217" s="22"/>
      <c r="B217" s="44" t="s">
        <v>82</v>
      </c>
      <c r="C217" s="24">
        <f>C216+C213</f>
        <v>104</v>
      </c>
      <c r="D217" s="24">
        <f t="shared" ref="D217:L217" si="229">D216+D213</f>
        <v>156</v>
      </c>
      <c r="E217" s="24">
        <f t="shared" si="229"/>
        <v>260</v>
      </c>
      <c r="F217" s="24"/>
      <c r="G217" s="24">
        <f t="shared" si="229"/>
        <v>102</v>
      </c>
      <c r="H217" s="24">
        <f t="shared" si="229"/>
        <v>135</v>
      </c>
      <c r="I217" s="24">
        <f t="shared" si="229"/>
        <v>237</v>
      </c>
      <c r="J217" s="24">
        <f t="shared" si="229"/>
        <v>2</v>
      </c>
      <c r="K217" s="24">
        <f t="shared" si="229"/>
        <v>21</v>
      </c>
      <c r="L217" s="24">
        <f t="shared" si="229"/>
        <v>23</v>
      </c>
    </row>
    <row r="218" spans="1:12" s="26" customFormat="1" ht="17.25" customHeight="1" x14ac:dyDescent="0.2">
      <c r="A218" s="31"/>
      <c r="B218" s="55" t="s">
        <v>46</v>
      </c>
      <c r="C218" s="33">
        <f>C206+C217</f>
        <v>1839</v>
      </c>
      <c r="D218" s="33">
        <f>D206+D217</f>
        <v>4610</v>
      </c>
      <c r="E218" s="33">
        <f>E206+E217</f>
        <v>6449</v>
      </c>
      <c r="F218" s="52"/>
      <c r="G218" s="33">
        <f t="shared" ref="G218:L218" si="230">G206+G217</f>
        <v>715</v>
      </c>
      <c r="H218" s="33">
        <f t="shared" si="230"/>
        <v>1859</v>
      </c>
      <c r="I218" s="33">
        <f t="shared" si="230"/>
        <v>2574</v>
      </c>
      <c r="J218" s="33">
        <f t="shared" si="230"/>
        <v>1124</v>
      </c>
      <c r="K218" s="33">
        <f t="shared" si="230"/>
        <v>2751</v>
      </c>
      <c r="L218" s="33">
        <f t="shared" si="230"/>
        <v>3875</v>
      </c>
    </row>
    <row r="219" spans="1:12" ht="17.25" customHeight="1" x14ac:dyDescent="0.2">
      <c r="A219" s="22" t="s">
        <v>54</v>
      </c>
      <c r="B219" s="40"/>
      <c r="C219" s="4"/>
      <c r="D219" s="4"/>
      <c r="E219" s="35"/>
      <c r="F219" s="5"/>
      <c r="G219" s="35"/>
      <c r="H219" s="35"/>
      <c r="I219" s="35"/>
      <c r="J219" s="35"/>
      <c r="K219" s="35"/>
      <c r="L219" s="36"/>
    </row>
    <row r="220" spans="1:12" ht="17.25" customHeight="1" x14ac:dyDescent="0.2">
      <c r="A220" s="22"/>
      <c r="B220" s="53" t="s">
        <v>63</v>
      </c>
      <c r="C220" s="4"/>
      <c r="D220" s="4"/>
      <c r="E220" s="35"/>
      <c r="F220" s="5"/>
      <c r="G220" s="35"/>
      <c r="H220" s="35"/>
      <c r="I220" s="35"/>
      <c r="J220" s="35"/>
      <c r="K220" s="35"/>
      <c r="L220" s="36"/>
    </row>
    <row r="221" spans="1:12" ht="17.25" customHeight="1" x14ac:dyDescent="0.3">
      <c r="A221" s="18"/>
      <c r="B221" s="40" t="s">
        <v>68</v>
      </c>
      <c r="C221" s="4"/>
      <c r="D221" s="4"/>
      <c r="E221" s="35"/>
      <c r="F221" s="46"/>
      <c r="G221" s="35"/>
      <c r="H221" s="35"/>
      <c r="I221" s="35"/>
      <c r="J221" s="35"/>
      <c r="K221" s="35"/>
      <c r="L221" s="36"/>
    </row>
    <row r="222" spans="1:12" ht="17.25" customHeight="1" x14ac:dyDescent="0.3">
      <c r="A222" s="13"/>
      <c r="B222" s="14" t="s">
        <v>119</v>
      </c>
      <c r="C222" s="15">
        <v>41</v>
      </c>
      <c r="D222" s="15">
        <v>139</v>
      </c>
      <c r="E222" s="16">
        <f t="shared" ref="E222:E227" si="231">C222+D222</f>
        <v>180</v>
      </c>
      <c r="F222" s="61">
        <v>2</v>
      </c>
      <c r="G222" s="16" t="str">
        <f t="shared" ref="G222:G227" si="232">IF(F222=1,C222,"0")</f>
        <v>0</v>
      </c>
      <c r="H222" s="16" t="str">
        <f t="shared" ref="H222:H227" si="233">IF(F222=1,D222,"0")</f>
        <v>0</v>
      </c>
      <c r="I222" s="16">
        <f>G222+H222</f>
        <v>0</v>
      </c>
      <c r="J222" s="16">
        <f t="shared" ref="J222:J227" si="234">IF(F222=2,C222,"0")</f>
        <v>41</v>
      </c>
      <c r="K222" s="16">
        <f t="shared" ref="K222:K227" si="235">IF(F222=2,D222,"0")</f>
        <v>139</v>
      </c>
      <c r="L222" s="16">
        <f>J222+K222</f>
        <v>180</v>
      </c>
    </row>
    <row r="223" spans="1:12" ht="17.25" customHeight="1" x14ac:dyDescent="0.2">
      <c r="A223" s="13"/>
      <c r="B223" s="14" t="s">
        <v>190</v>
      </c>
      <c r="C223" s="20">
        <v>14</v>
      </c>
      <c r="D223" s="20">
        <v>35</v>
      </c>
      <c r="E223" s="21">
        <f t="shared" ref="E223" si="236">C223+D223</f>
        <v>49</v>
      </c>
      <c r="F223" s="38">
        <v>2</v>
      </c>
      <c r="G223" s="21" t="str">
        <f t="shared" ref="G223" si="237">IF(F223=1,C223,"0")</f>
        <v>0</v>
      </c>
      <c r="H223" s="21" t="str">
        <f t="shared" ref="H223" si="238">IF(F223=1,D223,"0")</f>
        <v>0</v>
      </c>
      <c r="I223" s="21">
        <f>G223+H223</f>
        <v>0</v>
      </c>
      <c r="J223" s="21">
        <f t="shared" ref="J223" si="239">IF(F223=2,C223,"0")</f>
        <v>14</v>
      </c>
      <c r="K223" s="21">
        <f t="shared" ref="K223" si="240">IF(F223=2,D223,"0")</f>
        <v>35</v>
      </c>
      <c r="L223" s="21">
        <f>J223+K223</f>
        <v>49</v>
      </c>
    </row>
    <row r="224" spans="1:12" ht="17.25" customHeight="1" x14ac:dyDescent="0.2">
      <c r="A224" s="18"/>
      <c r="B224" s="19" t="s">
        <v>26</v>
      </c>
      <c r="C224" s="20">
        <v>12</v>
      </c>
      <c r="D224" s="20">
        <v>36</v>
      </c>
      <c r="E224" s="21">
        <f t="shared" si="231"/>
        <v>48</v>
      </c>
      <c r="F224" s="38">
        <v>2</v>
      </c>
      <c r="G224" s="21" t="str">
        <f t="shared" si="232"/>
        <v>0</v>
      </c>
      <c r="H224" s="21" t="str">
        <f t="shared" si="233"/>
        <v>0</v>
      </c>
      <c r="I224" s="21">
        <f>G224+H224</f>
        <v>0</v>
      </c>
      <c r="J224" s="21">
        <f t="shared" si="234"/>
        <v>12</v>
      </c>
      <c r="K224" s="21">
        <f t="shared" si="235"/>
        <v>36</v>
      </c>
      <c r="L224" s="21">
        <f>J224+K224</f>
        <v>48</v>
      </c>
    </row>
    <row r="225" spans="1:12" ht="17.25" customHeight="1" x14ac:dyDescent="0.2">
      <c r="A225" s="18"/>
      <c r="B225" s="19" t="s">
        <v>150</v>
      </c>
      <c r="C225" s="20">
        <v>30</v>
      </c>
      <c r="D225" s="20">
        <v>62</v>
      </c>
      <c r="E225" s="21">
        <f t="shared" si="231"/>
        <v>92</v>
      </c>
      <c r="F225" s="38">
        <v>2</v>
      </c>
      <c r="G225" s="21" t="str">
        <f t="shared" si="232"/>
        <v>0</v>
      </c>
      <c r="H225" s="21" t="str">
        <f t="shared" si="233"/>
        <v>0</v>
      </c>
      <c r="I225" s="21">
        <f t="shared" ref="I225" si="241">G225+H225</f>
        <v>0</v>
      </c>
      <c r="J225" s="21">
        <f t="shared" si="234"/>
        <v>30</v>
      </c>
      <c r="K225" s="21">
        <f t="shared" si="235"/>
        <v>62</v>
      </c>
      <c r="L225" s="21">
        <f t="shared" ref="L225" si="242">J225+K225</f>
        <v>92</v>
      </c>
    </row>
    <row r="226" spans="1:12" ht="17.25" customHeight="1" x14ac:dyDescent="0.2">
      <c r="A226" s="18"/>
      <c r="B226" s="19" t="s">
        <v>25</v>
      </c>
      <c r="C226" s="20">
        <v>186</v>
      </c>
      <c r="D226" s="20">
        <v>445</v>
      </c>
      <c r="E226" s="21">
        <f t="shared" si="231"/>
        <v>631</v>
      </c>
      <c r="F226" s="38">
        <v>2</v>
      </c>
      <c r="G226" s="21" t="str">
        <f t="shared" si="232"/>
        <v>0</v>
      </c>
      <c r="H226" s="21" t="str">
        <f t="shared" si="233"/>
        <v>0</v>
      </c>
      <c r="I226" s="21">
        <f t="shared" ref="I226:I227" si="243">G226+H226</f>
        <v>0</v>
      </c>
      <c r="J226" s="21">
        <f t="shared" si="234"/>
        <v>186</v>
      </c>
      <c r="K226" s="21">
        <f t="shared" si="235"/>
        <v>445</v>
      </c>
      <c r="L226" s="21">
        <f t="shared" ref="L226:L227" si="244">J226+K226</f>
        <v>631</v>
      </c>
    </row>
    <row r="227" spans="1:12" ht="17.25" customHeight="1" x14ac:dyDescent="0.2">
      <c r="A227" s="18"/>
      <c r="B227" s="19" t="s">
        <v>120</v>
      </c>
      <c r="C227" s="20">
        <v>26</v>
      </c>
      <c r="D227" s="20">
        <v>37</v>
      </c>
      <c r="E227" s="21">
        <f t="shared" si="231"/>
        <v>63</v>
      </c>
      <c r="F227" s="38">
        <v>2</v>
      </c>
      <c r="G227" s="21" t="str">
        <f t="shared" si="232"/>
        <v>0</v>
      </c>
      <c r="H227" s="21" t="str">
        <f t="shared" si="233"/>
        <v>0</v>
      </c>
      <c r="I227" s="21">
        <f t="shared" si="243"/>
        <v>0</v>
      </c>
      <c r="J227" s="21">
        <f t="shared" si="234"/>
        <v>26</v>
      </c>
      <c r="K227" s="21">
        <f t="shared" si="235"/>
        <v>37</v>
      </c>
      <c r="L227" s="21">
        <f t="shared" si="244"/>
        <v>63</v>
      </c>
    </row>
    <row r="228" spans="1:12" s="26" customFormat="1" ht="17.25" customHeight="1" x14ac:dyDescent="0.2">
      <c r="A228" s="22"/>
      <c r="B228" s="23" t="s">
        <v>62</v>
      </c>
      <c r="C228" s="24">
        <f t="shared" ref="C228:L228" si="245">SUM(C222:C227)</f>
        <v>309</v>
      </c>
      <c r="D228" s="24">
        <f t="shared" si="245"/>
        <v>754</v>
      </c>
      <c r="E228" s="24">
        <f t="shared" si="245"/>
        <v>1063</v>
      </c>
      <c r="F228" s="39">
        <f t="shared" si="245"/>
        <v>12</v>
      </c>
      <c r="G228" s="24">
        <f t="shared" si="245"/>
        <v>0</v>
      </c>
      <c r="H228" s="24">
        <f t="shared" si="245"/>
        <v>0</v>
      </c>
      <c r="I228" s="24">
        <f t="shared" si="245"/>
        <v>0</v>
      </c>
      <c r="J228" s="24">
        <f t="shared" si="245"/>
        <v>309</v>
      </c>
      <c r="K228" s="24">
        <f t="shared" si="245"/>
        <v>754</v>
      </c>
      <c r="L228" s="24">
        <f t="shared" si="245"/>
        <v>1063</v>
      </c>
    </row>
    <row r="229" spans="1:12" ht="17.25" customHeight="1" x14ac:dyDescent="0.2">
      <c r="A229" s="2"/>
      <c r="B229" s="3" t="s">
        <v>69</v>
      </c>
      <c r="C229" s="41"/>
      <c r="D229" s="20"/>
      <c r="E229" s="21"/>
      <c r="F229" s="58"/>
      <c r="G229" s="21"/>
      <c r="H229" s="21"/>
      <c r="I229" s="21"/>
      <c r="J229" s="21"/>
      <c r="K229" s="21"/>
      <c r="L229" s="21"/>
    </row>
    <row r="230" spans="1:12" ht="17.25" customHeight="1" x14ac:dyDescent="0.2">
      <c r="A230" s="2"/>
      <c r="B230" s="43" t="s">
        <v>119</v>
      </c>
      <c r="C230" s="20">
        <v>7</v>
      </c>
      <c r="D230" s="20">
        <v>8</v>
      </c>
      <c r="E230" s="21">
        <f>C230+D230</f>
        <v>15</v>
      </c>
      <c r="F230" s="62">
        <v>2</v>
      </c>
      <c r="G230" s="21" t="str">
        <f>IF(F230=1,C230,"0")</f>
        <v>0</v>
      </c>
      <c r="H230" s="21" t="str">
        <f>IF(F230=1,D230,"0")</f>
        <v>0</v>
      </c>
      <c r="I230" s="21">
        <f>G230+H230</f>
        <v>0</v>
      </c>
      <c r="J230" s="21">
        <f>IF(F230=2,C230,"0")</f>
        <v>7</v>
      </c>
      <c r="K230" s="21">
        <f>IF(F230=2,D230,"0")</f>
        <v>8</v>
      </c>
      <c r="L230" s="21">
        <f>J230+K230</f>
        <v>15</v>
      </c>
    </row>
    <row r="231" spans="1:12" ht="17.25" customHeight="1" x14ac:dyDescent="0.2">
      <c r="A231" s="2"/>
      <c r="B231" s="14" t="s">
        <v>190</v>
      </c>
      <c r="C231" s="20">
        <v>9</v>
      </c>
      <c r="D231" s="20">
        <v>20</v>
      </c>
      <c r="E231" s="21">
        <f>C231+D231</f>
        <v>29</v>
      </c>
      <c r="F231" s="62">
        <v>2</v>
      </c>
      <c r="G231" s="21" t="str">
        <f>IF(F231=1,C231,"0")</f>
        <v>0</v>
      </c>
      <c r="H231" s="21" t="str">
        <f>IF(F231=1,D231,"0")</f>
        <v>0</v>
      </c>
      <c r="I231" s="21">
        <f>G231+H231</f>
        <v>0</v>
      </c>
      <c r="J231" s="21">
        <f>IF(F231=2,C231,"0")</f>
        <v>9</v>
      </c>
      <c r="K231" s="21">
        <f>IF(F231=2,D231,"0")</f>
        <v>20</v>
      </c>
      <c r="L231" s="21">
        <f>J231+K231</f>
        <v>29</v>
      </c>
    </row>
    <row r="232" spans="1:12" ht="17.25" customHeight="1" x14ac:dyDescent="0.2">
      <c r="A232" s="18"/>
      <c r="B232" s="19" t="s">
        <v>150</v>
      </c>
      <c r="C232" s="20">
        <v>9</v>
      </c>
      <c r="D232" s="20">
        <v>15</v>
      </c>
      <c r="E232" s="21">
        <f>C232+D232</f>
        <v>24</v>
      </c>
      <c r="F232" s="38">
        <v>2</v>
      </c>
      <c r="G232" s="21" t="str">
        <f>IF(F232=1,C232,"0")</f>
        <v>0</v>
      </c>
      <c r="H232" s="21" t="str">
        <f>IF(F232=1,D232,"0")</f>
        <v>0</v>
      </c>
      <c r="I232" s="21">
        <f>G232+H232</f>
        <v>0</v>
      </c>
      <c r="J232" s="21">
        <f>IF(F232=2,C232,"0")</f>
        <v>9</v>
      </c>
      <c r="K232" s="21">
        <f>IF(F232=2,D232,"0")</f>
        <v>15</v>
      </c>
      <c r="L232" s="21">
        <f>J232+K232</f>
        <v>24</v>
      </c>
    </row>
    <row r="233" spans="1:12" ht="17.25" customHeight="1" x14ac:dyDescent="0.2">
      <c r="A233" s="18"/>
      <c r="B233" s="19" t="s">
        <v>25</v>
      </c>
      <c r="C233" s="20">
        <v>54</v>
      </c>
      <c r="D233" s="20">
        <v>105</v>
      </c>
      <c r="E233" s="21">
        <f>C233+D233</f>
        <v>159</v>
      </c>
      <c r="F233" s="38">
        <v>2</v>
      </c>
      <c r="G233" s="21" t="str">
        <f>IF(F233=1,C233,"0")</f>
        <v>0</v>
      </c>
      <c r="H233" s="21" t="str">
        <f>IF(F233=1,D233,"0")</f>
        <v>0</v>
      </c>
      <c r="I233" s="21">
        <f>G233+H233</f>
        <v>0</v>
      </c>
      <c r="J233" s="21">
        <f>IF(F233=2,C233,"0")</f>
        <v>54</v>
      </c>
      <c r="K233" s="21">
        <f>IF(F233=2,D233,"0")</f>
        <v>105</v>
      </c>
      <c r="L233" s="21">
        <f>J233+K233</f>
        <v>159</v>
      </c>
    </row>
    <row r="234" spans="1:12" s="26" customFormat="1" ht="17.25" customHeight="1" x14ac:dyDescent="0.2">
      <c r="A234" s="22"/>
      <c r="B234" s="23" t="s">
        <v>62</v>
      </c>
      <c r="C234" s="24">
        <f t="shared" ref="C234:L234" si="246">SUM(C230:C233)</f>
        <v>79</v>
      </c>
      <c r="D234" s="24">
        <f t="shared" si="246"/>
        <v>148</v>
      </c>
      <c r="E234" s="24">
        <f t="shared" si="246"/>
        <v>227</v>
      </c>
      <c r="F234" s="39">
        <f t="shared" si="246"/>
        <v>8</v>
      </c>
      <c r="G234" s="24">
        <f t="shared" si="246"/>
        <v>0</v>
      </c>
      <c r="H234" s="24">
        <f t="shared" si="246"/>
        <v>0</v>
      </c>
      <c r="I234" s="24">
        <f t="shared" si="246"/>
        <v>0</v>
      </c>
      <c r="J234" s="24">
        <f t="shared" si="246"/>
        <v>79</v>
      </c>
      <c r="K234" s="24">
        <f t="shared" si="246"/>
        <v>148</v>
      </c>
      <c r="L234" s="24">
        <f t="shared" si="246"/>
        <v>227</v>
      </c>
    </row>
    <row r="235" spans="1:12" s="26" customFormat="1" ht="17.25" customHeight="1" x14ac:dyDescent="0.2">
      <c r="A235" s="22"/>
      <c r="B235" s="40" t="s">
        <v>166</v>
      </c>
      <c r="C235" s="24"/>
      <c r="D235" s="24"/>
      <c r="E235" s="24"/>
      <c r="F235" s="25"/>
      <c r="G235" s="24"/>
      <c r="H235" s="24"/>
      <c r="I235" s="24"/>
      <c r="J235" s="24"/>
      <c r="K235" s="24"/>
      <c r="L235" s="24"/>
    </row>
    <row r="236" spans="1:12" s="26" customFormat="1" ht="17.25" customHeight="1" x14ac:dyDescent="0.2">
      <c r="A236" s="22"/>
      <c r="B236" s="45" t="s">
        <v>55</v>
      </c>
      <c r="C236" s="20">
        <v>0</v>
      </c>
      <c r="D236" s="20">
        <v>59</v>
      </c>
      <c r="E236" s="20">
        <f>C236+D236</f>
        <v>59</v>
      </c>
      <c r="F236" s="110">
        <v>1</v>
      </c>
      <c r="G236" s="20">
        <f>IF(F236=1,C236,"0")</f>
        <v>0</v>
      </c>
      <c r="H236" s="20">
        <f>IF(F236=1,D236,"0")</f>
        <v>59</v>
      </c>
      <c r="I236" s="20">
        <f t="shared" ref="I236" si="247">G236+H236</f>
        <v>59</v>
      </c>
      <c r="J236" s="20" t="str">
        <f>IF(F236=2,C236,"0")</f>
        <v>0</v>
      </c>
      <c r="K236" s="20" t="str">
        <f>IF(F236=2,D236,"0")</f>
        <v>0</v>
      </c>
      <c r="L236" s="20">
        <f t="shared" ref="L236" si="248">J236+K236</f>
        <v>0</v>
      </c>
    </row>
    <row r="237" spans="1:12" s="26" customFormat="1" ht="17.25" customHeight="1" x14ac:dyDescent="0.2">
      <c r="A237" s="22"/>
      <c r="B237" s="44" t="s">
        <v>62</v>
      </c>
      <c r="C237" s="24">
        <f t="shared" ref="C237:L237" si="249">C236</f>
        <v>0</v>
      </c>
      <c r="D237" s="24">
        <f t="shared" si="249"/>
        <v>59</v>
      </c>
      <c r="E237" s="24">
        <f t="shared" si="249"/>
        <v>59</v>
      </c>
      <c r="F237" s="25">
        <f t="shared" si="249"/>
        <v>1</v>
      </c>
      <c r="G237" s="24">
        <f t="shared" si="249"/>
        <v>0</v>
      </c>
      <c r="H237" s="24">
        <f t="shared" si="249"/>
        <v>59</v>
      </c>
      <c r="I237" s="24">
        <f t="shared" si="249"/>
        <v>59</v>
      </c>
      <c r="J237" s="24" t="str">
        <f t="shared" si="249"/>
        <v>0</v>
      </c>
      <c r="K237" s="24" t="str">
        <f t="shared" si="249"/>
        <v>0</v>
      </c>
      <c r="L237" s="24">
        <f t="shared" si="249"/>
        <v>0</v>
      </c>
    </row>
    <row r="238" spans="1:12" ht="17.25" customHeight="1" x14ac:dyDescent="0.2">
      <c r="A238" s="18"/>
      <c r="B238" s="40" t="s">
        <v>169</v>
      </c>
      <c r="C238" s="60"/>
      <c r="D238" s="60"/>
      <c r="E238" s="63"/>
      <c r="F238" s="64"/>
      <c r="G238" s="65"/>
      <c r="H238" s="16"/>
      <c r="I238" s="16"/>
      <c r="J238" s="21"/>
      <c r="K238" s="21"/>
      <c r="L238" s="21"/>
    </row>
    <row r="239" spans="1:12" s="50" customFormat="1" ht="17.25" customHeight="1" x14ac:dyDescent="0.2">
      <c r="A239" s="2"/>
      <c r="B239" s="45" t="s">
        <v>55</v>
      </c>
      <c r="C239" s="20">
        <v>3</v>
      </c>
      <c r="D239" s="20">
        <v>207</v>
      </c>
      <c r="E239" s="21">
        <f>C239+D239</f>
        <v>210</v>
      </c>
      <c r="F239" s="38">
        <v>1</v>
      </c>
      <c r="G239" s="21">
        <f>IF(F239=1,C239,"0")</f>
        <v>3</v>
      </c>
      <c r="H239" s="21">
        <f>IF(F239=1,D239,"0")</f>
        <v>207</v>
      </c>
      <c r="I239" s="21">
        <f t="shared" ref="I239" si="250">G239+H239</f>
        <v>210</v>
      </c>
      <c r="J239" s="21" t="str">
        <f>IF(F239=2,C239,"0")</f>
        <v>0</v>
      </c>
      <c r="K239" s="21" t="str">
        <f>IF(F239=2,D239,"0")</f>
        <v>0</v>
      </c>
      <c r="L239" s="21">
        <f t="shared" ref="L239" si="251">J239+K239</f>
        <v>0</v>
      </c>
    </row>
    <row r="240" spans="1:12" s="50" customFormat="1" ht="17.25" customHeight="1" x14ac:dyDescent="0.2">
      <c r="A240" s="2"/>
      <c r="B240" s="44" t="s">
        <v>62</v>
      </c>
      <c r="C240" s="24">
        <f t="shared" ref="C240:L240" si="252">C239</f>
        <v>3</v>
      </c>
      <c r="D240" s="24">
        <f t="shared" si="252"/>
        <v>207</v>
      </c>
      <c r="E240" s="24">
        <f t="shared" si="252"/>
        <v>210</v>
      </c>
      <c r="F240" s="39">
        <f t="shared" si="252"/>
        <v>1</v>
      </c>
      <c r="G240" s="24">
        <f t="shared" si="252"/>
        <v>3</v>
      </c>
      <c r="H240" s="24">
        <f t="shared" si="252"/>
        <v>207</v>
      </c>
      <c r="I240" s="24">
        <f t="shared" si="252"/>
        <v>210</v>
      </c>
      <c r="J240" s="24" t="str">
        <f t="shared" si="252"/>
        <v>0</v>
      </c>
      <c r="K240" s="24" t="str">
        <f t="shared" si="252"/>
        <v>0</v>
      </c>
      <c r="L240" s="24">
        <f t="shared" si="252"/>
        <v>0</v>
      </c>
    </row>
    <row r="241" spans="1:12" s="50" customFormat="1" ht="17.25" customHeight="1" x14ac:dyDescent="0.2">
      <c r="A241" s="2"/>
      <c r="B241" s="44" t="s">
        <v>64</v>
      </c>
      <c r="C241" s="24">
        <f>C240+C234+C228+C237</f>
        <v>391</v>
      </c>
      <c r="D241" s="24">
        <f t="shared" ref="D241:L241" si="253">D240+D234+D228+D237</f>
        <v>1168</v>
      </c>
      <c r="E241" s="24">
        <f t="shared" si="253"/>
        <v>1559</v>
      </c>
      <c r="F241" s="24">
        <f t="shared" si="253"/>
        <v>22</v>
      </c>
      <c r="G241" s="24">
        <f t="shared" si="253"/>
        <v>3</v>
      </c>
      <c r="H241" s="24">
        <f t="shared" si="253"/>
        <v>266</v>
      </c>
      <c r="I241" s="24">
        <f t="shared" si="253"/>
        <v>269</v>
      </c>
      <c r="J241" s="24">
        <f t="shared" si="253"/>
        <v>388</v>
      </c>
      <c r="K241" s="24">
        <f t="shared" si="253"/>
        <v>902</v>
      </c>
      <c r="L241" s="24">
        <f t="shared" si="253"/>
        <v>1290</v>
      </c>
    </row>
    <row r="242" spans="1:12" s="26" customFormat="1" ht="17.25" customHeight="1" x14ac:dyDescent="0.2">
      <c r="A242" s="31"/>
      <c r="B242" s="32" t="s">
        <v>46</v>
      </c>
      <c r="C242" s="33">
        <f>C241</f>
        <v>391</v>
      </c>
      <c r="D242" s="33">
        <f t="shared" ref="D242:L242" si="254">D241</f>
        <v>1168</v>
      </c>
      <c r="E242" s="33">
        <f t="shared" si="254"/>
        <v>1559</v>
      </c>
      <c r="F242" s="52">
        <f t="shared" si="254"/>
        <v>22</v>
      </c>
      <c r="G242" s="33">
        <f t="shared" si="254"/>
        <v>3</v>
      </c>
      <c r="H242" s="33">
        <f t="shared" si="254"/>
        <v>266</v>
      </c>
      <c r="I242" s="33">
        <f t="shared" si="254"/>
        <v>269</v>
      </c>
      <c r="J242" s="33">
        <f t="shared" si="254"/>
        <v>388</v>
      </c>
      <c r="K242" s="33">
        <f t="shared" si="254"/>
        <v>902</v>
      </c>
      <c r="L242" s="33">
        <f t="shared" si="254"/>
        <v>1290</v>
      </c>
    </row>
    <row r="243" spans="1:12" ht="17.25" customHeight="1" x14ac:dyDescent="0.2">
      <c r="A243" s="22" t="s">
        <v>56</v>
      </c>
      <c r="B243" s="59"/>
      <c r="C243" s="4"/>
      <c r="D243" s="4"/>
      <c r="E243" s="35"/>
      <c r="F243" s="5"/>
      <c r="G243" s="35"/>
      <c r="H243" s="35"/>
      <c r="I243" s="35"/>
      <c r="J243" s="35"/>
      <c r="K243" s="35"/>
      <c r="L243" s="36"/>
    </row>
    <row r="244" spans="1:12" ht="17.25" customHeight="1" x14ac:dyDescent="0.2">
      <c r="A244" s="22"/>
      <c r="B244" s="49" t="s">
        <v>63</v>
      </c>
      <c r="C244" s="4"/>
      <c r="D244" s="4"/>
      <c r="E244" s="35"/>
      <c r="F244" s="5"/>
      <c r="G244" s="35"/>
      <c r="H244" s="35"/>
      <c r="I244" s="35"/>
      <c r="J244" s="35"/>
      <c r="K244" s="35"/>
      <c r="L244" s="36"/>
    </row>
    <row r="245" spans="1:12" s="50" customFormat="1" ht="17.25" customHeight="1" x14ac:dyDescent="0.2">
      <c r="A245" s="2"/>
      <c r="B245" s="3" t="s">
        <v>170</v>
      </c>
      <c r="C245" s="4"/>
      <c r="D245" s="4"/>
      <c r="E245" s="35"/>
      <c r="F245" s="66"/>
      <c r="G245" s="35"/>
      <c r="H245" s="35"/>
      <c r="I245" s="35"/>
      <c r="J245" s="35"/>
      <c r="K245" s="35"/>
      <c r="L245" s="36"/>
    </row>
    <row r="246" spans="1:12" ht="17.25" customHeight="1" x14ac:dyDescent="0.2">
      <c r="A246" s="18"/>
      <c r="B246" s="19" t="s">
        <v>28</v>
      </c>
      <c r="C246" s="20">
        <v>0</v>
      </c>
      <c r="D246" s="20">
        <v>1</v>
      </c>
      <c r="E246" s="21">
        <f t="shared" ref="E246:E256" si="255">C246+D246</f>
        <v>1</v>
      </c>
      <c r="F246" s="38">
        <v>2</v>
      </c>
      <c r="G246" s="21" t="str">
        <f t="shared" ref="G246:G256" si="256">IF(F246=1,C246,"0")</f>
        <v>0</v>
      </c>
      <c r="H246" s="21" t="str">
        <f t="shared" ref="H246:H256" si="257">IF(F246=1,D246,"0")</f>
        <v>0</v>
      </c>
      <c r="I246" s="21">
        <f t="shared" ref="I246:I256" si="258">G246+H246</f>
        <v>0</v>
      </c>
      <c r="J246" s="21">
        <f t="shared" ref="J246:J256" si="259">IF(F246=2,C246,"0")</f>
        <v>0</v>
      </c>
      <c r="K246" s="21">
        <f t="shared" ref="K246:K256" si="260">IF(F246=2,D246,"0")</f>
        <v>1</v>
      </c>
      <c r="L246" s="21">
        <f t="shared" ref="L246:L256" si="261">J246+K246</f>
        <v>1</v>
      </c>
    </row>
    <row r="247" spans="1:12" ht="17.25" customHeight="1" x14ac:dyDescent="0.2">
      <c r="A247" s="2"/>
      <c r="B247" s="43" t="s">
        <v>27</v>
      </c>
      <c r="C247" s="20">
        <v>43</v>
      </c>
      <c r="D247" s="20">
        <v>56</v>
      </c>
      <c r="E247" s="21">
        <f t="shared" si="255"/>
        <v>99</v>
      </c>
      <c r="F247" s="36">
        <v>1</v>
      </c>
      <c r="G247" s="21">
        <f t="shared" si="256"/>
        <v>43</v>
      </c>
      <c r="H247" s="21">
        <f t="shared" si="257"/>
        <v>56</v>
      </c>
      <c r="I247" s="21">
        <f t="shared" si="258"/>
        <v>99</v>
      </c>
      <c r="J247" s="21" t="str">
        <f t="shared" si="259"/>
        <v>0</v>
      </c>
      <c r="K247" s="21" t="str">
        <f t="shared" si="260"/>
        <v>0</v>
      </c>
      <c r="L247" s="21">
        <f t="shared" si="261"/>
        <v>0</v>
      </c>
    </row>
    <row r="248" spans="1:12" ht="17.25" customHeight="1" x14ac:dyDescent="0.2">
      <c r="A248" s="18"/>
      <c r="B248" s="19" t="s">
        <v>35</v>
      </c>
      <c r="C248" s="20">
        <v>36</v>
      </c>
      <c r="D248" s="20">
        <v>4</v>
      </c>
      <c r="E248" s="21">
        <f t="shared" si="255"/>
        <v>40</v>
      </c>
      <c r="F248" s="36">
        <v>1</v>
      </c>
      <c r="G248" s="21">
        <f t="shared" si="256"/>
        <v>36</v>
      </c>
      <c r="H248" s="21">
        <f t="shared" si="257"/>
        <v>4</v>
      </c>
      <c r="I248" s="21">
        <f t="shared" si="258"/>
        <v>40</v>
      </c>
      <c r="J248" s="21" t="str">
        <f t="shared" si="259"/>
        <v>0</v>
      </c>
      <c r="K248" s="21" t="str">
        <f t="shared" si="260"/>
        <v>0</v>
      </c>
      <c r="L248" s="21">
        <f t="shared" si="261"/>
        <v>0</v>
      </c>
    </row>
    <row r="249" spans="1:12" ht="17.25" customHeight="1" x14ac:dyDescent="0.2">
      <c r="A249" s="18"/>
      <c r="B249" s="19" t="s">
        <v>191</v>
      </c>
      <c r="C249" s="20">
        <v>25</v>
      </c>
      <c r="D249" s="20">
        <v>9</v>
      </c>
      <c r="E249" s="21">
        <f t="shared" ref="E249" si="262">C249+D249</f>
        <v>34</v>
      </c>
      <c r="F249" s="36">
        <v>1</v>
      </c>
      <c r="G249" s="21">
        <f t="shared" ref="G249" si="263">IF(F249=1,C249,"0")</f>
        <v>25</v>
      </c>
      <c r="H249" s="21">
        <f t="shared" ref="H249" si="264">IF(F249=1,D249,"0")</f>
        <v>9</v>
      </c>
      <c r="I249" s="21">
        <f t="shared" ref="I249" si="265">G249+H249</f>
        <v>34</v>
      </c>
      <c r="J249" s="21" t="str">
        <f t="shared" ref="J249" si="266">IF(F249=2,C249,"0")</f>
        <v>0</v>
      </c>
      <c r="K249" s="21" t="str">
        <f t="shared" ref="K249" si="267">IF(F249=2,D249,"0")</f>
        <v>0</v>
      </c>
      <c r="L249" s="21">
        <f t="shared" ref="L249" si="268">J249+K249</f>
        <v>0</v>
      </c>
    </row>
    <row r="250" spans="1:12" ht="17.25" customHeight="1" x14ac:dyDescent="0.2">
      <c r="A250" s="18"/>
      <c r="B250" s="19" t="s">
        <v>121</v>
      </c>
      <c r="C250" s="20">
        <v>86</v>
      </c>
      <c r="D250" s="20">
        <v>114</v>
      </c>
      <c r="E250" s="21">
        <f t="shared" si="255"/>
        <v>200</v>
      </c>
      <c r="F250" s="38">
        <v>2</v>
      </c>
      <c r="G250" s="21" t="str">
        <f t="shared" si="256"/>
        <v>0</v>
      </c>
      <c r="H250" s="21" t="str">
        <f t="shared" si="257"/>
        <v>0</v>
      </c>
      <c r="I250" s="21">
        <f t="shared" si="258"/>
        <v>0</v>
      </c>
      <c r="J250" s="21">
        <f t="shared" si="259"/>
        <v>86</v>
      </c>
      <c r="K250" s="21">
        <f t="shared" si="260"/>
        <v>114</v>
      </c>
      <c r="L250" s="21">
        <f t="shared" si="261"/>
        <v>200</v>
      </c>
    </row>
    <row r="251" spans="1:12" ht="17.25" customHeight="1" x14ac:dyDescent="0.2">
      <c r="A251" s="8"/>
      <c r="B251" s="45" t="s">
        <v>30</v>
      </c>
      <c r="C251" s="20">
        <v>16</v>
      </c>
      <c r="D251" s="20">
        <v>12</v>
      </c>
      <c r="E251" s="21">
        <f t="shared" si="255"/>
        <v>28</v>
      </c>
      <c r="F251" s="36">
        <v>1</v>
      </c>
      <c r="G251" s="21">
        <f t="shared" si="256"/>
        <v>16</v>
      </c>
      <c r="H251" s="21">
        <f t="shared" si="257"/>
        <v>12</v>
      </c>
      <c r="I251" s="21">
        <f t="shared" si="258"/>
        <v>28</v>
      </c>
      <c r="J251" s="21" t="str">
        <f t="shared" si="259"/>
        <v>0</v>
      </c>
      <c r="K251" s="21" t="str">
        <f t="shared" si="260"/>
        <v>0</v>
      </c>
      <c r="L251" s="21">
        <f t="shared" si="261"/>
        <v>0</v>
      </c>
    </row>
    <row r="252" spans="1:12" ht="17.25" customHeight="1" x14ac:dyDescent="0.2">
      <c r="A252" s="18"/>
      <c r="B252" s="19" t="s">
        <v>31</v>
      </c>
      <c r="C252" s="20">
        <v>30</v>
      </c>
      <c r="D252" s="20">
        <v>21</v>
      </c>
      <c r="E252" s="21">
        <f t="shared" si="255"/>
        <v>51</v>
      </c>
      <c r="F252" s="36">
        <v>1</v>
      </c>
      <c r="G252" s="21">
        <f t="shared" si="256"/>
        <v>30</v>
      </c>
      <c r="H252" s="21">
        <f t="shared" si="257"/>
        <v>21</v>
      </c>
      <c r="I252" s="21">
        <f t="shared" si="258"/>
        <v>51</v>
      </c>
      <c r="J252" s="21" t="str">
        <f t="shared" si="259"/>
        <v>0</v>
      </c>
      <c r="K252" s="21" t="str">
        <f t="shared" si="260"/>
        <v>0</v>
      </c>
      <c r="L252" s="21">
        <f t="shared" si="261"/>
        <v>0</v>
      </c>
    </row>
    <row r="253" spans="1:12" ht="17.25" customHeight="1" x14ac:dyDescent="0.2">
      <c r="A253" s="18"/>
      <c r="B253" s="19" t="s">
        <v>29</v>
      </c>
      <c r="C253" s="20">
        <v>27</v>
      </c>
      <c r="D253" s="20">
        <v>18</v>
      </c>
      <c r="E253" s="21">
        <f t="shared" si="255"/>
        <v>45</v>
      </c>
      <c r="F253" s="36">
        <v>1</v>
      </c>
      <c r="G253" s="21">
        <f t="shared" si="256"/>
        <v>27</v>
      </c>
      <c r="H253" s="21">
        <f t="shared" si="257"/>
        <v>18</v>
      </c>
      <c r="I253" s="21">
        <f t="shared" si="258"/>
        <v>45</v>
      </c>
      <c r="J253" s="21" t="str">
        <f t="shared" si="259"/>
        <v>0</v>
      </c>
      <c r="K253" s="21" t="str">
        <f t="shared" si="260"/>
        <v>0</v>
      </c>
      <c r="L253" s="21">
        <f t="shared" si="261"/>
        <v>0</v>
      </c>
    </row>
    <row r="254" spans="1:12" ht="17.25" customHeight="1" x14ac:dyDescent="0.2">
      <c r="A254" s="18"/>
      <c r="B254" s="19" t="s">
        <v>34</v>
      </c>
      <c r="C254" s="20">
        <v>45</v>
      </c>
      <c r="D254" s="20">
        <v>100</v>
      </c>
      <c r="E254" s="21">
        <f t="shared" si="255"/>
        <v>145</v>
      </c>
      <c r="F254" s="38">
        <v>2</v>
      </c>
      <c r="G254" s="21" t="str">
        <f t="shared" si="256"/>
        <v>0</v>
      </c>
      <c r="H254" s="21" t="str">
        <f t="shared" si="257"/>
        <v>0</v>
      </c>
      <c r="I254" s="21">
        <f t="shared" si="258"/>
        <v>0</v>
      </c>
      <c r="J254" s="21">
        <f t="shared" si="259"/>
        <v>45</v>
      </c>
      <c r="K254" s="21">
        <f t="shared" si="260"/>
        <v>100</v>
      </c>
      <c r="L254" s="21">
        <f t="shared" si="261"/>
        <v>145</v>
      </c>
    </row>
    <row r="255" spans="1:12" ht="17.25" customHeight="1" x14ac:dyDescent="0.2">
      <c r="A255" s="18"/>
      <c r="B255" s="19" t="s">
        <v>33</v>
      </c>
      <c r="C255" s="20">
        <v>47</v>
      </c>
      <c r="D255" s="20">
        <v>57</v>
      </c>
      <c r="E255" s="21">
        <f t="shared" si="255"/>
        <v>104</v>
      </c>
      <c r="F255" s="38">
        <v>2</v>
      </c>
      <c r="G255" s="21" t="str">
        <f t="shared" si="256"/>
        <v>0</v>
      </c>
      <c r="H255" s="21" t="str">
        <f t="shared" si="257"/>
        <v>0</v>
      </c>
      <c r="I255" s="21">
        <f t="shared" si="258"/>
        <v>0</v>
      </c>
      <c r="J255" s="21">
        <f t="shared" si="259"/>
        <v>47</v>
      </c>
      <c r="K255" s="21">
        <f t="shared" si="260"/>
        <v>57</v>
      </c>
      <c r="L255" s="21">
        <f t="shared" si="261"/>
        <v>104</v>
      </c>
    </row>
    <row r="256" spans="1:12" ht="17.25" customHeight="1" x14ac:dyDescent="0.2">
      <c r="A256" s="18"/>
      <c r="B256" s="19" t="s">
        <v>32</v>
      </c>
      <c r="C256" s="20">
        <v>35</v>
      </c>
      <c r="D256" s="20">
        <v>74</v>
      </c>
      <c r="E256" s="21">
        <f t="shared" si="255"/>
        <v>109</v>
      </c>
      <c r="F256" s="38">
        <v>2</v>
      </c>
      <c r="G256" s="21" t="str">
        <f t="shared" si="256"/>
        <v>0</v>
      </c>
      <c r="H256" s="21" t="str">
        <f t="shared" si="257"/>
        <v>0</v>
      </c>
      <c r="I256" s="21">
        <f t="shared" si="258"/>
        <v>0</v>
      </c>
      <c r="J256" s="21">
        <f t="shared" si="259"/>
        <v>35</v>
      </c>
      <c r="K256" s="21">
        <f t="shared" si="260"/>
        <v>74</v>
      </c>
      <c r="L256" s="21">
        <f t="shared" si="261"/>
        <v>109</v>
      </c>
    </row>
    <row r="257" spans="1:12" s="26" customFormat="1" ht="17.25" customHeight="1" x14ac:dyDescent="0.2">
      <c r="A257" s="93"/>
      <c r="B257" s="101" t="s">
        <v>62</v>
      </c>
      <c r="C257" s="102">
        <f>SUM(C246:C256)</f>
        <v>390</v>
      </c>
      <c r="D257" s="102">
        <f>SUM(D246:D256)</f>
        <v>466</v>
      </c>
      <c r="E257" s="102">
        <f>SUM(E246:E256)</f>
        <v>856</v>
      </c>
      <c r="F257" s="103"/>
      <c r="G257" s="102">
        <f t="shared" ref="G257:L257" si="269">SUM(G246:G256)</f>
        <v>177</v>
      </c>
      <c r="H257" s="102">
        <f t="shared" si="269"/>
        <v>120</v>
      </c>
      <c r="I257" s="102">
        <f t="shared" si="269"/>
        <v>297</v>
      </c>
      <c r="J257" s="102">
        <f t="shared" si="269"/>
        <v>213</v>
      </c>
      <c r="K257" s="102">
        <f t="shared" si="269"/>
        <v>346</v>
      </c>
      <c r="L257" s="102">
        <f t="shared" si="269"/>
        <v>559</v>
      </c>
    </row>
    <row r="258" spans="1:12" s="26" customFormat="1" ht="17.25" customHeight="1" x14ac:dyDescent="0.2">
      <c r="A258" s="22"/>
      <c r="B258" s="40" t="s">
        <v>171</v>
      </c>
      <c r="C258" s="24"/>
      <c r="D258" s="24"/>
      <c r="E258" s="24"/>
      <c r="F258" s="25"/>
      <c r="G258" s="24"/>
      <c r="H258" s="24"/>
      <c r="I258" s="24"/>
      <c r="J258" s="24"/>
      <c r="K258" s="24"/>
      <c r="L258" s="24"/>
    </row>
    <row r="259" spans="1:12" s="26" customFormat="1" ht="17.25" customHeight="1" x14ac:dyDescent="0.2">
      <c r="A259" s="104"/>
      <c r="B259" s="19" t="s">
        <v>86</v>
      </c>
      <c r="C259" s="20">
        <v>13</v>
      </c>
      <c r="D259" s="20">
        <v>13</v>
      </c>
      <c r="E259" s="20">
        <f>C259+D259</f>
        <v>26</v>
      </c>
      <c r="F259" s="21">
        <v>1</v>
      </c>
      <c r="G259" s="20">
        <f>IF(F259=1,C259,"0")</f>
        <v>13</v>
      </c>
      <c r="H259" s="15">
        <f>IF(F259=1,D259,"0")</f>
        <v>13</v>
      </c>
      <c r="I259" s="15">
        <f t="shared" ref="I259:I262" si="270">G259+H259</f>
        <v>26</v>
      </c>
      <c r="J259" s="15" t="str">
        <f>IF(F259=2,C259,"0")</f>
        <v>0</v>
      </c>
      <c r="K259" s="15" t="str">
        <f>IF(F259=2,D259,"0")</f>
        <v>0</v>
      </c>
      <c r="L259" s="15">
        <f t="shared" ref="L259:L262" si="271">J259+K259</f>
        <v>0</v>
      </c>
    </row>
    <row r="260" spans="1:12" s="26" customFormat="1" ht="17.25" customHeight="1" x14ac:dyDescent="0.2">
      <c r="A260" s="22"/>
      <c r="B260" s="19" t="s">
        <v>87</v>
      </c>
      <c r="C260" s="20">
        <v>77</v>
      </c>
      <c r="D260" s="20">
        <v>16</v>
      </c>
      <c r="E260" s="20">
        <f>C260+D260</f>
        <v>93</v>
      </c>
      <c r="F260" s="21">
        <v>1</v>
      </c>
      <c r="G260" s="20">
        <f>IF(F260=1,C260,"0")</f>
        <v>77</v>
      </c>
      <c r="H260" s="20">
        <f>IF(F260=1,D260,"0")</f>
        <v>16</v>
      </c>
      <c r="I260" s="20">
        <f t="shared" si="270"/>
        <v>93</v>
      </c>
      <c r="J260" s="20" t="str">
        <f>IF(F260=2,C260,"0")</f>
        <v>0</v>
      </c>
      <c r="K260" s="20" t="str">
        <f>IF(F260=2,D260,"0")</f>
        <v>0</v>
      </c>
      <c r="L260" s="20">
        <f t="shared" si="271"/>
        <v>0</v>
      </c>
    </row>
    <row r="261" spans="1:12" s="26" customFormat="1" ht="17.25" customHeight="1" x14ac:dyDescent="0.2">
      <c r="A261" s="22"/>
      <c r="B261" s="19" t="s">
        <v>106</v>
      </c>
      <c r="C261" s="20">
        <v>38</v>
      </c>
      <c r="D261" s="20">
        <v>135</v>
      </c>
      <c r="E261" s="20">
        <f>C261+D261</f>
        <v>173</v>
      </c>
      <c r="F261" s="21">
        <v>1</v>
      </c>
      <c r="G261" s="20">
        <f>IF(F261=1,C261,"0")</f>
        <v>38</v>
      </c>
      <c r="H261" s="20">
        <f>IF(F261=1,D261,"0")</f>
        <v>135</v>
      </c>
      <c r="I261" s="20">
        <f t="shared" ref="I261" si="272">G261+H261</f>
        <v>173</v>
      </c>
      <c r="J261" s="20" t="str">
        <f>IF(F261=2,C261,"0")</f>
        <v>0</v>
      </c>
      <c r="K261" s="20" t="str">
        <f>IF(F261=2,D261,"0")</f>
        <v>0</v>
      </c>
      <c r="L261" s="20">
        <f t="shared" ref="L261" si="273">J261+K261</f>
        <v>0</v>
      </c>
    </row>
    <row r="262" spans="1:12" s="26" customFormat="1" ht="17.25" customHeight="1" x14ac:dyDescent="0.2">
      <c r="A262" s="22"/>
      <c r="B262" s="19" t="s">
        <v>192</v>
      </c>
      <c r="C262" s="20">
        <v>8</v>
      </c>
      <c r="D262" s="20">
        <v>11</v>
      </c>
      <c r="E262" s="20">
        <f>C262+D262</f>
        <v>19</v>
      </c>
      <c r="F262" s="21">
        <v>1</v>
      </c>
      <c r="G262" s="20">
        <f>IF(F262=1,C262,"0")</f>
        <v>8</v>
      </c>
      <c r="H262" s="20">
        <f>IF(F262=1,D262,"0")</f>
        <v>11</v>
      </c>
      <c r="I262" s="20">
        <f t="shared" si="270"/>
        <v>19</v>
      </c>
      <c r="J262" s="20" t="str">
        <f>IF(F262=2,C262,"0")</f>
        <v>0</v>
      </c>
      <c r="K262" s="20" t="str">
        <f>IF(F262=2,D262,"0")</f>
        <v>0</v>
      </c>
      <c r="L262" s="20">
        <f t="shared" si="271"/>
        <v>0</v>
      </c>
    </row>
    <row r="263" spans="1:12" s="26" customFormat="1" ht="17.25" customHeight="1" x14ac:dyDescent="0.2">
      <c r="A263" s="22"/>
      <c r="B263" s="23" t="s">
        <v>62</v>
      </c>
      <c r="C263" s="24">
        <f>SUM(C259:C262)</f>
        <v>136</v>
      </c>
      <c r="D263" s="24">
        <f t="shared" ref="D263:L263" si="274">SUM(D259:D262)</f>
        <v>175</v>
      </c>
      <c r="E263" s="24">
        <f t="shared" si="274"/>
        <v>311</v>
      </c>
      <c r="F263" s="24">
        <f t="shared" si="274"/>
        <v>4</v>
      </c>
      <c r="G263" s="24">
        <f t="shared" si="274"/>
        <v>136</v>
      </c>
      <c r="H263" s="24">
        <f t="shared" si="274"/>
        <v>175</v>
      </c>
      <c r="I263" s="24">
        <f t="shared" si="274"/>
        <v>311</v>
      </c>
      <c r="J263" s="24">
        <f t="shared" si="274"/>
        <v>0</v>
      </c>
      <c r="K263" s="24">
        <f t="shared" si="274"/>
        <v>0</v>
      </c>
      <c r="L263" s="24">
        <f t="shared" si="274"/>
        <v>0</v>
      </c>
    </row>
    <row r="264" spans="1:12" ht="17.25" customHeight="1" x14ac:dyDescent="0.3">
      <c r="A264" s="18"/>
      <c r="B264" s="40" t="s">
        <v>164</v>
      </c>
      <c r="C264" s="41"/>
      <c r="D264" s="4"/>
      <c r="E264" s="36"/>
      <c r="F264" s="46"/>
      <c r="G264" s="35"/>
      <c r="H264" s="21"/>
      <c r="I264" s="21"/>
      <c r="J264" s="21"/>
      <c r="K264" s="21"/>
      <c r="L264" s="21"/>
    </row>
    <row r="265" spans="1:12" ht="17.25" customHeight="1" x14ac:dyDescent="0.2">
      <c r="A265" s="18"/>
      <c r="B265" s="19" t="s">
        <v>86</v>
      </c>
      <c r="C265" s="20">
        <v>39</v>
      </c>
      <c r="D265" s="20">
        <v>26</v>
      </c>
      <c r="E265" s="21">
        <f>C265+D265</f>
        <v>65</v>
      </c>
      <c r="F265" s="36">
        <v>1</v>
      </c>
      <c r="G265" s="21">
        <f>IF(F265=1,C265,"0")</f>
        <v>39</v>
      </c>
      <c r="H265" s="21">
        <f>IF(F265=1,D265,"0")</f>
        <v>26</v>
      </c>
      <c r="I265" s="21">
        <f t="shared" ref="I265:I267" si="275">G265+H265</f>
        <v>65</v>
      </c>
      <c r="J265" s="21" t="str">
        <f>IF(F265=2,C265,"0")</f>
        <v>0</v>
      </c>
      <c r="K265" s="21" t="str">
        <f>IF(F265=2,D265,"0")</f>
        <v>0</v>
      </c>
      <c r="L265" s="21">
        <f t="shared" ref="L265:L267" si="276">J265+K265</f>
        <v>0</v>
      </c>
    </row>
    <row r="266" spans="1:12" ht="17.25" customHeight="1" x14ac:dyDescent="0.2">
      <c r="A266" s="18"/>
      <c r="B266" s="19" t="s">
        <v>87</v>
      </c>
      <c r="C266" s="20">
        <v>57</v>
      </c>
      <c r="D266" s="20">
        <v>16</v>
      </c>
      <c r="E266" s="21">
        <f>C266+D266</f>
        <v>73</v>
      </c>
      <c r="F266" s="36">
        <v>1</v>
      </c>
      <c r="G266" s="21">
        <f>IF(F266=1,C266,"0")</f>
        <v>57</v>
      </c>
      <c r="H266" s="21">
        <f>IF(F266=1,D266,"0")</f>
        <v>16</v>
      </c>
      <c r="I266" s="21">
        <f t="shared" si="275"/>
        <v>73</v>
      </c>
      <c r="J266" s="21" t="str">
        <f>IF(F266=2,C266,"0")</f>
        <v>0</v>
      </c>
      <c r="K266" s="21" t="str">
        <f>IF(F266=2,D266,"0")</f>
        <v>0</v>
      </c>
      <c r="L266" s="21">
        <f t="shared" si="276"/>
        <v>0</v>
      </c>
    </row>
    <row r="267" spans="1:12" ht="17.25" customHeight="1" x14ac:dyDescent="0.2">
      <c r="A267" s="18"/>
      <c r="B267" s="19" t="s">
        <v>106</v>
      </c>
      <c r="C267" s="20">
        <v>46</v>
      </c>
      <c r="D267" s="20">
        <v>151</v>
      </c>
      <c r="E267" s="21">
        <f>C267+D267</f>
        <v>197</v>
      </c>
      <c r="F267" s="36">
        <v>1</v>
      </c>
      <c r="G267" s="21">
        <f>IF(F267=1,C267,"0")</f>
        <v>46</v>
      </c>
      <c r="H267" s="21">
        <f>IF(F267=1,D267,"0")</f>
        <v>151</v>
      </c>
      <c r="I267" s="21">
        <f t="shared" si="275"/>
        <v>197</v>
      </c>
      <c r="J267" s="21" t="str">
        <f>IF(F267=2,C267,"0")</f>
        <v>0</v>
      </c>
      <c r="K267" s="21" t="str">
        <f>IF(F267=2,D267,"0")</f>
        <v>0</v>
      </c>
      <c r="L267" s="21">
        <f t="shared" si="276"/>
        <v>0</v>
      </c>
    </row>
    <row r="268" spans="1:12" s="26" customFormat="1" ht="17.25" customHeight="1" x14ac:dyDescent="0.2">
      <c r="A268" s="22"/>
      <c r="B268" s="23" t="s">
        <v>62</v>
      </c>
      <c r="C268" s="24">
        <f>SUM(C265:C267)</f>
        <v>142</v>
      </c>
      <c r="D268" s="24">
        <f>SUM(D265:D267)</f>
        <v>193</v>
      </c>
      <c r="E268" s="24">
        <f>SUM(E265:E267)</f>
        <v>335</v>
      </c>
      <c r="F268" s="39"/>
      <c r="G268" s="24">
        <f t="shared" ref="G268:L268" si="277">SUM(G265:G267)</f>
        <v>142</v>
      </c>
      <c r="H268" s="24">
        <f t="shared" si="277"/>
        <v>193</v>
      </c>
      <c r="I268" s="24">
        <f t="shared" si="277"/>
        <v>335</v>
      </c>
      <c r="J268" s="24">
        <f t="shared" si="277"/>
        <v>0</v>
      </c>
      <c r="K268" s="24">
        <f t="shared" si="277"/>
        <v>0</v>
      </c>
      <c r="L268" s="24">
        <f t="shared" si="277"/>
        <v>0</v>
      </c>
    </row>
    <row r="269" spans="1:12" s="26" customFormat="1" ht="17.25" customHeight="1" x14ac:dyDescent="0.2">
      <c r="A269" s="22"/>
      <c r="B269" s="23" t="s">
        <v>64</v>
      </c>
      <c r="C269" s="24">
        <f>C257+C268+C263</f>
        <v>668</v>
      </c>
      <c r="D269" s="24">
        <f>D257+D268+D263</f>
        <v>834</v>
      </c>
      <c r="E269" s="24">
        <f>E257+E268+E263</f>
        <v>1502</v>
      </c>
      <c r="F269" s="24"/>
      <c r="G269" s="24">
        <f t="shared" ref="G269:L269" si="278">G257+G268+G263</f>
        <v>455</v>
      </c>
      <c r="H269" s="24">
        <f t="shared" si="278"/>
        <v>488</v>
      </c>
      <c r="I269" s="24">
        <f t="shared" si="278"/>
        <v>943</v>
      </c>
      <c r="J269" s="24">
        <f t="shared" si="278"/>
        <v>213</v>
      </c>
      <c r="K269" s="24">
        <f t="shared" si="278"/>
        <v>346</v>
      </c>
      <c r="L269" s="24">
        <f t="shared" si="278"/>
        <v>559</v>
      </c>
    </row>
    <row r="270" spans="1:12" s="26" customFormat="1" ht="17.25" customHeight="1" x14ac:dyDescent="0.2">
      <c r="A270" s="31"/>
      <c r="B270" s="32" t="s">
        <v>46</v>
      </c>
      <c r="C270" s="33">
        <f>C269</f>
        <v>668</v>
      </c>
      <c r="D270" s="33">
        <f t="shared" ref="D270:L270" si="279">D269</f>
        <v>834</v>
      </c>
      <c r="E270" s="33">
        <f t="shared" si="279"/>
        <v>1502</v>
      </c>
      <c r="F270" s="52"/>
      <c r="G270" s="33">
        <f t="shared" si="279"/>
        <v>455</v>
      </c>
      <c r="H270" s="33">
        <f t="shared" si="279"/>
        <v>488</v>
      </c>
      <c r="I270" s="33">
        <f t="shared" si="279"/>
        <v>943</v>
      </c>
      <c r="J270" s="33">
        <f t="shared" si="279"/>
        <v>213</v>
      </c>
      <c r="K270" s="33">
        <f t="shared" si="279"/>
        <v>346</v>
      </c>
      <c r="L270" s="33">
        <f t="shared" si="279"/>
        <v>559</v>
      </c>
    </row>
    <row r="271" spans="1:12" ht="17.25" customHeight="1" x14ac:dyDescent="0.2">
      <c r="A271" s="2" t="s">
        <v>57</v>
      </c>
      <c r="B271" s="3"/>
      <c r="C271" s="4"/>
      <c r="D271" s="4"/>
      <c r="E271" s="35"/>
      <c r="F271" s="5"/>
      <c r="G271" s="35"/>
      <c r="H271" s="35"/>
      <c r="I271" s="35"/>
      <c r="J271" s="35"/>
      <c r="K271" s="35"/>
      <c r="L271" s="36"/>
    </row>
    <row r="272" spans="1:12" ht="17.25" customHeight="1" x14ac:dyDescent="0.2">
      <c r="A272" s="2"/>
      <c r="B272" s="7" t="s">
        <v>63</v>
      </c>
      <c r="C272" s="4"/>
      <c r="D272" s="4"/>
      <c r="E272" s="35"/>
      <c r="F272" s="5"/>
      <c r="G272" s="35"/>
      <c r="H272" s="35"/>
      <c r="I272" s="35"/>
      <c r="J272" s="35"/>
      <c r="K272" s="35"/>
      <c r="L272" s="36"/>
    </row>
    <row r="273" spans="1:12" ht="17.25" customHeight="1" x14ac:dyDescent="0.3">
      <c r="A273" s="8"/>
      <c r="B273" s="3" t="s">
        <v>70</v>
      </c>
      <c r="C273" s="4"/>
      <c r="D273" s="4"/>
      <c r="E273" s="35"/>
      <c r="F273" s="46"/>
      <c r="G273" s="35"/>
      <c r="H273" s="35"/>
      <c r="I273" s="35"/>
      <c r="J273" s="35"/>
      <c r="K273" s="35"/>
      <c r="L273" s="36"/>
    </row>
    <row r="274" spans="1:12" ht="17.25" customHeight="1" x14ac:dyDescent="0.2">
      <c r="A274" s="67"/>
      <c r="B274" s="68" t="s">
        <v>107</v>
      </c>
      <c r="C274" s="15">
        <f>83-2</f>
        <v>81</v>
      </c>
      <c r="D274" s="15">
        <f>212-1</f>
        <v>211</v>
      </c>
      <c r="E274" s="16">
        <f t="shared" ref="E274:E279" si="280">C274+D274</f>
        <v>292</v>
      </c>
      <c r="F274" s="37">
        <v>2</v>
      </c>
      <c r="G274" s="16" t="str">
        <f t="shared" ref="G274:G279" si="281">IF(F274=1,C274,"0")</f>
        <v>0</v>
      </c>
      <c r="H274" s="16" t="str">
        <f t="shared" ref="H274:H279" si="282">IF(F274=1,D274,"0")</f>
        <v>0</v>
      </c>
      <c r="I274" s="16">
        <f t="shared" ref="I274:I279" si="283">G274+H274</f>
        <v>0</v>
      </c>
      <c r="J274" s="16">
        <f t="shared" ref="J274:J279" si="284">IF(F274=2,C274,"0")</f>
        <v>81</v>
      </c>
      <c r="K274" s="16">
        <f t="shared" ref="K274:K279" si="285">IF(F274=2,D274,"0")</f>
        <v>211</v>
      </c>
      <c r="L274" s="16">
        <f t="shared" ref="L274:L279" si="286">J274+K274</f>
        <v>292</v>
      </c>
    </row>
    <row r="275" spans="1:12" ht="17.25" customHeight="1" x14ac:dyDescent="0.2">
      <c r="A275" s="18"/>
      <c r="B275" s="19" t="s">
        <v>75</v>
      </c>
      <c r="C275" s="20">
        <v>202</v>
      </c>
      <c r="D275" s="20">
        <v>114</v>
      </c>
      <c r="E275" s="21">
        <f t="shared" si="280"/>
        <v>316</v>
      </c>
      <c r="F275" s="38">
        <v>2</v>
      </c>
      <c r="G275" s="21" t="str">
        <f t="shared" si="281"/>
        <v>0</v>
      </c>
      <c r="H275" s="21" t="str">
        <f t="shared" si="282"/>
        <v>0</v>
      </c>
      <c r="I275" s="21">
        <f t="shared" si="283"/>
        <v>0</v>
      </c>
      <c r="J275" s="21">
        <f t="shared" si="284"/>
        <v>202</v>
      </c>
      <c r="K275" s="21">
        <f t="shared" si="285"/>
        <v>114</v>
      </c>
      <c r="L275" s="21">
        <f t="shared" si="286"/>
        <v>316</v>
      </c>
    </row>
    <row r="276" spans="1:12" ht="17.25" customHeight="1" x14ac:dyDescent="0.2">
      <c r="A276" s="18"/>
      <c r="B276" s="19" t="s">
        <v>36</v>
      </c>
      <c r="C276" s="20">
        <v>142</v>
      </c>
      <c r="D276" s="20">
        <v>157</v>
      </c>
      <c r="E276" s="21">
        <f t="shared" si="280"/>
        <v>299</v>
      </c>
      <c r="F276" s="38">
        <v>2</v>
      </c>
      <c r="G276" s="21" t="str">
        <f t="shared" si="281"/>
        <v>0</v>
      </c>
      <c r="H276" s="21" t="str">
        <f t="shared" si="282"/>
        <v>0</v>
      </c>
      <c r="I276" s="21">
        <f t="shared" si="283"/>
        <v>0</v>
      </c>
      <c r="J276" s="21">
        <f t="shared" si="284"/>
        <v>142</v>
      </c>
      <c r="K276" s="21">
        <f t="shared" si="285"/>
        <v>157</v>
      </c>
      <c r="L276" s="21">
        <f t="shared" si="286"/>
        <v>299</v>
      </c>
    </row>
    <row r="277" spans="1:12" s="50" customFormat="1" ht="17.25" customHeight="1" x14ac:dyDescent="0.2">
      <c r="A277" s="18"/>
      <c r="B277" s="19" t="s">
        <v>123</v>
      </c>
      <c r="C277" s="20">
        <v>102</v>
      </c>
      <c r="D277" s="20">
        <v>94</v>
      </c>
      <c r="E277" s="21">
        <f t="shared" si="280"/>
        <v>196</v>
      </c>
      <c r="F277" s="38">
        <v>2</v>
      </c>
      <c r="G277" s="21" t="str">
        <f t="shared" si="281"/>
        <v>0</v>
      </c>
      <c r="H277" s="21" t="str">
        <f t="shared" si="282"/>
        <v>0</v>
      </c>
      <c r="I277" s="21">
        <f t="shared" si="283"/>
        <v>0</v>
      </c>
      <c r="J277" s="21">
        <f t="shared" si="284"/>
        <v>102</v>
      </c>
      <c r="K277" s="21">
        <f t="shared" si="285"/>
        <v>94</v>
      </c>
      <c r="L277" s="21">
        <f t="shared" si="286"/>
        <v>196</v>
      </c>
    </row>
    <row r="278" spans="1:12" s="50" customFormat="1" ht="17.25" customHeight="1" x14ac:dyDescent="0.2">
      <c r="A278" s="18"/>
      <c r="B278" s="19" t="s">
        <v>37</v>
      </c>
      <c r="C278" s="20">
        <v>131</v>
      </c>
      <c r="D278" s="20">
        <v>82</v>
      </c>
      <c r="E278" s="21">
        <f t="shared" si="280"/>
        <v>213</v>
      </c>
      <c r="F278" s="38">
        <v>2</v>
      </c>
      <c r="G278" s="21" t="str">
        <f t="shared" si="281"/>
        <v>0</v>
      </c>
      <c r="H278" s="21" t="str">
        <f t="shared" si="282"/>
        <v>0</v>
      </c>
      <c r="I278" s="21">
        <f t="shared" si="283"/>
        <v>0</v>
      </c>
      <c r="J278" s="21">
        <f t="shared" si="284"/>
        <v>131</v>
      </c>
      <c r="K278" s="21">
        <f t="shared" si="285"/>
        <v>82</v>
      </c>
      <c r="L278" s="21">
        <f t="shared" si="286"/>
        <v>213</v>
      </c>
    </row>
    <row r="279" spans="1:12" ht="17.25" customHeight="1" x14ac:dyDescent="0.2">
      <c r="A279" s="18"/>
      <c r="B279" s="19" t="s">
        <v>122</v>
      </c>
      <c r="C279" s="20">
        <v>123</v>
      </c>
      <c r="D279" s="20">
        <v>63</v>
      </c>
      <c r="E279" s="21">
        <f t="shared" si="280"/>
        <v>186</v>
      </c>
      <c r="F279" s="38">
        <v>2</v>
      </c>
      <c r="G279" s="21" t="str">
        <f t="shared" si="281"/>
        <v>0</v>
      </c>
      <c r="H279" s="21" t="str">
        <f t="shared" si="282"/>
        <v>0</v>
      </c>
      <c r="I279" s="21">
        <f t="shared" si="283"/>
        <v>0</v>
      </c>
      <c r="J279" s="21">
        <f t="shared" si="284"/>
        <v>123</v>
      </c>
      <c r="K279" s="21">
        <f t="shared" si="285"/>
        <v>63</v>
      </c>
      <c r="L279" s="21">
        <f t="shared" si="286"/>
        <v>186</v>
      </c>
    </row>
    <row r="280" spans="1:12" s="26" customFormat="1" ht="17.25" customHeight="1" x14ac:dyDescent="0.2">
      <c r="A280" s="22"/>
      <c r="B280" s="23" t="s">
        <v>62</v>
      </c>
      <c r="C280" s="24">
        <f t="shared" ref="C280:L280" si="287">SUM(C274:C279)</f>
        <v>781</v>
      </c>
      <c r="D280" s="24">
        <f t="shared" si="287"/>
        <v>721</v>
      </c>
      <c r="E280" s="24">
        <f t="shared" si="287"/>
        <v>1502</v>
      </c>
      <c r="F280" s="39">
        <f t="shared" si="287"/>
        <v>12</v>
      </c>
      <c r="G280" s="24">
        <f t="shared" si="287"/>
        <v>0</v>
      </c>
      <c r="H280" s="24">
        <f t="shared" si="287"/>
        <v>0</v>
      </c>
      <c r="I280" s="24">
        <f t="shared" si="287"/>
        <v>0</v>
      </c>
      <c r="J280" s="24">
        <f t="shared" si="287"/>
        <v>781</v>
      </c>
      <c r="K280" s="24">
        <f t="shared" si="287"/>
        <v>721</v>
      </c>
      <c r="L280" s="24">
        <f t="shared" si="287"/>
        <v>1502</v>
      </c>
    </row>
    <row r="281" spans="1:12" ht="17.25" customHeight="1" x14ac:dyDescent="0.2">
      <c r="A281" s="18"/>
      <c r="B281" s="40" t="s">
        <v>193</v>
      </c>
      <c r="C281" s="20"/>
      <c r="D281" s="20"/>
      <c r="E281" s="21"/>
      <c r="F281" s="58"/>
      <c r="G281" s="21"/>
      <c r="H281" s="21"/>
      <c r="I281" s="21"/>
      <c r="J281" s="21"/>
      <c r="K281" s="21"/>
      <c r="L281" s="21"/>
    </row>
    <row r="282" spans="1:12" s="50" customFormat="1" ht="17.25" customHeight="1" x14ac:dyDescent="0.2">
      <c r="A282" s="2"/>
      <c r="B282" s="19" t="s">
        <v>75</v>
      </c>
      <c r="C282" s="20">
        <v>3</v>
      </c>
      <c r="D282" s="20">
        <v>0</v>
      </c>
      <c r="E282" s="21">
        <f>C282+D282</f>
        <v>3</v>
      </c>
      <c r="F282" s="38">
        <v>2</v>
      </c>
      <c r="G282" s="21" t="str">
        <f>IF(F282=1,C282,"0")</f>
        <v>0</v>
      </c>
      <c r="H282" s="21" t="str">
        <f>IF(F282=1,D282,"0")</f>
        <v>0</v>
      </c>
      <c r="I282" s="21">
        <f t="shared" ref="I282:I285" si="288">G282+H282</f>
        <v>0</v>
      </c>
      <c r="J282" s="21">
        <f>IF(F282=2,C282,"0")</f>
        <v>3</v>
      </c>
      <c r="K282" s="21">
        <f>IF(F282=2,D282,"0")</f>
        <v>0</v>
      </c>
      <c r="L282" s="21">
        <f t="shared" ref="L282:L285" si="289">J282+K282</f>
        <v>3</v>
      </c>
    </row>
    <row r="283" spans="1:12" ht="17.25" customHeight="1" x14ac:dyDescent="0.2">
      <c r="A283" s="2"/>
      <c r="B283" s="19" t="s">
        <v>36</v>
      </c>
      <c r="C283" s="20">
        <v>1</v>
      </c>
      <c r="D283" s="20">
        <v>0</v>
      </c>
      <c r="E283" s="21">
        <f>C283+D283</f>
        <v>1</v>
      </c>
      <c r="F283" s="38">
        <v>2</v>
      </c>
      <c r="G283" s="21" t="str">
        <f>IF(F283=1,C283,"0")</f>
        <v>0</v>
      </c>
      <c r="H283" s="21" t="str">
        <f>IF(F283=1,D283,"0")</f>
        <v>0</v>
      </c>
      <c r="I283" s="21">
        <f t="shared" si="288"/>
        <v>0</v>
      </c>
      <c r="J283" s="21">
        <f>IF(F283=2,C283,"0")</f>
        <v>1</v>
      </c>
      <c r="K283" s="21">
        <f>IF(F283=2,D283,"0")</f>
        <v>0</v>
      </c>
      <c r="L283" s="21">
        <f t="shared" si="289"/>
        <v>1</v>
      </c>
    </row>
    <row r="284" spans="1:12" ht="17.25" customHeight="1" x14ac:dyDescent="0.2">
      <c r="A284" s="2"/>
      <c r="B284" s="19" t="s">
        <v>123</v>
      </c>
      <c r="C284" s="20">
        <v>38</v>
      </c>
      <c r="D284" s="20">
        <v>40</v>
      </c>
      <c r="E284" s="21">
        <f>C284+D284</f>
        <v>78</v>
      </c>
      <c r="F284" s="38">
        <v>2</v>
      </c>
      <c r="G284" s="21" t="str">
        <f>IF(F284=1,C284,"0")</f>
        <v>0</v>
      </c>
      <c r="H284" s="21" t="str">
        <f>IF(F284=1,D284,"0")</f>
        <v>0</v>
      </c>
      <c r="I284" s="21">
        <f t="shared" si="288"/>
        <v>0</v>
      </c>
      <c r="J284" s="21">
        <f>IF(F284=2,C284,"0")</f>
        <v>38</v>
      </c>
      <c r="K284" s="21">
        <f>IF(F284=2,D284,"0")</f>
        <v>40</v>
      </c>
      <c r="L284" s="21">
        <f t="shared" si="289"/>
        <v>78</v>
      </c>
    </row>
    <row r="285" spans="1:12" ht="17.25" customHeight="1" x14ac:dyDescent="0.2">
      <c r="A285" s="8"/>
      <c r="B285" s="19" t="s">
        <v>37</v>
      </c>
      <c r="C285" s="20">
        <v>91</v>
      </c>
      <c r="D285" s="20">
        <v>27</v>
      </c>
      <c r="E285" s="21">
        <f>C285+D285</f>
        <v>118</v>
      </c>
      <c r="F285" s="38">
        <v>2</v>
      </c>
      <c r="G285" s="21" t="str">
        <f>IF(F285=1,C285,"0")</f>
        <v>0</v>
      </c>
      <c r="H285" s="21" t="str">
        <f>IF(F285=1,D285,"0")</f>
        <v>0</v>
      </c>
      <c r="I285" s="21">
        <f t="shared" si="288"/>
        <v>0</v>
      </c>
      <c r="J285" s="21">
        <f>IF(F285=2,C285,"0")</f>
        <v>91</v>
      </c>
      <c r="K285" s="21">
        <f>IF(F285=2,D285,"0")</f>
        <v>27</v>
      </c>
      <c r="L285" s="21">
        <f t="shared" si="289"/>
        <v>118</v>
      </c>
    </row>
    <row r="286" spans="1:12" s="26" customFormat="1" ht="17.25" customHeight="1" x14ac:dyDescent="0.2">
      <c r="A286" s="69"/>
      <c r="B286" s="23" t="s">
        <v>62</v>
      </c>
      <c r="C286" s="24">
        <f t="shared" ref="C286:L286" si="290">SUM(C282:C285)</f>
        <v>133</v>
      </c>
      <c r="D286" s="24">
        <f t="shared" si="290"/>
        <v>67</v>
      </c>
      <c r="E286" s="24">
        <f t="shared" si="290"/>
        <v>200</v>
      </c>
      <c r="F286" s="39">
        <f t="shared" si="290"/>
        <v>8</v>
      </c>
      <c r="G286" s="24">
        <f t="shared" si="290"/>
        <v>0</v>
      </c>
      <c r="H286" s="24">
        <f t="shared" si="290"/>
        <v>0</v>
      </c>
      <c r="I286" s="24">
        <f t="shared" si="290"/>
        <v>0</v>
      </c>
      <c r="J286" s="24">
        <f t="shared" si="290"/>
        <v>133</v>
      </c>
      <c r="K286" s="24">
        <f t="shared" si="290"/>
        <v>67</v>
      </c>
      <c r="L286" s="24">
        <f t="shared" si="290"/>
        <v>200</v>
      </c>
    </row>
    <row r="287" spans="1:12" s="26" customFormat="1" ht="17.25" customHeight="1" x14ac:dyDescent="0.2">
      <c r="A287" s="69"/>
      <c r="B287" s="23" t="s">
        <v>64</v>
      </c>
      <c r="C287" s="24">
        <f>C280+C286</f>
        <v>914</v>
      </c>
      <c r="D287" s="24">
        <f t="shared" ref="D287:L287" si="291">D280+D286</f>
        <v>788</v>
      </c>
      <c r="E287" s="24">
        <f t="shared" si="291"/>
        <v>1702</v>
      </c>
      <c r="F287" s="24">
        <f t="shared" si="291"/>
        <v>20</v>
      </c>
      <c r="G287" s="24">
        <f t="shared" si="291"/>
        <v>0</v>
      </c>
      <c r="H287" s="24">
        <f t="shared" si="291"/>
        <v>0</v>
      </c>
      <c r="I287" s="24">
        <f t="shared" si="291"/>
        <v>0</v>
      </c>
      <c r="J287" s="24">
        <f t="shared" si="291"/>
        <v>914</v>
      </c>
      <c r="K287" s="24">
        <f t="shared" si="291"/>
        <v>788</v>
      </c>
      <c r="L287" s="24">
        <f t="shared" si="291"/>
        <v>1702</v>
      </c>
    </row>
    <row r="288" spans="1:12" ht="17.25" customHeight="1" x14ac:dyDescent="0.2">
      <c r="A288" s="18"/>
      <c r="B288" s="49" t="s">
        <v>81</v>
      </c>
      <c r="C288" s="20"/>
      <c r="D288" s="20"/>
      <c r="E288" s="21"/>
      <c r="F288" s="110"/>
      <c r="G288" s="21"/>
      <c r="H288" s="21"/>
      <c r="I288" s="21"/>
      <c r="J288" s="21"/>
      <c r="K288" s="21"/>
      <c r="L288" s="21"/>
    </row>
    <row r="289" spans="1:12" ht="17.25" customHeight="1" x14ac:dyDescent="0.3">
      <c r="A289" s="8"/>
      <c r="B289" s="3" t="s">
        <v>70</v>
      </c>
      <c r="C289" s="20"/>
      <c r="D289" s="20"/>
      <c r="E289" s="21"/>
      <c r="F289" s="42"/>
      <c r="G289" s="21"/>
      <c r="H289" s="21"/>
      <c r="I289" s="21"/>
      <c r="J289" s="21"/>
      <c r="K289" s="21"/>
      <c r="L289" s="21"/>
    </row>
    <row r="290" spans="1:12" ht="17.25" customHeight="1" x14ac:dyDescent="0.2">
      <c r="A290" s="18"/>
      <c r="B290" s="45" t="s">
        <v>107</v>
      </c>
      <c r="C290" s="20">
        <v>9</v>
      </c>
      <c r="D290" s="20">
        <v>16</v>
      </c>
      <c r="E290" s="21">
        <f>C290+D290</f>
        <v>25</v>
      </c>
      <c r="F290" s="38">
        <v>2</v>
      </c>
      <c r="G290" s="21" t="str">
        <f>IF(F290=1,C290,"0")</f>
        <v>0</v>
      </c>
      <c r="H290" s="21" t="str">
        <f>IF(F290=1,D290,"0")</f>
        <v>0</v>
      </c>
      <c r="I290" s="21">
        <f>G290+H290</f>
        <v>0</v>
      </c>
      <c r="J290" s="21">
        <f>IF(F290=2,C290,"0")</f>
        <v>9</v>
      </c>
      <c r="K290" s="21">
        <f>IF(F290=2,D290,"0")</f>
        <v>16</v>
      </c>
      <c r="L290" s="21">
        <f>J290+K290</f>
        <v>25</v>
      </c>
    </row>
    <row r="291" spans="1:12" ht="17.25" customHeight="1" x14ac:dyDescent="0.2">
      <c r="A291" s="18"/>
      <c r="B291" s="19" t="s">
        <v>75</v>
      </c>
      <c r="C291" s="20">
        <v>74</v>
      </c>
      <c r="D291" s="20">
        <v>34</v>
      </c>
      <c r="E291" s="21">
        <f>C291+D291</f>
        <v>108</v>
      </c>
      <c r="F291" s="38">
        <v>2</v>
      </c>
      <c r="G291" s="21" t="str">
        <f>IF(F291=1,C291,"0")</f>
        <v>0</v>
      </c>
      <c r="H291" s="21" t="str">
        <f>IF(F291=1,D291,"0")</f>
        <v>0</v>
      </c>
      <c r="I291" s="21">
        <f>G291+H291</f>
        <v>0</v>
      </c>
      <c r="J291" s="21">
        <f>IF(F291=2,C291,"0")</f>
        <v>74</v>
      </c>
      <c r="K291" s="21">
        <f>IF(F291=2,D291,"0")</f>
        <v>34</v>
      </c>
      <c r="L291" s="21">
        <f>J291+K291</f>
        <v>108</v>
      </c>
    </row>
    <row r="292" spans="1:12" ht="17.25" customHeight="1" x14ac:dyDescent="0.2">
      <c r="A292" s="18"/>
      <c r="B292" s="19" t="s">
        <v>36</v>
      </c>
      <c r="C292" s="20">
        <v>18</v>
      </c>
      <c r="D292" s="20">
        <v>8</v>
      </c>
      <c r="E292" s="21">
        <f>C292+D292</f>
        <v>26</v>
      </c>
      <c r="F292" s="38">
        <v>2</v>
      </c>
      <c r="G292" s="21" t="str">
        <f>IF(F292=1,C292,"0")</f>
        <v>0</v>
      </c>
      <c r="H292" s="21" t="str">
        <f>IF(F292=1,D292,"0")</f>
        <v>0</v>
      </c>
      <c r="I292" s="21">
        <f>G292+H292</f>
        <v>0</v>
      </c>
      <c r="J292" s="21">
        <f>IF(F292=2,C292,"0")</f>
        <v>18</v>
      </c>
      <c r="K292" s="21">
        <f>IF(F292=2,D292,"0")</f>
        <v>8</v>
      </c>
      <c r="L292" s="21">
        <f>J292+K292</f>
        <v>26</v>
      </c>
    </row>
    <row r="293" spans="1:12" ht="17.25" customHeight="1" x14ac:dyDescent="0.2">
      <c r="A293" s="18"/>
      <c r="B293" s="19" t="s">
        <v>37</v>
      </c>
      <c r="C293" s="20">
        <v>60</v>
      </c>
      <c r="D293" s="20">
        <v>25</v>
      </c>
      <c r="E293" s="21">
        <f>C293+D293</f>
        <v>85</v>
      </c>
      <c r="F293" s="38">
        <v>2</v>
      </c>
      <c r="G293" s="21" t="str">
        <f>IF(F293=1,C293,"0")</f>
        <v>0</v>
      </c>
      <c r="H293" s="21" t="str">
        <f>IF(F293=1,D293,"0")</f>
        <v>0</v>
      </c>
      <c r="I293" s="21">
        <f>G293+H293</f>
        <v>0</v>
      </c>
      <c r="J293" s="21">
        <f>IF(F293=2,C293,"0")</f>
        <v>60</v>
      </c>
      <c r="K293" s="21">
        <f>IF(F293=2,D293,"0")</f>
        <v>25</v>
      </c>
      <c r="L293" s="21">
        <f>J293+K293</f>
        <v>85</v>
      </c>
    </row>
    <row r="294" spans="1:12" s="26" customFormat="1" ht="17.25" customHeight="1" x14ac:dyDescent="0.2">
      <c r="A294" s="22"/>
      <c r="B294" s="23" t="s">
        <v>62</v>
      </c>
      <c r="C294" s="24">
        <f t="shared" ref="C294:L294" si="292">SUM(C290:C293)</f>
        <v>161</v>
      </c>
      <c r="D294" s="24">
        <f t="shared" si="292"/>
        <v>83</v>
      </c>
      <c r="E294" s="24">
        <f t="shared" si="292"/>
        <v>244</v>
      </c>
      <c r="F294" s="39">
        <f t="shared" si="292"/>
        <v>8</v>
      </c>
      <c r="G294" s="24">
        <f t="shared" si="292"/>
        <v>0</v>
      </c>
      <c r="H294" s="24">
        <f t="shared" si="292"/>
        <v>0</v>
      </c>
      <c r="I294" s="24">
        <f t="shared" si="292"/>
        <v>0</v>
      </c>
      <c r="J294" s="24">
        <f t="shared" si="292"/>
        <v>161</v>
      </c>
      <c r="K294" s="24">
        <f t="shared" si="292"/>
        <v>83</v>
      </c>
      <c r="L294" s="24">
        <f t="shared" si="292"/>
        <v>244</v>
      </c>
    </row>
    <row r="295" spans="1:12" s="26" customFormat="1" ht="17.25" customHeight="1" x14ac:dyDescent="0.2">
      <c r="A295" s="22"/>
      <c r="B295" s="23" t="s">
        <v>82</v>
      </c>
      <c r="C295" s="24">
        <f>C294</f>
        <v>161</v>
      </c>
      <c r="D295" s="24">
        <f t="shared" ref="D295:L295" si="293">D294</f>
        <v>83</v>
      </c>
      <c r="E295" s="24">
        <f t="shared" si="293"/>
        <v>244</v>
      </c>
      <c r="F295" s="39">
        <f t="shared" si="293"/>
        <v>8</v>
      </c>
      <c r="G295" s="24">
        <f t="shared" si="293"/>
        <v>0</v>
      </c>
      <c r="H295" s="24">
        <f t="shared" si="293"/>
        <v>0</v>
      </c>
      <c r="I295" s="24">
        <f t="shared" si="293"/>
        <v>0</v>
      </c>
      <c r="J295" s="24">
        <f t="shared" si="293"/>
        <v>161</v>
      </c>
      <c r="K295" s="24">
        <f t="shared" si="293"/>
        <v>83</v>
      </c>
      <c r="L295" s="24">
        <f t="shared" si="293"/>
        <v>244</v>
      </c>
    </row>
    <row r="296" spans="1:12" s="26" customFormat="1" ht="17.25" customHeight="1" x14ac:dyDescent="0.2">
      <c r="A296" s="31"/>
      <c r="B296" s="32" t="s">
        <v>46</v>
      </c>
      <c r="C296" s="33">
        <f t="shared" ref="C296:L296" si="294">C287+C295</f>
        <v>1075</v>
      </c>
      <c r="D296" s="33">
        <f t="shared" si="294"/>
        <v>871</v>
      </c>
      <c r="E296" s="33">
        <f t="shared" si="294"/>
        <v>1946</v>
      </c>
      <c r="F296" s="52">
        <f t="shared" si="294"/>
        <v>28</v>
      </c>
      <c r="G296" s="33">
        <f t="shared" si="294"/>
        <v>0</v>
      </c>
      <c r="H296" s="33">
        <f t="shared" si="294"/>
        <v>0</v>
      </c>
      <c r="I296" s="33">
        <f t="shared" si="294"/>
        <v>0</v>
      </c>
      <c r="J296" s="33">
        <f t="shared" si="294"/>
        <v>1075</v>
      </c>
      <c r="K296" s="33">
        <f t="shared" si="294"/>
        <v>871</v>
      </c>
      <c r="L296" s="33">
        <f t="shared" si="294"/>
        <v>1946</v>
      </c>
    </row>
    <row r="297" spans="1:12" ht="17.25" customHeight="1" x14ac:dyDescent="0.2">
      <c r="A297" s="70" t="s">
        <v>58</v>
      </c>
      <c r="B297" s="71"/>
      <c r="C297" s="60"/>
      <c r="D297" s="60"/>
      <c r="E297" s="65"/>
      <c r="F297" s="72"/>
      <c r="G297" s="65"/>
      <c r="H297" s="65"/>
      <c r="I297" s="65"/>
      <c r="J297" s="65"/>
      <c r="K297" s="65"/>
      <c r="L297" s="65"/>
    </row>
    <row r="298" spans="1:12" ht="17.25" customHeight="1" x14ac:dyDescent="0.2">
      <c r="A298" s="22"/>
      <c r="B298" s="53" t="s">
        <v>63</v>
      </c>
      <c r="C298" s="4"/>
      <c r="D298" s="4"/>
      <c r="E298" s="35"/>
      <c r="F298" s="5"/>
      <c r="G298" s="35"/>
      <c r="H298" s="35"/>
      <c r="I298" s="35"/>
      <c r="J298" s="35"/>
      <c r="K298" s="35"/>
      <c r="L298" s="36"/>
    </row>
    <row r="299" spans="1:12" ht="17.25" customHeight="1" x14ac:dyDescent="0.3">
      <c r="A299" s="18"/>
      <c r="B299" s="3" t="s">
        <v>88</v>
      </c>
      <c r="C299" s="4"/>
      <c r="D299" s="4"/>
      <c r="E299" s="35"/>
      <c r="F299" s="46"/>
      <c r="G299" s="35"/>
      <c r="H299" s="35"/>
      <c r="I299" s="35"/>
      <c r="J299" s="35"/>
      <c r="K299" s="35"/>
      <c r="L299" s="36"/>
    </row>
    <row r="300" spans="1:12" ht="17.25" customHeight="1" x14ac:dyDescent="0.2">
      <c r="A300" s="13"/>
      <c r="B300" s="68" t="s">
        <v>194</v>
      </c>
      <c r="C300" s="15">
        <v>13</v>
      </c>
      <c r="D300" s="15">
        <f>7-1</f>
        <v>6</v>
      </c>
      <c r="E300" s="16">
        <f t="shared" ref="E300:E309" si="295">C300+D300</f>
        <v>19</v>
      </c>
      <c r="F300" s="37">
        <v>2</v>
      </c>
      <c r="G300" s="16" t="str">
        <f t="shared" ref="G300:G309" si="296">IF(F300=1,C300,"0")</f>
        <v>0</v>
      </c>
      <c r="H300" s="16" t="str">
        <f t="shared" ref="H300:H309" si="297">IF(F300=1,D300,"0")</f>
        <v>0</v>
      </c>
      <c r="I300" s="16">
        <f>G300+H300</f>
        <v>0</v>
      </c>
      <c r="J300" s="16">
        <f t="shared" ref="J300:J309" si="298">IF(F300=2,C300,"0")</f>
        <v>13</v>
      </c>
      <c r="K300" s="16">
        <f t="shared" ref="K300:K309" si="299">IF(F300=2,D300,"0")</f>
        <v>6</v>
      </c>
      <c r="L300" s="16">
        <f>J300+K300</f>
        <v>19</v>
      </c>
    </row>
    <row r="301" spans="1:12" ht="17.25" customHeight="1" x14ac:dyDescent="0.2">
      <c r="A301" s="13"/>
      <c r="B301" s="68" t="s">
        <v>39</v>
      </c>
      <c r="C301" s="15">
        <v>20</v>
      </c>
      <c r="D301" s="15">
        <v>46</v>
      </c>
      <c r="E301" s="16">
        <f t="shared" ref="E301" si="300">C301+D301</f>
        <v>66</v>
      </c>
      <c r="F301" s="37">
        <v>2</v>
      </c>
      <c r="G301" s="16" t="str">
        <f t="shared" ref="G301" si="301">IF(F301=1,C301,"0")</f>
        <v>0</v>
      </c>
      <c r="H301" s="16" t="str">
        <f t="shared" ref="H301" si="302">IF(F301=1,D301,"0")</f>
        <v>0</v>
      </c>
      <c r="I301" s="16">
        <f>G301+H301</f>
        <v>0</v>
      </c>
      <c r="J301" s="16">
        <f t="shared" ref="J301" si="303">IF(F301=2,C301,"0")</f>
        <v>20</v>
      </c>
      <c r="K301" s="16">
        <f t="shared" ref="K301" si="304">IF(F301=2,D301,"0")</f>
        <v>46</v>
      </c>
      <c r="L301" s="16">
        <f>J301+K301</f>
        <v>66</v>
      </c>
    </row>
    <row r="302" spans="1:12" ht="17.25" customHeight="1" x14ac:dyDescent="0.2">
      <c r="A302" s="13"/>
      <c r="B302" s="68" t="s">
        <v>38</v>
      </c>
      <c r="C302" s="15">
        <v>16</v>
      </c>
      <c r="D302" s="15">
        <v>101</v>
      </c>
      <c r="E302" s="16">
        <f t="shared" ref="E302" si="305">C302+D302</f>
        <v>117</v>
      </c>
      <c r="F302" s="37">
        <v>2</v>
      </c>
      <c r="G302" s="16" t="str">
        <f t="shared" ref="G302" si="306">IF(F302=1,C302,"0")</f>
        <v>0</v>
      </c>
      <c r="H302" s="16" t="str">
        <f t="shared" ref="H302" si="307">IF(F302=1,D302,"0")</f>
        <v>0</v>
      </c>
      <c r="I302" s="16">
        <f>G302+H302</f>
        <v>0</v>
      </c>
      <c r="J302" s="16">
        <f t="shared" ref="J302" si="308">IF(F302=2,C302,"0")</f>
        <v>16</v>
      </c>
      <c r="K302" s="16">
        <f t="shared" ref="K302" si="309">IF(F302=2,D302,"0")</f>
        <v>101</v>
      </c>
      <c r="L302" s="16">
        <f>J302+K302</f>
        <v>117</v>
      </c>
    </row>
    <row r="303" spans="1:12" ht="17.25" customHeight="1" x14ac:dyDescent="0.2">
      <c r="A303" s="18"/>
      <c r="B303" s="51" t="s">
        <v>136</v>
      </c>
      <c r="C303" s="20">
        <v>28</v>
      </c>
      <c r="D303" s="20">
        <v>136</v>
      </c>
      <c r="E303" s="21">
        <f t="shared" si="295"/>
        <v>164</v>
      </c>
      <c r="F303" s="38">
        <v>2</v>
      </c>
      <c r="G303" s="21" t="str">
        <f t="shared" si="296"/>
        <v>0</v>
      </c>
      <c r="H303" s="21" t="str">
        <f t="shared" si="297"/>
        <v>0</v>
      </c>
      <c r="I303" s="21">
        <f t="shared" ref="I303:I309" si="310">G303+H303</f>
        <v>0</v>
      </c>
      <c r="J303" s="21">
        <f t="shared" si="298"/>
        <v>28</v>
      </c>
      <c r="K303" s="21">
        <f t="shared" si="299"/>
        <v>136</v>
      </c>
      <c r="L303" s="21">
        <f>J303+K303</f>
        <v>164</v>
      </c>
    </row>
    <row r="304" spans="1:12" s="50" customFormat="1" ht="17.25" customHeight="1" x14ac:dyDescent="0.2">
      <c r="A304" s="18"/>
      <c r="B304" s="45" t="s">
        <v>76</v>
      </c>
      <c r="C304" s="20">
        <v>235</v>
      </c>
      <c r="D304" s="20">
        <v>102</v>
      </c>
      <c r="E304" s="21">
        <f t="shared" si="295"/>
        <v>337</v>
      </c>
      <c r="F304" s="38">
        <v>2</v>
      </c>
      <c r="G304" s="21" t="str">
        <f t="shared" si="296"/>
        <v>0</v>
      </c>
      <c r="H304" s="21" t="str">
        <f t="shared" si="297"/>
        <v>0</v>
      </c>
      <c r="I304" s="21">
        <f t="shared" si="310"/>
        <v>0</v>
      </c>
      <c r="J304" s="21">
        <f t="shared" si="298"/>
        <v>235</v>
      </c>
      <c r="K304" s="21">
        <f t="shared" si="299"/>
        <v>102</v>
      </c>
      <c r="L304" s="21">
        <f>J304+K304</f>
        <v>337</v>
      </c>
    </row>
    <row r="305" spans="1:12" ht="17.25" customHeight="1" x14ac:dyDescent="0.2">
      <c r="A305" s="18"/>
      <c r="B305" s="45" t="s">
        <v>41</v>
      </c>
      <c r="C305" s="20">
        <v>18</v>
      </c>
      <c r="D305" s="20">
        <v>31</v>
      </c>
      <c r="E305" s="21">
        <f t="shared" si="295"/>
        <v>49</v>
      </c>
      <c r="F305" s="38">
        <v>2</v>
      </c>
      <c r="G305" s="21" t="str">
        <f t="shared" si="296"/>
        <v>0</v>
      </c>
      <c r="H305" s="21" t="str">
        <f t="shared" si="297"/>
        <v>0</v>
      </c>
      <c r="I305" s="21">
        <f t="shared" si="310"/>
        <v>0</v>
      </c>
      <c r="J305" s="21">
        <f t="shared" si="298"/>
        <v>18</v>
      </c>
      <c r="K305" s="21">
        <f t="shared" si="299"/>
        <v>31</v>
      </c>
      <c r="L305" s="21">
        <f t="shared" ref="L305:L309" si="311">J305+K305</f>
        <v>49</v>
      </c>
    </row>
    <row r="306" spans="1:12" ht="17.25" customHeight="1" x14ac:dyDescent="0.2">
      <c r="A306" s="18"/>
      <c r="B306" s="51" t="s">
        <v>59</v>
      </c>
      <c r="C306" s="20">
        <v>284</v>
      </c>
      <c r="D306" s="20">
        <v>88</v>
      </c>
      <c r="E306" s="21">
        <f t="shared" si="295"/>
        <v>372</v>
      </c>
      <c r="F306" s="38">
        <v>2</v>
      </c>
      <c r="G306" s="21" t="str">
        <f t="shared" si="296"/>
        <v>0</v>
      </c>
      <c r="H306" s="21" t="str">
        <f t="shared" si="297"/>
        <v>0</v>
      </c>
      <c r="I306" s="21">
        <f t="shared" si="310"/>
        <v>0</v>
      </c>
      <c r="J306" s="21">
        <f t="shared" si="298"/>
        <v>284</v>
      </c>
      <c r="K306" s="21">
        <f t="shared" si="299"/>
        <v>88</v>
      </c>
      <c r="L306" s="21">
        <f t="shared" si="311"/>
        <v>372</v>
      </c>
    </row>
    <row r="307" spans="1:12" ht="17.25" customHeight="1" x14ac:dyDescent="0.2">
      <c r="A307" s="18"/>
      <c r="B307" s="51" t="s">
        <v>195</v>
      </c>
      <c r="C307" s="20">
        <v>10</v>
      </c>
      <c r="D307" s="20">
        <v>19</v>
      </c>
      <c r="E307" s="21">
        <f t="shared" ref="E307" si="312">C307+D307</f>
        <v>29</v>
      </c>
      <c r="F307" s="38">
        <v>2</v>
      </c>
      <c r="G307" s="21" t="str">
        <f t="shared" ref="G307" si="313">IF(F307=1,C307,"0")</f>
        <v>0</v>
      </c>
      <c r="H307" s="21" t="str">
        <f t="shared" ref="H307" si="314">IF(F307=1,D307,"0")</f>
        <v>0</v>
      </c>
      <c r="I307" s="21">
        <f t="shared" ref="I307" si="315">G307+H307</f>
        <v>0</v>
      </c>
      <c r="J307" s="21">
        <f t="shared" ref="J307" si="316">IF(F307=2,C307,"0")</f>
        <v>10</v>
      </c>
      <c r="K307" s="21">
        <f t="shared" ref="K307" si="317">IF(F307=2,D307,"0")</f>
        <v>19</v>
      </c>
      <c r="L307" s="21">
        <f t="shared" ref="L307" si="318">J307+K307</f>
        <v>29</v>
      </c>
    </row>
    <row r="308" spans="1:12" ht="17.25" customHeight="1" x14ac:dyDescent="0.2">
      <c r="A308" s="18"/>
      <c r="B308" s="45" t="s">
        <v>40</v>
      </c>
      <c r="C308" s="20">
        <v>0</v>
      </c>
      <c r="D308" s="20">
        <v>1</v>
      </c>
      <c r="E308" s="21">
        <f t="shared" si="295"/>
        <v>1</v>
      </c>
      <c r="F308" s="38">
        <v>2</v>
      </c>
      <c r="G308" s="21" t="str">
        <f t="shared" si="296"/>
        <v>0</v>
      </c>
      <c r="H308" s="21" t="str">
        <f t="shared" si="297"/>
        <v>0</v>
      </c>
      <c r="I308" s="21">
        <f t="shared" si="310"/>
        <v>0</v>
      </c>
      <c r="J308" s="21">
        <f t="shared" si="298"/>
        <v>0</v>
      </c>
      <c r="K308" s="21">
        <f t="shared" si="299"/>
        <v>1</v>
      </c>
      <c r="L308" s="21">
        <f t="shared" si="311"/>
        <v>1</v>
      </c>
    </row>
    <row r="309" spans="1:12" ht="17.25" customHeight="1" x14ac:dyDescent="0.2">
      <c r="A309" s="18"/>
      <c r="B309" s="45" t="s">
        <v>137</v>
      </c>
      <c r="C309" s="20">
        <v>29</v>
      </c>
      <c r="D309" s="20">
        <v>57</v>
      </c>
      <c r="E309" s="21">
        <f t="shared" si="295"/>
        <v>86</v>
      </c>
      <c r="F309" s="38">
        <v>2</v>
      </c>
      <c r="G309" s="21" t="str">
        <f t="shared" si="296"/>
        <v>0</v>
      </c>
      <c r="H309" s="21" t="str">
        <f t="shared" si="297"/>
        <v>0</v>
      </c>
      <c r="I309" s="21">
        <f t="shared" si="310"/>
        <v>0</v>
      </c>
      <c r="J309" s="21">
        <f t="shared" si="298"/>
        <v>29</v>
      </c>
      <c r="K309" s="21">
        <f t="shared" si="299"/>
        <v>57</v>
      </c>
      <c r="L309" s="21">
        <f t="shared" si="311"/>
        <v>86</v>
      </c>
    </row>
    <row r="310" spans="1:12" s="26" customFormat="1" ht="17.25" customHeight="1" x14ac:dyDescent="0.2">
      <c r="A310" s="22"/>
      <c r="B310" s="44" t="s">
        <v>62</v>
      </c>
      <c r="C310" s="24">
        <f>SUM(C300:C309)</f>
        <v>653</v>
      </c>
      <c r="D310" s="24">
        <f>SUM(D300:D309)</f>
        <v>587</v>
      </c>
      <c r="E310" s="24">
        <f>SUM(E300:E309)</f>
        <v>1240</v>
      </c>
      <c r="F310" s="39"/>
      <c r="G310" s="24">
        <f t="shared" ref="G310:L310" si="319">SUM(G300:G309)</f>
        <v>0</v>
      </c>
      <c r="H310" s="24">
        <f t="shared" si="319"/>
        <v>0</v>
      </c>
      <c r="I310" s="24">
        <f t="shared" si="319"/>
        <v>0</v>
      </c>
      <c r="J310" s="24">
        <f t="shared" si="319"/>
        <v>653</v>
      </c>
      <c r="K310" s="24">
        <f t="shared" si="319"/>
        <v>587</v>
      </c>
      <c r="L310" s="24">
        <f t="shared" si="319"/>
        <v>1240</v>
      </c>
    </row>
    <row r="311" spans="1:12" s="26" customFormat="1" ht="17.25" customHeight="1" x14ac:dyDescent="0.2">
      <c r="A311" s="22"/>
      <c r="B311" s="44" t="s">
        <v>64</v>
      </c>
      <c r="C311" s="24">
        <f>C310</f>
        <v>653</v>
      </c>
      <c r="D311" s="24">
        <f t="shared" ref="D311:L311" si="320">D310</f>
        <v>587</v>
      </c>
      <c r="E311" s="24">
        <f t="shared" si="320"/>
        <v>1240</v>
      </c>
      <c r="F311" s="39"/>
      <c r="G311" s="24">
        <f t="shared" si="320"/>
        <v>0</v>
      </c>
      <c r="H311" s="24">
        <f t="shared" si="320"/>
        <v>0</v>
      </c>
      <c r="I311" s="24">
        <f t="shared" si="320"/>
        <v>0</v>
      </c>
      <c r="J311" s="24">
        <f t="shared" si="320"/>
        <v>653</v>
      </c>
      <c r="K311" s="24">
        <f t="shared" si="320"/>
        <v>587</v>
      </c>
      <c r="L311" s="24">
        <f t="shared" si="320"/>
        <v>1240</v>
      </c>
    </row>
    <row r="312" spans="1:12" s="50" customFormat="1" ht="17.25" customHeight="1" x14ac:dyDescent="0.2">
      <c r="A312" s="2"/>
      <c r="B312" s="73" t="s">
        <v>81</v>
      </c>
      <c r="C312" s="20"/>
      <c r="D312" s="20"/>
      <c r="E312" s="21"/>
      <c r="F312" s="110"/>
      <c r="G312" s="21"/>
      <c r="H312" s="21"/>
      <c r="I312" s="21"/>
      <c r="J312" s="21"/>
      <c r="K312" s="21"/>
      <c r="L312" s="21"/>
    </row>
    <row r="313" spans="1:12" s="50" customFormat="1" ht="17.25" customHeight="1" x14ac:dyDescent="0.2">
      <c r="A313" s="2"/>
      <c r="B313" s="3" t="s">
        <v>88</v>
      </c>
      <c r="C313" s="20"/>
      <c r="D313" s="20"/>
      <c r="E313" s="21"/>
      <c r="F313" s="58"/>
      <c r="G313" s="21"/>
      <c r="H313" s="21"/>
      <c r="I313" s="21"/>
      <c r="J313" s="21"/>
      <c r="K313" s="21"/>
      <c r="L313" s="21"/>
    </row>
    <row r="314" spans="1:12" s="75" customFormat="1" ht="17.25" customHeight="1" x14ac:dyDescent="0.2">
      <c r="A314" s="74"/>
      <c r="B314" s="45" t="s">
        <v>76</v>
      </c>
      <c r="C314" s="20">
        <v>11</v>
      </c>
      <c r="D314" s="20">
        <v>1</v>
      </c>
      <c r="E314" s="21">
        <f>C314+D314</f>
        <v>12</v>
      </c>
      <c r="F314" s="38">
        <v>2</v>
      </c>
      <c r="G314" s="21" t="str">
        <f>IF(F314=1,C314,"0")</f>
        <v>0</v>
      </c>
      <c r="H314" s="21" t="str">
        <f>IF(F314=1,D314,"0")</f>
        <v>0</v>
      </c>
      <c r="I314" s="21">
        <f>G314+H314</f>
        <v>0</v>
      </c>
      <c r="J314" s="21">
        <f>IF(F314=2,C314,"0")</f>
        <v>11</v>
      </c>
      <c r="K314" s="21">
        <f>IF(F314=2,D314,"0")</f>
        <v>1</v>
      </c>
      <c r="L314" s="21">
        <f>J314+K314</f>
        <v>12</v>
      </c>
    </row>
    <row r="315" spans="1:12" s="77" customFormat="1" ht="17.25" customHeight="1" x14ac:dyDescent="0.2">
      <c r="A315" s="76"/>
      <c r="B315" s="23" t="s">
        <v>62</v>
      </c>
      <c r="C315" s="24">
        <f>SUM(C314)</f>
        <v>11</v>
      </c>
      <c r="D315" s="24">
        <f t="shared" ref="D315:L315" si="321">SUM(D314)</f>
        <v>1</v>
      </c>
      <c r="E315" s="24">
        <f t="shared" si="321"/>
        <v>12</v>
      </c>
      <c r="F315" s="24"/>
      <c r="G315" s="24">
        <f t="shared" si="321"/>
        <v>0</v>
      </c>
      <c r="H315" s="24">
        <f t="shared" si="321"/>
        <v>0</v>
      </c>
      <c r="I315" s="24">
        <f t="shared" si="321"/>
        <v>0</v>
      </c>
      <c r="J315" s="24">
        <f t="shared" si="321"/>
        <v>11</v>
      </c>
      <c r="K315" s="24">
        <f t="shared" si="321"/>
        <v>1</v>
      </c>
      <c r="L315" s="24">
        <f t="shared" si="321"/>
        <v>12</v>
      </c>
    </row>
    <row r="316" spans="1:12" s="77" customFormat="1" ht="17.25" customHeight="1" x14ac:dyDescent="0.2">
      <c r="A316" s="76"/>
      <c r="B316" s="23" t="s">
        <v>82</v>
      </c>
      <c r="C316" s="24">
        <f>C315</f>
        <v>11</v>
      </c>
      <c r="D316" s="24">
        <f t="shared" ref="D316:E316" si="322">D315</f>
        <v>1</v>
      </c>
      <c r="E316" s="24">
        <f t="shared" si="322"/>
        <v>12</v>
      </c>
      <c r="F316" s="39"/>
      <c r="G316" s="24">
        <f>G315</f>
        <v>0</v>
      </c>
      <c r="H316" s="24">
        <f t="shared" ref="H316:L316" si="323">H315</f>
        <v>0</v>
      </c>
      <c r="I316" s="24">
        <f t="shared" si="323"/>
        <v>0</v>
      </c>
      <c r="J316" s="24">
        <f t="shared" si="323"/>
        <v>11</v>
      </c>
      <c r="K316" s="24">
        <f t="shared" si="323"/>
        <v>1</v>
      </c>
      <c r="L316" s="24">
        <f t="shared" si="323"/>
        <v>12</v>
      </c>
    </row>
    <row r="317" spans="1:12" s="77" customFormat="1" ht="17.25" customHeight="1" x14ac:dyDescent="0.2">
      <c r="A317" s="78"/>
      <c r="B317" s="32" t="s">
        <v>46</v>
      </c>
      <c r="C317" s="33">
        <f>C311+C316</f>
        <v>664</v>
      </c>
      <c r="D317" s="33">
        <f>D311+D316</f>
        <v>588</v>
      </c>
      <c r="E317" s="33">
        <f>E311+E316</f>
        <v>1252</v>
      </c>
      <c r="F317" s="52"/>
      <c r="G317" s="33">
        <f t="shared" ref="G317:L317" si="324">G311+G316</f>
        <v>0</v>
      </c>
      <c r="H317" s="33">
        <f t="shared" si="324"/>
        <v>0</v>
      </c>
      <c r="I317" s="33">
        <f t="shared" si="324"/>
        <v>0</v>
      </c>
      <c r="J317" s="33">
        <f t="shared" si="324"/>
        <v>664</v>
      </c>
      <c r="K317" s="33">
        <f t="shared" si="324"/>
        <v>588</v>
      </c>
      <c r="L317" s="33">
        <f t="shared" si="324"/>
        <v>1252</v>
      </c>
    </row>
    <row r="318" spans="1:12" ht="17.25" customHeight="1" x14ac:dyDescent="0.2">
      <c r="A318" s="22" t="s">
        <v>60</v>
      </c>
      <c r="B318" s="19"/>
      <c r="C318" s="4"/>
      <c r="D318" s="4"/>
      <c r="E318" s="35"/>
      <c r="F318" s="5"/>
      <c r="G318" s="35"/>
      <c r="H318" s="35"/>
      <c r="I318" s="35"/>
      <c r="J318" s="35"/>
      <c r="K318" s="35"/>
      <c r="L318" s="36"/>
    </row>
    <row r="319" spans="1:12" ht="17.25" customHeight="1" x14ac:dyDescent="0.2">
      <c r="A319" s="22"/>
      <c r="B319" s="53" t="s">
        <v>63</v>
      </c>
      <c r="C319" s="4"/>
      <c r="D319" s="4"/>
      <c r="E319" s="35"/>
      <c r="F319" s="5"/>
      <c r="G319" s="35"/>
      <c r="H319" s="35"/>
      <c r="I319" s="35"/>
      <c r="J319" s="35"/>
      <c r="K319" s="35"/>
      <c r="L319" s="36"/>
    </row>
    <row r="320" spans="1:12" ht="17.25" customHeight="1" x14ac:dyDescent="0.2">
      <c r="A320" s="22"/>
      <c r="B320" s="40" t="s">
        <v>108</v>
      </c>
      <c r="C320" s="4"/>
      <c r="D320" s="4"/>
      <c r="E320" s="35"/>
      <c r="F320" s="66"/>
      <c r="G320" s="35"/>
      <c r="H320" s="35"/>
      <c r="I320" s="35"/>
      <c r="J320" s="35"/>
      <c r="K320" s="35"/>
      <c r="L320" s="36"/>
    </row>
    <row r="321" spans="1:12" s="50" customFormat="1" ht="17.25" customHeight="1" x14ac:dyDescent="0.2">
      <c r="A321" s="2"/>
      <c r="B321" s="45" t="s">
        <v>89</v>
      </c>
      <c r="C321" s="20">
        <v>243</v>
      </c>
      <c r="D321" s="20">
        <v>259</v>
      </c>
      <c r="E321" s="21">
        <f>C321+D321</f>
        <v>502</v>
      </c>
      <c r="F321" s="38">
        <v>2</v>
      </c>
      <c r="G321" s="21" t="str">
        <f>IF(F321=1,C321,"0")</f>
        <v>0</v>
      </c>
      <c r="H321" s="21" t="str">
        <f>IF(F321=1,D321,"0")</f>
        <v>0</v>
      </c>
      <c r="I321" s="21">
        <f>G321+H321</f>
        <v>0</v>
      </c>
      <c r="J321" s="21">
        <f>IF(F321=2,C321,"0")</f>
        <v>243</v>
      </c>
      <c r="K321" s="21">
        <f>IF(F321=2,D321,"0")</f>
        <v>259</v>
      </c>
      <c r="L321" s="21">
        <f>J321+K321</f>
        <v>502</v>
      </c>
    </row>
    <row r="322" spans="1:12" ht="17.25" customHeight="1" x14ac:dyDescent="0.2">
      <c r="A322" s="18"/>
      <c r="B322" s="45" t="s">
        <v>42</v>
      </c>
      <c r="C322" s="20">
        <v>117</v>
      </c>
      <c r="D322" s="20">
        <v>202</v>
      </c>
      <c r="E322" s="21">
        <f>C322+D322</f>
        <v>319</v>
      </c>
      <c r="F322" s="38">
        <v>2</v>
      </c>
      <c r="G322" s="21" t="str">
        <f>IF(F322=1,C322,"0")</f>
        <v>0</v>
      </c>
      <c r="H322" s="21" t="str">
        <f>IF(F322=1,D322,"0")</f>
        <v>0</v>
      </c>
      <c r="I322" s="21">
        <f>G322+H322</f>
        <v>0</v>
      </c>
      <c r="J322" s="21">
        <f>IF(F322=2,C322,"0")</f>
        <v>117</v>
      </c>
      <c r="K322" s="21">
        <f>IF(F322=2,D322,"0")</f>
        <v>202</v>
      </c>
      <c r="L322" s="21">
        <f>J322+K322</f>
        <v>319</v>
      </c>
    </row>
    <row r="323" spans="1:12" s="26" customFormat="1" ht="17.25" customHeight="1" x14ac:dyDescent="0.2">
      <c r="A323" s="22"/>
      <c r="B323" s="44" t="s">
        <v>62</v>
      </c>
      <c r="C323" s="24">
        <f t="shared" ref="C323:L323" si="325">SUM(C321:C322)</f>
        <v>360</v>
      </c>
      <c r="D323" s="24">
        <f t="shared" si="325"/>
        <v>461</v>
      </c>
      <c r="E323" s="24">
        <f t="shared" si="325"/>
        <v>821</v>
      </c>
      <c r="F323" s="39"/>
      <c r="G323" s="24">
        <f t="shared" si="325"/>
        <v>0</v>
      </c>
      <c r="H323" s="24">
        <f t="shared" si="325"/>
        <v>0</v>
      </c>
      <c r="I323" s="24">
        <f t="shared" si="325"/>
        <v>0</v>
      </c>
      <c r="J323" s="24">
        <f t="shared" si="325"/>
        <v>360</v>
      </c>
      <c r="K323" s="24">
        <f t="shared" si="325"/>
        <v>461</v>
      </c>
      <c r="L323" s="24">
        <f t="shared" si="325"/>
        <v>821</v>
      </c>
    </row>
    <row r="324" spans="1:12" s="26" customFormat="1" ht="17.25" customHeight="1" x14ac:dyDescent="0.2">
      <c r="A324" s="22"/>
      <c r="B324" s="44" t="s">
        <v>64</v>
      </c>
      <c r="C324" s="24">
        <f>C323</f>
        <v>360</v>
      </c>
      <c r="D324" s="24">
        <f t="shared" ref="D324:L325" si="326">D323</f>
        <v>461</v>
      </c>
      <c r="E324" s="24">
        <f t="shared" si="326"/>
        <v>821</v>
      </c>
      <c r="F324" s="39"/>
      <c r="G324" s="24">
        <f t="shared" si="326"/>
        <v>0</v>
      </c>
      <c r="H324" s="24">
        <f t="shared" si="326"/>
        <v>0</v>
      </c>
      <c r="I324" s="24">
        <f t="shared" si="326"/>
        <v>0</v>
      </c>
      <c r="J324" s="24">
        <f t="shared" si="326"/>
        <v>360</v>
      </c>
      <c r="K324" s="24">
        <f t="shared" si="326"/>
        <v>461</v>
      </c>
      <c r="L324" s="24">
        <f t="shared" si="326"/>
        <v>821</v>
      </c>
    </row>
    <row r="325" spans="1:12" s="26" customFormat="1" ht="17.25" customHeight="1" x14ac:dyDescent="0.2">
      <c r="A325" s="31"/>
      <c r="B325" s="55" t="s">
        <v>46</v>
      </c>
      <c r="C325" s="33">
        <f>C324</f>
        <v>360</v>
      </c>
      <c r="D325" s="33">
        <f t="shared" si="326"/>
        <v>461</v>
      </c>
      <c r="E325" s="33">
        <f t="shared" si="326"/>
        <v>821</v>
      </c>
      <c r="F325" s="52"/>
      <c r="G325" s="33">
        <f t="shared" si="326"/>
        <v>0</v>
      </c>
      <c r="H325" s="33">
        <f t="shared" si="326"/>
        <v>0</v>
      </c>
      <c r="I325" s="33">
        <f t="shared" si="326"/>
        <v>0</v>
      </c>
      <c r="J325" s="33">
        <f t="shared" si="326"/>
        <v>360</v>
      </c>
      <c r="K325" s="33">
        <f t="shared" si="326"/>
        <v>461</v>
      </c>
      <c r="L325" s="33">
        <f t="shared" si="326"/>
        <v>821</v>
      </c>
    </row>
    <row r="326" spans="1:12" s="26" customFormat="1" ht="17.25" customHeight="1" x14ac:dyDescent="0.2">
      <c r="A326" s="2" t="s">
        <v>43</v>
      </c>
      <c r="B326" s="44"/>
      <c r="C326" s="4"/>
      <c r="D326" s="4"/>
      <c r="E326" s="35"/>
      <c r="F326" s="5"/>
      <c r="G326" s="35"/>
      <c r="H326" s="35"/>
      <c r="I326" s="35"/>
      <c r="J326" s="35"/>
      <c r="K326" s="35"/>
      <c r="L326" s="36"/>
    </row>
    <row r="327" spans="1:12" s="26" customFormat="1" ht="17.25" customHeight="1" x14ac:dyDescent="0.2">
      <c r="A327" s="2"/>
      <c r="B327" s="73" t="s">
        <v>63</v>
      </c>
      <c r="C327" s="4"/>
      <c r="D327" s="4"/>
      <c r="E327" s="35"/>
      <c r="F327" s="5"/>
      <c r="G327" s="35"/>
      <c r="H327" s="35"/>
      <c r="I327" s="35"/>
      <c r="J327" s="35"/>
      <c r="K327" s="35"/>
      <c r="L327" s="36"/>
    </row>
    <row r="328" spans="1:12" s="26" customFormat="1" ht="17.25" customHeight="1" x14ac:dyDescent="0.2">
      <c r="A328" s="69"/>
      <c r="B328" s="79" t="s">
        <v>71</v>
      </c>
      <c r="C328" s="80"/>
      <c r="D328" s="80"/>
      <c r="E328" s="35"/>
      <c r="F328" s="5"/>
      <c r="G328" s="81"/>
      <c r="H328" s="81"/>
      <c r="I328" s="81"/>
      <c r="J328" s="81"/>
      <c r="K328" s="81"/>
      <c r="L328" s="82"/>
    </row>
    <row r="329" spans="1:12" s="26" customFormat="1" ht="17.25" customHeight="1" x14ac:dyDescent="0.2">
      <c r="A329" s="8"/>
      <c r="B329" s="45" t="s">
        <v>154</v>
      </c>
      <c r="C329" s="20">
        <v>21</v>
      </c>
      <c r="D329" s="20">
        <v>178</v>
      </c>
      <c r="E329" s="21">
        <f>C329+D329</f>
        <v>199</v>
      </c>
      <c r="F329" s="38">
        <v>2</v>
      </c>
      <c r="G329" s="21" t="str">
        <f>IF(F329=1,C329,"0")</f>
        <v>0</v>
      </c>
      <c r="H329" s="21" t="str">
        <f>IF(F329=1,D329,"0")</f>
        <v>0</v>
      </c>
      <c r="I329" s="21">
        <f t="shared" ref="I329" si="327">G329+H329</f>
        <v>0</v>
      </c>
      <c r="J329" s="21">
        <f>IF(F329=2,C329,"0")</f>
        <v>21</v>
      </c>
      <c r="K329" s="21">
        <f>IF(F329=2,D329,"0")</f>
        <v>178</v>
      </c>
      <c r="L329" s="21">
        <f t="shared" ref="L329" si="328">J329+K329</f>
        <v>199</v>
      </c>
    </row>
    <row r="330" spans="1:12" s="26" customFormat="1" ht="17.25" customHeight="1" x14ac:dyDescent="0.2">
      <c r="A330" s="69"/>
      <c r="B330" s="44" t="s">
        <v>62</v>
      </c>
      <c r="C330" s="24">
        <f>SUM(C329:C329)</f>
        <v>21</v>
      </c>
      <c r="D330" s="24">
        <f>SUM(D329:D329)</f>
        <v>178</v>
      </c>
      <c r="E330" s="24">
        <f>SUM(E329:E329)</f>
        <v>199</v>
      </c>
      <c r="F330" s="39">
        <f>SUM(F329:F329)</f>
        <v>2</v>
      </c>
      <c r="G330" s="24" t="str">
        <f>G329</f>
        <v>0</v>
      </c>
      <c r="H330" s="24" t="str">
        <f t="shared" ref="H330:I330" si="329">H329</f>
        <v>0</v>
      </c>
      <c r="I330" s="24">
        <f t="shared" si="329"/>
        <v>0</v>
      </c>
      <c r="J330" s="24">
        <f>SUM(J329:J329)</f>
        <v>21</v>
      </c>
      <c r="K330" s="24">
        <f>SUM(K329:K329)</f>
        <v>178</v>
      </c>
      <c r="L330" s="24">
        <f>SUM(L329:L329)</f>
        <v>199</v>
      </c>
    </row>
    <row r="331" spans="1:12" s="26" customFormat="1" ht="17.25" customHeight="1" x14ac:dyDescent="0.2">
      <c r="A331" s="18"/>
      <c r="B331" s="40" t="s">
        <v>72</v>
      </c>
      <c r="C331" s="20"/>
      <c r="D331" s="20"/>
      <c r="E331" s="21"/>
      <c r="F331" s="58"/>
      <c r="G331" s="21"/>
      <c r="H331" s="21"/>
      <c r="I331" s="21"/>
      <c r="J331" s="21"/>
      <c r="K331" s="21"/>
      <c r="L331" s="21"/>
    </row>
    <row r="332" spans="1:12" s="26" customFormat="1" ht="17.25" customHeight="1" x14ac:dyDescent="0.2">
      <c r="A332" s="18"/>
      <c r="B332" s="19" t="s">
        <v>162</v>
      </c>
      <c r="C332" s="20">
        <v>2</v>
      </c>
      <c r="D332" s="20">
        <v>25</v>
      </c>
      <c r="E332" s="21">
        <f>C332+D332</f>
        <v>27</v>
      </c>
      <c r="F332" s="62">
        <v>2</v>
      </c>
      <c r="G332" s="21" t="str">
        <f>IF(F332=1,C332,"0")</f>
        <v>0</v>
      </c>
      <c r="H332" s="21" t="str">
        <f>IF(F332=1,D332,"0")</f>
        <v>0</v>
      </c>
      <c r="I332" s="21">
        <f t="shared" ref="I332" si="330">G332+H332</f>
        <v>0</v>
      </c>
      <c r="J332" s="21">
        <f>IF(F332=2,C332,"0")</f>
        <v>2</v>
      </c>
      <c r="K332" s="21">
        <f>IF(F332=2,D332,"0")</f>
        <v>25</v>
      </c>
      <c r="L332" s="21">
        <f t="shared" ref="L332" si="331">J332+K332</f>
        <v>27</v>
      </c>
    </row>
    <row r="333" spans="1:12" s="26" customFormat="1" ht="17.25" customHeight="1" x14ac:dyDescent="0.2">
      <c r="A333" s="18"/>
      <c r="B333" s="19" t="s">
        <v>138</v>
      </c>
      <c r="C333" s="20">
        <v>10</v>
      </c>
      <c r="D333" s="20">
        <v>117</v>
      </c>
      <c r="E333" s="21">
        <f>C333+D333</f>
        <v>127</v>
      </c>
      <c r="F333" s="38">
        <v>2</v>
      </c>
      <c r="G333" s="21" t="str">
        <f>IF(F333=1,C333,"0")</f>
        <v>0</v>
      </c>
      <c r="H333" s="21" t="str">
        <f>IF(F333=1,D333,"0")</f>
        <v>0</v>
      </c>
      <c r="I333" s="21">
        <f t="shared" ref="I333" si="332">G333+H333</f>
        <v>0</v>
      </c>
      <c r="J333" s="21">
        <f>IF(F333=2,C333,"0")</f>
        <v>10</v>
      </c>
      <c r="K333" s="21">
        <f>IF(F333=2,D333,"0")</f>
        <v>117</v>
      </c>
      <c r="L333" s="21">
        <f t="shared" ref="L333" si="333">J333+K333</f>
        <v>127</v>
      </c>
    </row>
    <row r="334" spans="1:12" s="26" customFormat="1" ht="17.25" customHeight="1" x14ac:dyDescent="0.2">
      <c r="A334" s="22"/>
      <c r="B334" s="23" t="s">
        <v>62</v>
      </c>
      <c r="C334" s="24">
        <f>SUM(C332:C333)</f>
        <v>12</v>
      </c>
      <c r="D334" s="24">
        <f>SUM(D332:D333)</f>
        <v>142</v>
      </c>
      <c r="E334" s="24">
        <f>SUM(E332:E333)</f>
        <v>154</v>
      </c>
      <c r="F334" s="24"/>
      <c r="G334" s="24">
        <f t="shared" ref="G334:L334" si="334">SUM(G332:G333)</f>
        <v>0</v>
      </c>
      <c r="H334" s="24">
        <f t="shared" si="334"/>
        <v>0</v>
      </c>
      <c r="I334" s="24">
        <f t="shared" si="334"/>
        <v>0</v>
      </c>
      <c r="J334" s="24">
        <f t="shared" si="334"/>
        <v>12</v>
      </c>
      <c r="K334" s="24">
        <f t="shared" si="334"/>
        <v>142</v>
      </c>
      <c r="L334" s="24">
        <f t="shared" si="334"/>
        <v>154</v>
      </c>
    </row>
    <row r="335" spans="1:12" s="26" customFormat="1" ht="17.25" customHeight="1" x14ac:dyDescent="0.2">
      <c r="A335" s="22"/>
      <c r="B335" s="23" t="s">
        <v>64</v>
      </c>
      <c r="C335" s="24">
        <f>C334+C330</f>
        <v>33</v>
      </c>
      <c r="D335" s="24">
        <f>D334+D330</f>
        <v>320</v>
      </c>
      <c r="E335" s="24">
        <f>E334+E330</f>
        <v>353</v>
      </c>
      <c r="F335" s="39"/>
      <c r="G335" s="24">
        <f t="shared" ref="G335:L335" si="335">G334+G330</f>
        <v>0</v>
      </c>
      <c r="H335" s="24">
        <f t="shared" si="335"/>
        <v>0</v>
      </c>
      <c r="I335" s="24">
        <f t="shared" si="335"/>
        <v>0</v>
      </c>
      <c r="J335" s="24">
        <f t="shared" si="335"/>
        <v>33</v>
      </c>
      <c r="K335" s="24">
        <f t="shared" si="335"/>
        <v>320</v>
      </c>
      <c r="L335" s="24">
        <f t="shared" si="335"/>
        <v>353</v>
      </c>
    </row>
    <row r="336" spans="1:12" s="26" customFormat="1" ht="17.25" customHeight="1" x14ac:dyDescent="0.2">
      <c r="A336" s="83"/>
      <c r="B336" s="84" t="s">
        <v>46</v>
      </c>
      <c r="C336" s="85">
        <f>C335</f>
        <v>33</v>
      </c>
      <c r="D336" s="85">
        <f t="shared" ref="D336:L336" si="336">D335</f>
        <v>320</v>
      </c>
      <c r="E336" s="85">
        <f t="shared" si="336"/>
        <v>353</v>
      </c>
      <c r="F336" s="86"/>
      <c r="G336" s="85">
        <f t="shared" si="336"/>
        <v>0</v>
      </c>
      <c r="H336" s="85">
        <f t="shared" si="336"/>
        <v>0</v>
      </c>
      <c r="I336" s="85">
        <f t="shared" si="336"/>
        <v>0</v>
      </c>
      <c r="J336" s="85">
        <f t="shared" si="336"/>
        <v>33</v>
      </c>
      <c r="K336" s="85">
        <f t="shared" si="336"/>
        <v>320</v>
      </c>
      <c r="L336" s="85">
        <f t="shared" si="336"/>
        <v>353</v>
      </c>
    </row>
    <row r="337" spans="1:12" s="26" customFormat="1" ht="17.25" customHeight="1" x14ac:dyDescent="0.2">
      <c r="A337" s="93" t="s">
        <v>151</v>
      </c>
      <c r="B337" s="94"/>
      <c r="C337" s="95"/>
      <c r="D337" s="95"/>
      <c r="E337" s="95"/>
      <c r="F337" s="96"/>
      <c r="G337" s="95"/>
      <c r="H337" s="95"/>
      <c r="I337" s="95"/>
      <c r="J337" s="95"/>
      <c r="K337" s="95"/>
      <c r="L337" s="97"/>
    </row>
    <row r="338" spans="1:12" s="26" customFormat="1" ht="17.25" customHeight="1" x14ac:dyDescent="0.2">
      <c r="A338" s="93"/>
      <c r="B338" s="53" t="s">
        <v>63</v>
      </c>
      <c r="C338" s="95"/>
      <c r="D338" s="95"/>
      <c r="E338" s="95"/>
      <c r="F338" s="96"/>
      <c r="G338" s="95"/>
      <c r="H338" s="95"/>
      <c r="I338" s="95"/>
      <c r="J338" s="95"/>
      <c r="K338" s="95"/>
      <c r="L338" s="97"/>
    </row>
    <row r="339" spans="1:12" s="26" customFormat="1" ht="17.25" customHeight="1" x14ac:dyDescent="0.2">
      <c r="A339" s="93"/>
      <c r="B339" s="40" t="s">
        <v>152</v>
      </c>
      <c r="C339" s="95"/>
      <c r="D339" s="95"/>
      <c r="E339" s="95"/>
      <c r="F339" s="96"/>
      <c r="G339" s="95"/>
      <c r="H339" s="95"/>
      <c r="I339" s="95"/>
      <c r="J339" s="95"/>
      <c r="K339" s="95"/>
      <c r="L339" s="97"/>
    </row>
    <row r="340" spans="1:12" s="26" customFormat="1" ht="17.25" customHeight="1" x14ac:dyDescent="0.2">
      <c r="A340" s="93"/>
      <c r="B340" s="98" t="s">
        <v>153</v>
      </c>
      <c r="C340" s="20">
        <v>9</v>
      </c>
      <c r="D340" s="20">
        <v>216</v>
      </c>
      <c r="E340" s="21">
        <f>C340+D340</f>
        <v>225</v>
      </c>
      <c r="F340" s="110">
        <v>2</v>
      </c>
      <c r="G340" s="21" t="str">
        <f>IF(F340=1,C340,"0")</f>
        <v>0</v>
      </c>
      <c r="H340" s="21" t="str">
        <f>IF(F340=1,D340,"0")</f>
        <v>0</v>
      </c>
      <c r="I340" s="21">
        <f>G340+H340</f>
        <v>0</v>
      </c>
      <c r="J340" s="21">
        <f>IF(F340=2,C340,"0")</f>
        <v>9</v>
      </c>
      <c r="K340" s="21">
        <f>IF(F340=2,D340,"0")</f>
        <v>216</v>
      </c>
      <c r="L340" s="21">
        <f>J340+K340</f>
        <v>225</v>
      </c>
    </row>
    <row r="341" spans="1:12" s="26" customFormat="1" ht="17.25" customHeight="1" x14ac:dyDescent="0.2">
      <c r="A341" s="93"/>
      <c r="B341" s="44" t="s">
        <v>62</v>
      </c>
      <c r="C341" s="24">
        <f>C340</f>
        <v>9</v>
      </c>
      <c r="D341" s="24">
        <f t="shared" ref="D341:L343" si="337">D340</f>
        <v>216</v>
      </c>
      <c r="E341" s="24">
        <f t="shared" si="337"/>
        <v>225</v>
      </c>
      <c r="F341" s="24"/>
      <c r="G341" s="24" t="str">
        <f t="shared" si="337"/>
        <v>0</v>
      </c>
      <c r="H341" s="24" t="str">
        <f t="shared" si="337"/>
        <v>0</v>
      </c>
      <c r="I341" s="24">
        <f t="shared" si="337"/>
        <v>0</v>
      </c>
      <c r="J341" s="24">
        <f t="shared" si="337"/>
        <v>9</v>
      </c>
      <c r="K341" s="24">
        <f t="shared" si="337"/>
        <v>216</v>
      </c>
      <c r="L341" s="24">
        <f t="shared" si="337"/>
        <v>225</v>
      </c>
    </row>
    <row r="342" spans="1:12" s="26" customFormat="1" ht="17.25" customHeight="1" x14ac:dyDescent="0.2">
      <c r="A342" s="93"/>
      <c r="B342" s="44" t="s">
        <v>64</v>
      </c>
      <c r="C342" s="24">
        <f>C341</f>
        <v>9</v>
      </c>
      <c r="D342" s="24">
        <f t="shared" si="337"/>
        <v>216</v>
      </c>
      <c r="E342" s="24">
        <f t="shared" si="337"/>
        <v>225</v>
      </c>
      <c r="F342" s="24"/>
      <c r="G342" s="24" t="str">
        <f t="shared" si="337"/>
        <v>0</v>
      </c>
      <c r="H342" s="24" t="str">
        <f t="shared" si="337"/>
        <v>0</v>
      </c>
      <c r="I342" s="24">
        <f t="shared" si="337"/>
        <v>0</v>
      </c>
      <c r="J342" s="24">
        <f t="shared" si="337"/>
        <v>9</v>
      </c>
      <c r="K342" s="24">
        <f t="shared" si="337"/>
        <v>216</v>
      </c>
      <c r="L342" s="24">
        <f t="shared" si="337"/>
        <v>225</v>
      </c>
    </row>
    <row r="343" spans="1:12" s="26" customFormat="1" ht="17.25" customHeight="1" x14ac:dyDescent="0.2">
      <c r="A343" s="31"/>
      <c r="B343" s="55" t="s">
        <v>46</v>
      </c>
      <c r="C343" s="85">
        <f>C342</f>
        <v>9</v>
      </c>
      <c r="D343" s="85">
        <f t="shared" si="337"/>
        <v>216</v>
      </c>
      <c r="E343" s="85">
        <f t="shared" si="337"/>
        <v>225</v>
      </c>
      <c r="F343" s="85"/>
      <c r="G343" s="85" t="str">
        <f t="shared" si="337"/>
        <v>0</v>
      </c>
      <c r="H343" s="85" t="str">
        <f t="shared" si="337"/>
        <v>0</v>
      </c>
      <c r="I343" s="85">
        <f t="shared" si="337"/>
        <v>0</v>
      </c>
      <c r="J343" s="85">
        <f t="shared" si="337"/>
        <v>9</v>
      </c>
      <c r="K343" s="85">
        <f t="shared" si="337"/>
        <v>216</v>
      </c>
      <c r="L343" s="85">
        <f t="shared" si="337"/>
        <v>225</v>
      </c>
    </row>
    <row r="344" spans="1:12" s="88" customFormat="1" ht="25.5" customHeight="1" x14ac:dyDescent="0.2">
      <c r="A344" s="87"/>
      <c r="B344" s="113" t="s">
        <v>0</v>
      </c>
      <c r="C344" s="114">
        <f>C26+C79+C92+C165+C218+C242+C270+C296+C317+C325+C336+C343</f>
        <v>11408</v>
      </c>
      <c r="D344" s="114">
        <f>D26+D79+D92+D165+D218+D242+D270+D296+D317+D325+D336+D343</f>
        <v>13668</v>
      </c>
      <c r="E344" s="114">
        <f>E26+E79+E92+E165+E218+E242+E270+E296+E317+E325+E336+E343</f>
        <v>25076</v>
      </c>
      <c r="F344" s="115"/>
      <c r="G344" s="114">
        <f t="shared" ref="G344:L344" si="338">G26+G79+G92+G165+G218+G242+G270+G296+G317+G325+G336+G343</f>
        <v>1613</v>
      </c>
      <c r="H344" s="114">
        <f t="shared" si="338"/>
        <v>4327</v>
      </c>
      <c r="I344" s="114">
        <f t="shared" si="338"/>
        <v>5940</v>
      </c>
      <c r="J344" s="114">
        <f t="shared" si="338"/>
        <v>9795</v>
      </c>
      <c r="K344" s="114">
        <f t="shared" si="338"/>
        <v>9341</v>
      </c>
      <c r="L344" s="114">
        <f t="shared" si="338"/>
        <v>19136</v>
      </c>
    </row>
    <row r="345" spans="1:12" ht="17.25" customHeight="1" x14ac:dyDescent="0.2">
      <c r="B345" s="89" t="s">
        <v>196</v>
      </c>
    </row>
  </sheetData>
  <mergeCells count="9">
    <mergeCell ref="A1:L1"/>
    <mergeCell ref="A2:L2"/>
    <mergeCell ref="A3:B6"/>
    <mergeCell ref="C3:L3"/>
    <mergeCell ref="C4:E5"/>
    <mergeCell ref="F4:F5"/>
    <mergeCell ref="G4:L4"/>
    <mergeCell ref="G5:I5"/>
    <mergeCell ref="J5:L5"/>
  </mergeCells>
  <pageMargins left="0.39370078740157483" right="0.19685039370078741" top="0.39370078740157483" bottom="0.39370078740157483" header="0.31496062992125984" footer="0.31496062992125984"/>
  <pageSetup paperSize="9" scale="85" orientation="portrait" verticalDpi="0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90" zoomScaleNormal="90" workbookViewId="0">
      <selection activeCell="S4" sqref="S4"/>
    </sheetView>
  </sheetViews>
  <sheetFormatPr defaultRowHeight="26.25" customHeight="1" x14ac:dyDescent="0.35"/>
  <cols>
    <col min="1" max="1" width="26.5" style="99" customWidth="1"/>
    <col min="2" max="16384" width="9" style="99"/>
  </cols>
  <sheetData>
    <row r="1" spans="1:2" ht="26.25" customHeight="1" x14ac:dyDescent="0.35">
      <c r="A1" s="99" t="s">
        <v>94</v>
      </c>
      <c r="B1" s="100">
        <f>นักศึกษาทั้งหมด!E26</f>
        <v>2154</v>
      </c>
    </row>
    <row r="2" spans="1:2" ht="26.25" customHeight="1" x14ac:dyDescent="0.35">
      <c r="A2" s="99" t="s">
        <v>155</v>
      </c>
      <c r="B2" s="100">
        <f>นักศึกษาทั้งหมด!E79</f>
        <v>2285</v>
      </c>
    </row>
    <row r="3" spans="1:2" ht="26.25" customHeight="1" x14ac:dyDescent="0.35">
      <c r="A3" s="99" t="s">
        <v>45</v>
      </c>
      <c r="B3" s="100">
        <f>นักศึกษาทั้งหมด!E92</f>
        <v>1130</v>
      </c>
    </row>
    <row r="4" spans="1:2" ht="26.25" customHeight="1" x14ac:dyDescent="0.35">
      <c r="A4" s="99" t="s">
        <v>47</v>
      </c>
      <c r="B4" s="100">
        <f>นักศึกษาทั้งหมด!E165</f>
        <v>5400</v>
      </c>
    </row>
    <row r="5" spans="1:2" ht="26.25" customHeight="1" x14ac:dyDescent="0.35">
      <c r="A5" s="99" t="s">
        <v>49</v>
      </c>
      <c r="B5" s="100">
        <f>นักศึกษาทั้งหมด!E218</f>
        <v>6449</v>
      </c>
    </row>
    <row r="6" spans="1:2" ht="26.25" customHeight="1" x14ac:dyDescent="0.35">
      <c r="A6" s="99" t="s">
        <v>54</v>
      </c>
      <c r="B6" s="100">
        <f>นักศึกษาทั้งหมด!E242</f>
        <v>1559</v>
      </c>
    </row>
    <row r="7" spans="1:2" ht="26.25" customHeight="1" x14ac:dyDescent="0.35">
      <c r="A7" s="99" t="s">
        <v>56</v>
      </c>
      <c r="B7" s="100">
        <f>นักศึกษาทั้งหมด!E270</f>
        <v>1502</v>
      </c>
    </row>
    <row r="8" spans="1:2" ht="26.25" customHeight="1" x14ac:dyDescent="0.35">
      <c r="A8" s="99" t="s">
        <v>57</v>
      </c>
      <c r="B8" s="100">
        <f>นักศึกษาทั้งหมด!E296</f>
        <v>1946</v>
      </c>
    </row>
    <row r="9" spans="1:2" ht="26.25" customHeight="1" x14ac:dyDescent="0.35">
      <c r="A9" s="99" t="s">
        <v>58</v>
      </c>
      <c r="B9" s="100">
        <f>นักศึกษาทั้งหมด!E317</f>
        <v>1252</v>
      </c>
    </row>
    <row r="10" spans="1:2" ht="26.25" customHeight="1" x14ac:dyDescent="0.35">
      <c r="A10" s="99" t="s">
        <v>60</v>
      </c>
      <c r="B10" s="100">
        <f>นักศึกษาทั้งหมด!E325</f>
        <v>821</v>
      </c>
    </row>
    <row r="11" spans="1:2" ht="26.25" customHeight="1" x14ac:dyDescent="0.35">
      <c r="A11" s="99" t="s">
        <v>43</v>
      </c>
      <c r="B11" s="100">
        <f>นักศึกษาทั้งหมด!E336</f>
        <v>353</v>
      </c>
    </row>
    <row r="12" spans="1:2" ht="26.25" customHeight="1" x14ac:dyDescent="0.35">
      <c r="A12" s="99" t="s">
        <v>151</v>
      </c>
      <c r="B12" s="100">
        <f>นักศึกษาทั้งหมด!E343</f>
        <v>225</v>
      </c>
    </row>
    <row r="13" spans="1:2" ht="26.25" customHeight="1" x14ac:dyDescent="0.35">
      <c r="B13" s="100">
        <f>SUM(B1:B12)</f>
        <v>25076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นักศึกษาทั้งหมด</vt:lpstr>
      <vt:lpstr>Sheet1</vt:lpstr>
      <vt:lpstr>นักศึกษาทั้งหมด!Print_Titles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2020-10-02T04:57:42Z</cp:lastPrinted>
  <dcterms:created xsi:type="dcterms:W3CDTF">2010-08-08T07:13:07Z</dcterms:created>
  <dcterms:modified xsi:type="dcterms:W3CDTF">2020-10-07T02:57:04Z</dcterms:modified>
</cp:coreProperties>
</file>