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15" windowWidth="10080" windowHeight="11535" tabRatio="561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45621"/>
</workbook>
</file>

<file path=xl/calcChain.xml><?xml version="1.0" encoding="utf-8"?>
<calcChain xmlns="http://schemas.openxmlformats.org/spreadsheetml/2006/main">
  <c r="B6" i="10" l="1"/>
  <c r="B1" i="10" l="1"/>
  <c r="B13" i="10"/>
  <c r="B12" i="10"/>
  <c r="B11" i="10"/>
  <c r="B10" i="10"/>
  <c r="B9" i="10"/>
  <c r="B8" i="10"/>
  <c r="B7" i="10"/>
  <c r="B5" i="10"/>
  <c r="B4" i="10"/>
  <c r="B3" i="10"/>
  <c r="B2" i="10"/>
  <c r="D332" i="9" l="1"/>
  <c r="C332" i="9"/>
  <c r="K330" i="9"/>
  <c r="J330" i="9"/>
  <c r="H330" i="9"/>
  <c r="G330" i="9"/>
  <c r="E330" i="9"/>
  <c r="D316" i="9"/>
  <c r="C316" i="9"/>
  <c r="D324" i="9"/>
  <c r="D325" i="9" s="1"/>
  <c r="D326" i="9" s="1"/>
  <c r="F324" i="9"/>
  <c r="F325" i="9" s="1"/>
  <c r="F326" i="9" s="1"/>
  <c r="K324" i="9"/>
  <c r="K325" i="9" s="1"/>
  <c r="K326" i="9" s="1"/>
  <c r="C324" i="9"/>
  <c r="C325" i="9" s="1"/>
  <c r="C326" i="9" s="1"/>
  <c r="K323" i="9"/>
  <c r="J323" i="9"/>
  <c r="L323" i="9" s="1"/>
  <c r="L324" i="9" s="1"/>
  <c r="L325" i="9" s="1"/>
  <c r="L326" i="9" s="1"/>
  <c r="H323" i="9"/>
  <c r="H324" i="9" s="1"/>
  <c r="H325" i="9" s="1"/>
  <c r="H326" i="9" s="1"/>
  <c r="G323" i="9"/>
  <c r="E323" i="9"/>
  <c r="E324" i="9" s="1"/>
  <c r="E325" i="9" s="1"/>
  <c r="E326" i="9" s="1"/>
  <c r="C259" i="9"/>
  <c r="E225" i="9"/>
  <c r="G225" i="9"/>
  <c r="H225" i="9"/>
  <c r="J225" i="9"/>
  <c r="K225" i="9"/>
  <c r="E215" i="9"/>
  <c r="G215" i="9"/>
  <c r="H215" i="9"/>
  <c r="J215" i="9"/>
  <c r="K215" i="9"/>
  <c r="D124" i="9"/>
  <c r="C124" i="9"/>
  <c r="K123" i="9"/>
  <c r="K124" i="9" s="1"/>
  <c r="J123" i="9"/>
  <c r="H123" i="9"/>
  <c r="H124" i="9" s="1"/>
  <c r="G123" i="9"/>
  <c r="G124" i="9" s="1"/>
  <c r="E123" i="9"/>
  <c r="E124" i="9" s="1"/>
  <c r="K116" i="9"/>
  <c r="J116" i="9"/>
  <c r="H116" i="9"/>
  <c r="G116" i="9"/>
  <c r="E116" i="9"/>
  <c r="J67" i="9"/>
  <c r="K67" i="9"/>
  <c r="G67" i="9"/>
  <c r="H67" i="9"/>
  <c r="E67" i="9"/>
  <c r="D68" i="9"/>
  <c r="C68" i="9"/>
  <c r="J324" i="9" l="1"/>
  <c r="J325" i="9" s="1"/>
  <c r="J326" i="9" s="1"/>
  <c r="L330" i="9"/>
  <c r="I330" i="9"/>
  <c r="I323" i="9"/>
  <c r="I324" i="9" s="1"/>
  <c r="I325" i="9" s="1"/>
  <c r="I326" i="9" s="1"/>
  <c r="G324" i="9"/>
  <c r="G325" i="9" s="1"/>
  <c r="G326" i="9" s="1"/>
  <c r="L215" i="9"/>
  <c r="I225" i="9"/>
  <c r="L225" i="9"/>
  <c r="I215" i="9"/>
  <c r="L67" i="9"/>
  <c r="I67" i="9"/>
  <c r="I123" i="9"/>
  <c r="I124" i="9" s="1"/>
  <c r="L123" i="9"/>
  <c r="L124" i="9" s="1"/>
  <c r="L116" i="9"/>
  <c r="J124" i="9"/>
  <c r="I116" i="9"/>
  <c r="D55" i="9" l="1"/>
  <c r="C55" i="9"/>
  <c r="K53" i="9"/>
  <c r="J53" i="9"/>
  <c r="H53" i="9"/>
  <c r="G53" i="9"/>
  <c r="E53" i="9"/>
  <c r="L53" i="9" l="1"/>
  <c r="I53" i="9"/>
  <c r="E74" i="9"/>
  <c r="E75" i="9"/>
  <c r="E76" i="9"/>
  <c r="E77" i="9"/>
  <c r="E78" i="9"/>
  <c r="E79" i="9"/>
  <c r="E80" i="9"/>
  <c r="K165" i="9" l="1"/>
  <c r="J165" i="9"/>
  <c r="H165" i="9"/>
  <c r="G165" i="9"/>
  <c r="E165" i="9"/>
  <c r="K152" i="9"/>
  <c r="J152" i="9"/>
  <c r="H152" i="9"/>
  <c r="G152" i="9"/>
  <c r="E152" i="9"/>
  <c r="K141" i="9"/>
  <c r="J141" i="9"/>
  <c r="H141" i="9"/>
  <c r="G141" i="9"/>
  <c r="E141" i="9"/>
  <c r="K137" i="9"/>
  <c r="J137" i="9"/>
  <c r="H137" i="9"/>
  <c r="G137" i="9"/>
  <c r="E137" i="9"/>
  <c r="L141" i="9" l="1"/>
  <c r="L152" i="9"/>
  <c r="I165" i="9"/>
  <c r="L165" i="9"/>
  <c r="L137" i="9"/>
  <c r="I152" i="9"/>
  <c r="I141" i="9"/>
  <c r="I137" i="9"/>
  <c r="K114" i="9"/>
  <c r="J114" i="9"/>
  <c r="H114" i="9"/>
  <c r="G114" i="9"/>
  <c r="E114" i="9"/>
  <c r="K112" i="9"/>
  <c r="J112" i="9"/>
  <c r="H112" i="9"/>
  <c r="G112" i="9"/>
  <c r="E112" i="9"/>
  <c r="F55" i="9"/>
  <c r="K54" i="9"/>
  <c r="K55" i="9" s="1"/>
  <c r="J54" i="9"/>
  <c r="J55" i="9" s="1"/>
  <c r="H54" i="9"/>
  <c r="G54" i="9"/>
  <c r="G55" i="9" s="1"/>
  <c r="E54" i="9"/>
  <c r="E55" i="9" s="1"/>
  <c r="D58" i="9"/>
  <c r="F58" i="9"/>
  <c r="C58" i="9"/>
  <c r="K57" i="9"/>
  <c r="K58" i="9" s="1"/>
  <c r="J57" i="9"/>
  <c r="H57" i="9"/>
  <c r="H58" i="9" s="1"/>
  <c r="G57" i="9"/>
  <c r="E57" i="9"/>
  <c r="E58" i="9" s="1"/>
  <c r="I57" i="9" l="1"/>
  <c r="I58" i="9" s="1"/>
  <c r="I112" i="9"/>
  <c r="L112" i="9"/>
  <c r="I114" i="9"/>
  <c r="L114" i="9"/>
  <c r="I54" i="9"/>
  <c r="I55" i="9" s="1"/>
  <c r="L57" i="9"/>
  <c r="L58" i="9" s="1"/>
  <c r="L54" i="9"/>
  <c r="L55" i="9" s="1"/>
  <c r="H55" i="9"/>
  <c r="G58" i="9"/>
  <c r="J58" i="9"/>
  <c r="D24" i="9" l="1"/>
  <c r="C24" i="9"/>
  <c r="E22" i="9"/>
  <c r="G22" i="9"/>
  <c r="H22" i="9"/>
  <c r="J22" i="9"/>
  <c r="K22" i="9"/>
  <c r="L22" i="9" l="1"/>
  <c r="I22" i="9"/>
  <c r="C231" i="9"/>
  <c r="F336" i="9" l="1"/>
  <c r="D336" i="9"/>
  <c r="C336" i="9"/>
  <c r="K335" i="9"/>
  <c r="J335" i="9"/>
  <c r="H335" i="9"/>
  <c r="G335" i="9"/>
  <c r="E335" i="9"/>
  <c r="K334" i="9"/>
  <c r="J334" i="9"/>
  <c r="H334" i="9"/>
  <c r="G334" i="9"/>
  <c r="E334" i="9"/>
  <c r="F332" i="9"/>
  <c r="K331" i="9"/>
  <c r="K332" i="9" s="1"/>
  <c r="J331" i="9"/>
  <c r="J332" i="9" s="1"/>
  <c r="H331" i="9"/>
  <c r="H332" i="9" s="1"/>
  <c r="G331" i="9"/>
  <c r="G332" i="9" s="1"/>
  <c r="E331" i="9"/>
  <c r="E332" i="9" s="1"/>
  <c r="F317" i="9"/>
  <c r="F318" i="9" s="1"/>
  <c r="F319" i="9" s="1"/>
  <c r="D317" i="9"/>
  <c r="D318" i="9" s="1"/>
  <c r="D319" i="9" s="1"/>
  <c r="J316" i="9"/>
  <c r="H316" i="9"/>
  <c r="G316" i="9"/>
  <c r="E316" i="9"/>
  <c r="K316" i="9"/>
  <c r="C317" i="9"/>
  <c r="C318" i="9" s="1"/>
  <c r="C319" i="9" s="1"/>
  <c r="K315" i="9"/>
  <c r="J315" i="9"/>
  <c r="H315" i="9"/>
  <c r="G315" i="9"/>
  <c r="E315" i="9"/>
  <c r="K314" i="9"/>
  <c r="J314" i="9"/>
  <c r="H314" i="9"/>
  <c r="G314" i="9"/>
  <c r="E314" i="9"/>
  <c r="F308" i="9"/>
  <c r="D308" i="9"/>
  <c r="D309" i="9" s="1"/>
  <c r="C308" i="9"/>
  <c r="C309" i="9" s="1"/>
  <c r="K307" i="9"/>
  <c r="J307" i="9"/>
  <c r="H307" i="9"/>
  <c r="G307" i="9"/>
  <c r="E307" i="9"/>
  <c r="K306" i="9"/>
  <c r="J306" i="9"/>
  <c r="H306" i="9"/>
  <c r="G306" i="9"/>
  <c r="E306" i="9"/>
  <c r="F302" i="9"/>
  <c r="F303" i="9" s="1"/>
  <c r="D302" i="9"/>
  <c r="D303" i="9" s="1"/>
  <c r="C302" i="9"/>
  <c r="C303" i="9" s="1"/>
  <c r="K301" i="9"/>
  <c r="J301" i="9"/>
  <c r="H301" i="9"/>
  <c r="G301" i="9"/>
  <c r="E301" i="9"/>
  <c r="K300" i="9"/>
  <c r="J300" i="9"/>
  <c r="H300" i="9"/>
  <c r="G300" i="9"/>
  <c r="E300" i="9"/>
  <c r="K299" i="9"/>
  <c r="J299" i="9"/>
  <c r="H299" i="9"/>
  <c r="G299" i="9"/>
  <c r="E299" i="9"/>
  <c r="K298" i="9"/>
  <c r="J298" i="9"/>
  <c r="H298" i="9"/>
  <c r="G298" i="9"/>
  <c r="E298" i="9"/>
  <c r="K297" i="9"/>
  <c r="J297" i="9"/>
  <c r="H297" i="9"/>
  <c r="G297" i="9"/>
  <c r="E297" i="9"/>
  <c r="K296" i="9"/>
  <c r="J296" i="9"/>
  <c r="H296" i="9"/>
  <c r="G296" i="9"/>
  <c r="E296" i="9"/>
  <c r="K295" i="9"/>
  <c r="J295" i="9"/>
  <c r="H295" i="9"/>
  <c r="G295" i="9"/>
  <c r="E295" i="9"/>
  <c r="K294" i="9"/>
  <c r="J294" i="9"/>
  <c r="H294" i="9"/>
  <c r="G294" i="9"/>
  <c r="E294" i="9"/>
  <c r="K293" i="9"/>
  <c r="J293" i="9"/>
  <c r="H293" i="9"/>
  <c r="G293" i="9"/>
  <c r="E293" i="9"/>
  <c r="F287" i="9"/>
  <c r="F288" i="9" s="1"/>
  <c r="D287" i="9"/>
  <c r="D288" i="9" s="1"/>
  <c r="C287" i="9"/>
  <c r="C288" i="9" s="1"/>
  <c r="K286" i="9"/>
  <c r="J286" i="9"/>
  <c r="H286" i="9"/>
  <c r="G286" i="9"/>
  <c r="E286" i="9"/>
  <c r="K285" i="9"/>
  <c r="J285" i="9"/>
  <c r="H285" i="9"/>
  <c r="G285" i="9"/>
  <c r="E285" i="9"/>
  <c r="K284" i="9"/>
  <c r="J284" i="9"/>
  <c r="H284" i="9"/>
  <c r="G284" i="9"/>
  <c r="E284" i="9"/>
  <c r="K283" i="9"/>
  <c r="J283" i="9"/>
  <c r="H283" i="9"/>
  <c r="G283" i="9"/>
  <c r="E283" i="9"/>
  <c r="K282" i="9"/>
  <c r="J282" i="9"/>
  <c r="H282" i="9"/>
  <c r="G282" i="9"/>
  <c r="E282" i="9"/>
  <c r="F278" i="9"/>
  <c r="D278" i="9"/>
  <c r="C278" i="9"/>
  <c r="C279" i="9" s="1"/>
  <c r="K277" i="9"/>
  <c r="J277" i="9"/>
  <c r="H277" i="9"/>
  <c r="G277" i="9"/>
  <c r="E277" i="9"/>
  <c r="K276" i="9"/>
  <c r="J276" i="9"/>
  <c r="H276" i="9"/>
  <c r="G276" i="9"/>
  <c r="E276" i="9"/>
  <c r="K275" i="9"/>
  <c r="J275" i="9"/>
  <c r="H275" i="9"/>
  <c r="G275" i="9"/>
  <c r="E275" i="9"/>
  <c r="K274" i="9"/>
  <c r="J274" i="9"/>
  <c r="H274" i="9"/>
  <c r="G274" i="9"/>
  <c r="E274" i="9"/>
  <c r="F272" i="9"/>
  <c r="D272" i="9"/>
  <c r="C272" i="9"/>
  <c r="K271" i="9"/>
  <c r="J271" i="9"/>
  <c r="H271" i="9"/>
  <c r="G271" i="9"/>
  <c r="E271" i="9"/>
  <c r="K270" i="9"/>
  <c r="J270" i="9"/>
  <c r="H270" i="9"/>
  <c r="G270" i="9"/>
  <c r="E270" i="9"/>
  <c r="K269" i="9"/>
  <c r="J269" i="9"/>
  <c r="H269" i="9"/>
  <c r="G269" i="9"/>
  <c r="E269" i="9"/>
  <c r="K268" i="9"/>
  <c r="J268" i="9"/>
  <c r="H268" i="9"/>
  <c r="G268" i="9"/>
  <c r="E268" i="9"/>
  <c r="K267" i="9"/>
  <c r="J267" i="9"/>
  <c r="H267" i="9"/>
  <c r="G267" i="9"/>
  <c r="E267" i="9"/>
  <c r="K266" i="9"/>
  <c r="J266" i="9"/>
  <c r="H266" i="9"/>
  <c r="G266" i="9"/>
  <c r="E266" i="9"/>
  <c r="K265" i="9"/>
  <c r="J265" i="9"/>
  <c r="H265" i="9"/>
  <c r="G265" i="9"/>
  <c r="E265" i="9"/>
  <c r="F259" i="9"/>
  <c r="D259" i="9"/>
  <c r="K258" i="9"/>
  <c r="J258" i="9"/>
  <c r="H258" i="9"/>
  <c r="G258" i="9"/>
  <c r="E258" i="9"/>
  <c r="K257" i="9"/>
  <c r="J257" i="9"/>
  <c r="H257" i="9"/>
  <c r="G257" i="9"/>
  <c r="E257" i="9"/>
  <c r="K256" i="9"/>
  <c r="J256" i="9"/>
  <c r="H256" i="9"/>
  <c r="G256" i="9"/>
  <c r="E256" i="9"/>
  <c r="K255" i="9"/>
  <c r="J255" i="9"/>
  <c r="H255" i="9"/>
  <c r="G255" i="9"/>
  <c r="E255" i="9"/>
  <c r="K254" i="9"/>
  <c r="J254" i="9"/>
  <c r="H254" i="9"/>
  <c r="G254" i="9"/>
  <c r="E254" i="9"/>
  <c r="K253" i="9"/>
  <c r="J253" i="9"/>
  <c r="H253" i="9"/>
  <c r="G253" i="9"/>
  <c r="E253" i="9"/>
  <c r="K252" i="9"/>
  <c r="J252" i="9"/>
  <c r="H252" i="9"/>
  <c r="G252" i="9"/>
  <c r="E252" i="9"/>
  <c r="F250" i="9"/>
  <c r="D250" i="9"/>
  <c r="C250" i="9"/>
  <c r="C260" i="9" s="1"/>
  <c r="K249" i="9"/>
  <c r="J249" i="9"/>
  <c r="H249" i="9"/>
  <c r="G249" i="9"/>
  <c r="E249" i="9"/>
  <c r="K248" i="9"/>
  <c r="J248" i="9"/>
  <c r="H248" i="9"/>
  <c r="G248" i="9"/>
  <c r="E248" i="9"/>
  <c r="K247" i="9"/>
  <c r="J247" i="9"/>
  <c r="H247" i="9"/>
  <c r="G247" i="9"/>
  <c r="E247" i="9"/>
  <c r="K246" i="9"/>
  <c r="J246" i="9"/>
  <c r="H246" i="9"/>
  <c r="G246" i="9"/>
  <c r="E246" i="9"/>
  <c r="K245" i="9"/>
  <c r="J245" i="9"/>
  <c r="H245" i="9"/>
  <c r="G245" i="9"/>
  <c r="E245" i="9"/>
  <c r="K244" i="9"/>
  <c r="J244" i="9"/>
  <c r="H244" i="9"/>
  <c r="G244" i="9"/>
  <c r="E244" i="9"/>
  <c r="K243" i="9"/>
  <c r="J243" i="9"/>
  <c r="H243" i="9"/>
  <c r="G243" i="9"/>
  <c r="E243" i="9"/>
  <c r="K242" i="9"/>
  <c r="J242" i="9"/>
  <c r="H242" i="9"/>
  <c r="G242" i="9"/>
  <c r="E242" i="9"/>
  <c r="K241" i="9"/>
  <c r="J241" i="9"/>
  <c r="H241" i="9"/>
  <c r="G241" i="9"/>
  <c r="E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F231" i="9"/>
  <c r="D231" i="9"/>
  <c r="K230" i="9"/>
  <c r="K231" i="9" s="1"/>
  <c r="J230" i="9"/>
  <c r="H230" i="9"/>
  <c r="H231" i="9" s="1"/>
  <c r="G230" i="9"/>
  <c r="G231" i="9" s="1"/>
  <c r="E230" i="9"/>
  <c r="E231" i="9" s="1"/>
  <c r="F227" i="9"/>
  <c r="D227" i="9"/>
  <c r="C227" i="9"/>
  <c r="K226" i="9"/>
  <c r="J226" i="9"/>
  <c r="H226" i="9"/>
  <c r="G226" i="9"/>
  <c r="E226" i="9"/>
  <c r="K224" i="9"/>
  <c r="J224" i="9"/>
  <c r="H224" i="9"/>
  <c r="G224" i="9"/>
  <c r="E224" i="9"/>
  <c r="K223" i="9"/>
  <c r="J223" i="9"/>
  <c r="H223" i="9"/>
  <c r="G223" i="9"/>
  <c r="E223" i="9"/>
  <c r="F221" i="9"/>
  <c r="D221" i="9"/>
  <c r="C221" i="9"/>
  <c r="K220" i="9"/>
  <c r="J220" i="9"/>
  <c r="H220" i="9"/>
  <c r="G220" i="9"/>
  <c r="E220" i="9"/>
  <c r="K219" i="9"/>
  <c r="J219" i="9"/>
  <c r="H219" i="9"/>
  <c r="G219" i="9"/>
  <c r="E219" i="9"/>
  <c r="K218" i="9"/>
  <c r="J218" i="9"/>
  <c r="H218" i="9"/>
  <c r="G218" i="9"/>
  <c r="E218" i="9"/>
  <c r="K217" i="9"/>
  <c r="J217" i="9"/>
  <c r="H217" i="9"/>
  <c r="G217" i="9"/>
  <c r="E217" i="9"/>
  <c r="K216" i="9"/>
  <c r="J216" i="9"/>
  <c r="H216" i="9"/>
  <c r="G216" i="9"/>
  <c r="E216" i="9"/>
  <c r="K214" i="9"/>
  <c r="J214" i="9"/>
  <c r="H214" i="9"/>
  <c r="G214" i="9"/>
  <c r="E214" i="9"/>
  <c r="K213" i="9"/>
  <c r="J213" i="9"/>
  <c r="H213" i="9"/>
  <c r="G213" i="9"/>
  <c r="E213" i="9"/>
  <c r="F207" i="9"/>
  <c r="D207" i="9"/>
  <c r="C207" i="9"/>
  <c r="K206" i="9"/>
  <c r="K207" i="9" s="1"/>
  <c r="J206" i="9"/>
  <c r="H206" i="9"/>
  <c r="G206" i="9"/>
  <c r="G207" i="9" s="1"/>
  <c r="E206" i="9"/>
  <c r="E207" i="9" s="1"/>
  <c r="F203" i="9"/>
  <c r="D203" i="9"/>
  <c r="C203" i="9"/>
  <c r="K202" i="9"/>
  <c r="J202" i="9"/>
  <c r="H202" i="9"/>
  <c r="G202" i="9"/>
  <c r="E202" i="9"/>
  <c r="K201" i="9"/>
  <c r="J201" i="9"/>
  <c r="H201" i="9"/>
  <c r="G201" i="9"/>
  <c r="E201" i="9"/>
  <c r="F199" i="9"/>
  <c r="D199" i="9"/>
  <c r="C199" i="9"/>
  <c r="K198" i="9"/>
  <c r="J198" i="9"/>
  <c r="H198" i="9"/>
  <c r="G198" i="9"/>
  <c r="E198" i="9"/>
  <c r="K197" i="9"/>
  <c r="J197" i="9"/>
  <c r="H197" i="9"/>
  <c r="G197" i="9"/>
  <c r="E197" i="9"/>
  <c r="F193" i="9"/>
  <c r="D193" i="9"/>
  <c r="C193" i="9"/>
  <c r="K192" i="9"/>
  <c r="J192" i="9"/>
  <c r="H192" i="9"/>
  <c r="G192" i="9"/>
  <c r="E192" i="9"/>
  <c r="K191" i="9"/>
  <c r="J191" i="9"/>
  <c r="H191" i="9"/>
  <c r="G191" i="9"/>
  <c r="E191" i="9"/>
  <c r="K190" i="9"/>
  <c r="J190" i="9"/>
  <c r="H190" i="9"/>
  <c r="G190" i="9"/>
  <c r="E190" i="9"/>
  <c r="K189" i="9"/>
  <c r="J189" i="9"/>
  <c r="H189" i="9"/>
  <c r="G189" i="9"/>
  <c r="E189" i="9"/>
  <c r="F187" i="9"/>
  <c r="D187" i="9"/>
  <c r="C187" i="9"/>
  <c r="K186" i="9"/>
  <c r="J186" i="9"/>
  <c r="H186" i="9"/>
  <c r="G186" i="9"/>
  <c r="E186" i="9"/>
  <c r="K185" i="9"/>
  <c r="J185" i="9"/>
  <c r="H185" i="9"/>
  <c r="G185" i="9"/>
  <c r="E185" i="9"/>
  <c r="F182" i="9"/>
  <c r="D182" i="9"/>
  <c r="C182" i="9"/>
  <c r="K181" i="9"/>
  <c r="K182" i="9" s="1"/>
  <c r="J181" i="9"/>
  <c r="H181" i="9"/>
  <c r="H182" i="9" s="1"/>
  <c r="G181" i="9"/>
  <c r="E181" i="9"/>
  <c r="E182" i="9" s="1"/>
  <c r="F179" i="9"/>
  <c r="D179" i="9"/>
  <c r="C179" i="9"/>
  <c r="K178" i="9"/>
  <c r="K179" i="9" s="1"/>
  <c r="J178" i="9"/>
  <c r="J179" i="9" s="1"/>
  <c r="H178" i="9"/>
  <c r="H179" i="9" s="1"/>
  <c r="G178" i="9"/>
  <c r="E178" i="9"/>
  <c r="E179" i="9" s="1"/>
  <c r="F175" i="9"/>
  <c r="D175" i="9"/>
  <c r="C175" i="9"/>
  <c r="K174" i="9"/>
  <c r="J174" i="9"/>
  <c r="H174" i="9"/>
  <c r="G174" i="9"/>
  <c r="E174" i="9"/>
  <c r="K173" i="9"/>
  <c r="J173" i="9"/>
  <c r="H173" i="9"/>
  <c r="G173" i="9"/>
  <c r="E173" i="9"/>
  <c r="K172" i="9"/>
  <c r="J172" i="9"/>
  <c r="H172" i="9"/>
  <c r="G172" i="9"/>
  <c r="E172" i="9"/>
  <c r="K171" i="9"/>
  <c r="J171" i="9"/>
  <c r="H171" i="9"/>
  <c r="G171" i="9"/>
  <c r="E171" i="9"/>
  <c r="F169" i="9"/>
  <c r="D169" i="9"/>
  <c r="C169" i="9"/>
  <c r="K168" i="9"/>
  <c r="J168" i="9"/>
  <c r="H168" i="9"/>
  <c r="G168" i="9"/>
  <c r="E168" i="9"/>
  <c r="K167" i="9"/>
  <c r="J167" i="9"/>
  <c r="H167" i="9"/>
  <c r="G167" i="9"/>
  <c r="E167" i="9"/>
  <c r="K166" i="9"/>
  <c r="J166" i="9"/>
  <c r="H166" i="9"/>
  <c r="G166" i="9"/>
  <c r="E166" i="9"/>
  <c r="K164" i="9"/>
  <c r="J164" i="9"/>
  <c r="H164" i="9"/>
  <c r="G164" i="9"/>
  <c r="E164" i="9"/>
  <c r="K163" i="9"/>
  <c r="J163" i="9"/>
  <c r="H163" i="9"/>
  <c r="G163" i="9"/>
  <c r="E163" i="9"/>
  <c r="K162" i="9"/>
  <c r="J162" i="9"/>
  <c r="H162" i="9"/>
  <c r="G162" i="9"/>
  <c r="E162" i="9"/>
  <c r="K161" i="9"/>
  <c r="J161" i="9"/>
  <c r="H161" i="9"/>
  <c r="G161" i="9"/>
  <c r="E161" i="9"/>
  <c r="F155" i="9"/>
  <c r="F156" i="9" s="1"/>
  <c r="D155" i="9"/>
  <c r="D156" i="9" s="1"/>
  <c r="C155" i="9"/>
  <c r="C156" i="9" s="1"/>
  <c r="K154" i="9"/>
  <c r="J154" i="9"/>
  <c r="H154" i="9"/>
  <c r="G154" i="9"/>
  <c r="E154" i="9"/>
  <c r="K153" i="9"/>
  <c r="J153" i="9"/>
  <c r="H153" i="9"/>
  <c r="G153" i="9"/>
  <c r="E153" i="9"/>
  <c r="K151" i="9"/>
  <c r="J151" i="9"/>
  <c r="H151" i="9"/>
  <c r="G151" i="9"/>
  <c r="E151" i="9"/>
  <c r="K150" i="9"/>
  <c r="J150" i="9"/>
  <c r="H150" i="9"/>
  <c r="G150" i="9"/>
  <c r="E150" i="9"/>
  <c r="K149" i="9"/>
  <c r="J149" i="9"/>
  <c r="H149" i="9"/>
  <c r="G149" i="9"/>
  <c r="E149" i="9"/>
  <c r="K148" i="9"/>
  <c r="J148" i="9"/>
  <c r="H148" i="9"/>
  <c r="G148" i="9"/>
  <c r="E148" i="9"/>
  <c r="K147" i="9"/>
  <c r="J147" i="9"/>
  <c r="H147" i="9"/>
  <c r="G147" i="9"/>
  <c r="E147" i="9"/>
  <c r="F143" i="9"/>
  <c r="D143" i="9"/>
  <c r="C143" i="9"/>
  <c r="K142" i="9"/>
  <c r="J142" i="9"/>
  <c r="H142" i="9"/>
  <c r="G142" i="9"/>
  <c r="E142" i="9"/>
  <c r="K140" i="9"/>
  <c r="J140" i="9"/>
  <c r="H140" i="9"/>
  <c r="G140" i="9"/>
  <c r="E140" i="9"/>
  <c r="K139" i="9"/>
  <c r="J139" i="9"/>
  <c r="H139" i="9"/>
  <c r="G139" i="9"/>
  <c r="E139" i="9"/>
  <c r="K138" i="9"/>
  <c r="J138" i="9"/>
  <c r="H138" i="9"/>
  <c r="G138" i="9"/>
  <c r="E138" i="9"/>
  <c r="K136" i="9"/>
  <c r="J136" i="9"/>
  <c r="H136" i="9"/>
  <c r="G136" i="9"/>
  <c r="E136" i="9"/>
  <c r="K135" i="9"/>
  <c r="J135" i="9"/>
  <c r="H135" i="9"/>
  <c r="G135" i="9"/>
  <c r="E135" i="9"/>
  <c r="K134" i="9"/>
  <c r="J134" i="9"/>
  <c r="H134" i="9"/>
  <c r="G134" i="9"/>
  <c r="E134" i="9"/>
  <c r="K133" i="9"/>
  <c r="J133" i="9"/>
  <c r="H133" i="9"/>
  <c r="G133" i="9"/>
  <c r="E133" i="9"/>
  <c r="K132" i="9"/>
  <c r="J132" i="9"/>
  <c r="H132" i="9"/>
  <c r="G132" i="9"/>
  <c r="E132" i="9"/>
  <c r="K131" i="9"/>
  <c r="J131" i="9"/>
  <c r="H131" i="9"/>
  <c r="G131" i="9"/>
  <c r="E131" i="9"/>
  <c r="K130" i="9"/>
  <c r="J130" i="9"/>
  <c r="H130" i="9"/>
  <c r="G130" i="9"/>
  <c r="E130" i="9"/>
  <c r="K129" i="9"/>
  <c r="J129" i="9"/>
  <c r="H129" i="9"/>
  <c r="G129" i="9"/>
  <c r="E129" i="9"/>
  <c r="K128" i="9"/>
  <c r="J128" i="9"/>
  <c r="H128" i="9"/>
  <c r="G128" i="9"/>
  <c r="E128" i="9"/>
  <c r="K127" i="9"/>
  <c r="J127" i="9"/>
  <c r="H127" i="9"/>
  <c r="G127" i="9"/>
  <c r="E127" i="9"/>
  <c r="K126" i="9"/>
  <c r="J126" i="9"/>
  <c r="H126" i="9"/>
  <c r="G126" i="9"/>
  <c r="E126" i="9"/>
  <c r="F121" i="9"/>
  <c r="F144" i="9" s="1"/>
  <c r="D121" i="9"/>
  <c r="C121" i="9"/>
  <c r="K120" i="9"/>
  <c r="J120" i="9"/>
  <c r="H120" i="9"/>
  <c r="G120" i="9"/>
  <c r="E120" i="9"/>
  <c r="K119" i="9"/>
  <c r="J119" i="9"/>
  <c r="H119" i="9"/>
  <c r="G119" i="9"/>
  <c r="E119" i="9"/>
  <c r="K118" i="9"/>
  <c r="J118" i="9"/>
  <c r="H118" i="9"/>
  <c r="G118" i="9"/>
  <c r="E118" i="9"/>
  <c r="K117" i="9"/>
  <c r="J117" i="9"/>
  <c r="H117" i="9"/>
  <c r="G117" i="9"/>
  <c r="E117" i="9"/>
  <c r="K115" i="9"/>
  <c r="J115" i="9"/>
  <c r="H115" i="9"/>
  <c r="G115" i="9"/>
  <c r="E115" i="9"/>
  <c r="K113" i="9"/>
  <c r="J113" i="9"/>
  <c r="H113" i="9"/>
  <c r="G113" i="9"/>
  <c r="E113" i="9"/>
  <c r="K111" i="9"/>
  <c r="J111" i="9"/>
  <c r="H111" i="9"/>
  <c r="G111" i="9"/>
  <c r="E111" i="9"/>
  <c r="K110" i="9"/>
  <c r="J110" i="9"/>
  <c r="H110" i="9"/>
  <c r="G110" i="9"/>
  <c r="E110" i="9"/>
  <c r="K109" i="9"/>
  <c r="J109" i="9"/>
  <c r="H109" i="9"/>
  <c r="G109" i="9"/>
  <c r="E109" i="9"/>
  <c r="K108" i="9"/>
  <c r="J108" i="9"/>
  <c r="H108" i="9"/>
  <c r="G108" i="9"/>
  <c r="E108" i="9"/>
  <c r="K107" i="9"/>
  <c r="J107" i="9"/>
  <c r="H107" i="9"/>
  <c r="G107" i="9"/>
  <c r="E107" i="9"/>
  <c r="K106" i="9"/>
  <c r="J106" i="9"/>
  <c r="H106" i="9"/>
  <c r="G106" i="9"/>
  <c r="E106" i="9"/>
  <c r="K105" i="9"/>
  <c r="J105" i="9"/>
  <c r="H105" i="9"/>
  <c r="G105" i="9"/>
  <c r="E105" i="9"/>
  <c r="K104" i="9"/>
  <c r="J104" i="9"/>
  <c r="H104" i="9"/>
  <c r="G104" i="9"/>
  <c r="E104" i="9"/>
  <c r="K103" i="9"/>
  <c r="J103" i="9"/>
  <c r="H103" i="9"/>
  <c r="G103" i="9"/>
  <c r="E103" i="9"/>
  <c r="K102" i="9"/>
  <c r="J102" i="9"/>
  <c r="H102" i="9"/>
  <c r="G102" i="9"/>
  <c r="E102" i="9"/>
  <c r="K101" i="9"/>
  <c r="J101" i="9"/>
  <c r="H101" i="9"/>
  <c r="G101" i="9"/>
  <c r="E101" i="9"/>
  <c r="K100" i="9"/>
  <c r="J100" i="9"/>
  <c r="H100" i="9"/>
  <c r="G100" i="9"/>
  <c r="E100" i="9"/>
  <c r="K99" i="9"/>
  <c r="J99" i="9"/>
  <c r="H99" i="9"/>
  <c r="G99" i="9"/>
  <c r="E99" i="9"/>
  <c r="K98" i="9"/>
  <c r="J98" i="9"/>
  <c r="H98" i="9"/>
  <c r="G98" i="9"/>
  <c r="E98" i="9"/>
  <c r="K97" i="9"/>
  <c r="J97" i="9"/>
  <c r="H97" i="9"/>
  <c r="G97" i="9"/>
  <c r="E97" i="9"/>
  <c r="K96" i="9"/>
  <c r="J96" i="9"/>
  <c r="H96" i="9"/>
  <c r="G96" i="9"/>
  <c r="E96" i="9"/>
  <c r="K95" i="9"/>
  <c r="J95" i="9"/>
  <c r="H95" i="9"/>
  <c r="G95" i="9"/>
  <c r="E95" i="9"/>
  <c r="K94" i="9"/>
  <c r="J94" i="9"/>
  <c r="H94" i="9"/>
  <c r="G94" i="9"/>
  <c r="E94" i="9"/>
  <c r="K93" i="9"/>
  <c r="J93" i="9"/>
  <c r="H93" i="9"/>
  <c r="G93" i="9"/>
  <c r="E93" i="9"/>
  <c r="K92" i="9"/>
  <c r="J92" i="9"/>
  <c r="H92" i="9"/>
  <c r="G92" i="9"/>
  <c r="E92" i="9"/>
  <c r="K91" i="9"/>
  <c r="J91" i="9"/>
  <c r="H91" i="9"/>
  <c r="G91" i="9"/>
  <c r="E91" i="9"/>
  <c r="K90" i="9"/>
  <c r="J90" i="9"/>
  <c r="H90" i="9"/>
  <c r="G90" i="9"/>
  <c r="E90" i="9"/>
  <c r="K89" i="9"/>
  <c r="J89" i="9"/>
  <c r="H89" i="9"/>
  <c r="G89" i="9"/>
  <c r="E89" i="9"/>
  <c r="K88" i="9"/>
  <c r="J88" i="9"/>
  <c r="H88" i="9"/>
  <c r="G88" i="9"/>
  <c r="E88" i="9"/>
  <c r="K87" i="9"/>
  <c r="J87" i="9"/>
  <c r="H87" i="9"/>
  <c r="G87" i="9"/>
  <c r="E87" i="9"/>
  <c r="F81" i="9"/>
  <c r="F82" i="9" s="1"/>
  <c r="F83" i="9" s="1"/>
  <c r="D81" i="9"/>
  <c r="D82" i="9" s="1"/>
  <c r="D83" i="9" s="1"/>
  <c r="C81" i="9"/>
  <c r="C82" i="9" s="1"/>
  <c r="C83" i="9" s="1"/>
  <c r="K80" i="9"/>
  <c r="J80" i="9"/>
  <c r="H80" i="9"/>
  <c r="G80" i="9"/>
  <c r="K79" i="9"/>
  <c r="J79" i="9"/>
  <c r="H79" i="9"/>
  <c r="G79" i="9"/>
  <c r="K78" i="9"/>
  <c r="J78" i="9"/>
  <c r="H78" i="9"/>
  <c r="G78" i="9"/>
  <c r="K77" i="9"/>
  <c r="J77" i="9"/>
  <c r="H77" i="9"/>
  <c r="G77" i="9"/>
  <c r="K76" i="9"/>
  <c r="J76" i="9"/>
  <c r="H76" i="9"/>
  <c r="G76" i="9"/>
  <c r="K75" i="9"/>
  <c r="J75" i="9"/>
  <c r="H75" i="9"/>
  <c r="G75" i="9"/>
  <c r="K74" i="9"/>
  <c r="J74" i="9"/>
  <c r="H74" i="9"/>
  <c r="G74" i="9"/>
  <c r="F68" i="9"/>
  <c r="K66" i="9"/>
  <c r="K68" i="9" s="1"/>
  <c r="J66" i="9"/>
  <c r="J68" i="9" s="1"/>
  <c r="H66" i="9"/>
  <c r="H68" i="9" s="1"/>
  <c r="G66" i="9"/>
  <c r="G68" i="9" s="1"/>
  <c r="E66" i="9"/>
  <c r="E68" i="9" s="1"/>
  <c r="F64" i="9"/>
  <c r="D64" i="9"/>
  <c r="C64" i="9"/>
  <c r="C69" i="9" s="1"/>
  <c r="K63" i="9"/>
  <c r="J63" i="9"/>
  <c r="H63" i="9"/>
  <c r="G63" i="9"/>
  <c r="E63" i="9"/>
  <c r="K62" i="9"/>
  <c r="J62" i="9"/>
  <c r="H62" i="9"/>
  <c r="G62" i="9"/>
  <c r="E62" i="9"/>
  <c r="F51" i="9"/>
  <c r="D51" i="9"/>
  <c r="C51" i="9"/>
  <c r="K50" i="9"/>
  <c r="K51" i="9" s="1"/>
  <c r="J50" i="9"/>
  <c r="H50" i="9"/>
  <c r="H51" i="9" s="1"/>
  <c r="G50" i="9"/>
  <c r="G51" i="9" s="1"/>
  <c r="E50" i="9"/>
  <c r="E51" i="9" s="1"/>
  <c r="F48" i="9"/>
  <c r="D48" i="9"/>
  <c r="C48" i="9"/>
  <c r="K47" i="9"/>
  <c r="J47" i="9"/>
  <c r="H47" i="9"/>
  <c r="G47" i="9"/>
  <c r="E47" i="9"/>
  <c r="K46" i="9"/>
  <c r="J46" i="9"/>
  <c r="H46" i="9"/>
  <c r="G46" i="9"/>
  <c r="E46" i="9"/>
  <c r="F44" i="9"/>
  <c r="D44" i="9"/>
  <c r="C44" i="9"/>
  <c r="K43" i="9"/>
  <c r="K44" i="9" s="1"/>
  <c r="J43" i="9"/>
  <c r="J44" i="9" s="1"/>
  <c r="H43" i="9"/>
  <c r="H44" i="9" s="1"/>
  <c r="G43" i="9"/>
  <c r="E43" i="9"/>
  <c r="E44" i="9" s="1"/>
  <c r="F41" i="9"/>
  <c r="D41" i="9"/>
  <c r="C41" i="9"/>
  <c r="K40" i="9"/>
  <c r="J40" i="9"/>
  <c r="H40" i="9"/>
  <c r="G40" i="9"/>
  <c r="E40" i="9"/>
  <c r="K39" i="9"/>
  <c r="J39" i="9"/>
  <c r="H39" i="9"/>
  <c r="H41" i="9" s="1"/>
  <c r="G39" i="9"/>
  <c r="G41" i="9" s="1"/>
  <c r="E39" i="9"/>
  <c r="F37" i="9"/>
  <c r="D37" i="9"/>
  <c r="C37" i="9"/>
  <c r="K36" i="9"/>
  <c r="J36" i="9"/>
  <c r="H36" i="9"/>
  <c r="G36" i="9"/>
  <c r="E36" i="9"/>
  <c r="K35" i="9"/>
  <c r="J35" i="9"/>
  <c r="H35" i="9"/>
  <c r="G35" i="9"/>
  <c r="E35" i="9"/>
  <c r="K34" i="9"/>
  <c r="J34" i="9"/>
  <c r="H34" i="9"/>
  <c r="G34" i="9"/>
  <c r="E34" i="9"/>
  <c r="K33" i="9"/>
  <c r="J33" i="9"/>
  <c r="H33" i="9"/>
  <c r="G33" i="9"/>
  <c r="E33" i="9"/>
  <c r="K32" i="9"/>
  <c r="J32" i="9"/>
  <c r="H32" i="9"/>
  <c r="G32" i="9"/>
  <c r="E32" i="9"/>
  <c r="K31" i="9"/>
  <c r="J31" i="9"/>
  <c r="H31" i="9"/>
  <c r="G31" i="9"/>
  <c r="E31" i="9"/>
  <c r="K30" i="9"/>
  <c r="J30" i="9"/>
  <c r="H30" i="9"/>
  <c r="G30" i="9"/>
  <c r="E30" i="9"/>
  <c r="D25" i="9"/>
  <c r="C25" i="9"/>
  <c r="K23" i="9"/>
  <c r="J23" i="9"/>
  <c r="H23" i="9"/>
  <c r="H24" i="9" s="1"/>
  <c r="G23" i="9"/>
  <c r="G24" i="9" s="1"/>
  <c r="E23" i="9"/>
  <c r="D18" i="9"/>
  <c r="C18" i="9"/>
  <c r="K17" i="9"/>
  <c r="J17" i="9"/>
  <c r="J18" i="9" s="1"/>
  <c r="H17" i="9"/>
  <c r="H18" i="9" s="1"/>
  <c r="G17" i="9"/>
  <c r="E17" i="9"/>
  <c r="E18" i="9" s="1"/>
  <c r="F15" i="9"/>
  <c r="D15" i="9"/>
  <c r="C15" i="9"/>
  <c r="K14" i="9"/>
  <c r="J14" i="9"/>
  <c r="H14" i="9"/>
  <c r="G14" i="9"/>
  <c r="E14" i="9"/>
  <c r="K13" i="9"/>
  <c r="J13" i="9"/>
  <c r="H13" i="9"/>
  <c r="G13" i="9"/>
  <c r="E13" i="9"/>
  <c r="K12" i="9"/>
  <c r="J12" i="9"/>
  <c r="H12" i="9"/>
  <c r="G12" i="9"/>
  <c r="E12" i="9"/>
  <c r="K11" i="9"/>
  <c r="J11" i="9"/>
  <c r="H11" i="9"/>
  <c r="G11" i="9"/>
  <c r="E11" i="9"/>
  <c r="K10" i="9"/>
  <c r="J10" i="9"/>
  <c r="H10" i="9"/>
  <c r="G10" i="9"/>
  <c r="E10" i="9"/>
  <c r="F279" i="9" l="1"/>
  <c r="D279" i="9"/>
  <c r="C144" i="9"/>
  <c r="D144" i="9"/>
  <c r="C310" i="9"/>
  <c r="C59" i="9"/>
  <c r="D204" i="9"/>
  <c r="D208" i="9" s="1"/>
  <c r="C204" i="9"/>
  <c r="C208" i="9" s="1"/>
  <c r="F176" i="9"/>
  <c r="I206" i="9"/>
  <c r="I207" i="9" s="1"/>
  <c r="I241" i="9"/>
  <c r="L219" i="9"/>
  <c r="L242" i="9"/>
  <c r="L246" i="9"/>
  <c r="I248" i="9"/>
  <c r="I269" i="9"/>
  <c r="F289" i="9"/>
  <c r="J317" i="9"/>
  <c r="J318" i="9" s="1"/>
  <c r="J319" i="9" s="1"/>
  <c r="L173" i="9"/>
  <c r="I334" i="9"/>
  <c r="L17" i="9"/>
  <c r="L18" i="9" s="1"/>
  <c r="L148" i="9"/>
  <c r="I17" i="9"/>
  <c r="I18" i="9" s="1"/>
  <c r="I185" i="9"/>
  <c r="L190" i="9"/>
  <c r="I192" i="9"/>
  <c r="I226" i="9"/>
  <c r="I238" i="9"/>
  <c r="L240" i="9"/>
  <c r="I243" i="9"/>
  <c r="L245" i="9"/>
  <c r="L249" i="9"/>
  <c r="F260" i="9"/>
  <c r="F261" i="9" s="1"/>
  <c r="I252" i="9"/>
  <c r="L266" i="9"/>
  <c r="I268" i="9"/>
  <c r="L270" i="9"/>
  <c r="I277" i="9"/>
  <c r="I286" i="9"/>
  <c r="K302" i="9"/>
  <c r="K303" i="9" s="1"/>
  <c r="L294" i="9"/>
  <c r="L297" i="9"/>
  <c r="I299" i="9"/>
  <c r="L301" i="9"/>
  <c r="F337" i="9"/>
  <c r="F338" i="9" s="1"/>
  <c r="E336" i="9"/>
  <c r="F69" i="9"/>
  <c r="L172" i="9"/>
  <c r="E317" i="9"/>
  <c r="E318" i="9" s="1"/>
  <c r="E319" i="9" s="1"/>
  <c r="I95" i="9"/>
  <c r="I103" i="9"/>
  <c r="I133" i="9"/>
  <c r="L132" i="9"/>
  <c r="I128" i="9"/>
  <c r="I127" i="9"/>
  <c r="I134" i="9"/>
  <c r="I153" i="9"/>
  <c r="L189" i="9"/>
  <c r="K199" i="9"/>
  <c r="I214" i="9"/>
  <c r="L217" i="9"/>
  <c r="I298" i="9"/>
  <c r="L300" i="9"/>
  <c r="H308" i="9"/>
  <c r="H309" i="9" s="1"/>
  <c r="I307" i="9"/>
  <c r="I161" i="9"/>
  <c r="K175" i="9"/>
  <c r="D228" i="9"/>
  <c r="D232" i="9" s="1"/>
  <c r="D233" i="9" s="1"/>
  <c r="I283" i="9"/>
  <c r="H336" i="9"/>
  <c r="D59" i="9"/>
  <c r="I163" i="9"/>
  <c r="L166" i="9"/>
  <c r="I213" i="9"/>
  <c r="I237" i="9"/>
  <c r="L315" i="9"/>
  <c r="L33" i="9"/>
  <c r="L115" i="9"/>
  <c r="I111" i="9"/>
  <c r="I107" i="9"/>
  <c r="L97" i="9"/>
  <c r="L89" i="9"/>
  <c r="L92" i="9"/>
  <c r="I110" i="9"/>
  <c r="L113" i="9"/>
  <c r="L119" i="9"/>
  <c r="L91" i="9"/>
  <c r="I93" i="9"/>
  <c r="L75" i="9"/>
  <c r="I62" i="9"/>
  <c r="G64" i="9"/>
  <c r="F59" i="9"/>
  <c r="L153" i="9"/>
  <c r="L275" i="9"/>
  <c r="L299" i="9"/>
  <c r="K18" i="9"/>
  <c r="I35" i="9"/>
  <c r="I80" i="9"/>
  <c r="F157" i="9"/>
  <c r="L142" i="9"/>
  <c r="K155" i="9"/>
  <c r="K156" i="9" s="1"/>
  <c r="L164" i="9"/>
  <c r="I167" i="9"/>
  <c r="C183" i="9"/>
  <c r="K187" i="9"/>
  <c r="L198" i="9"/>
  <c r="F204" i="9"/>
  <c r="F208" i="9" s="1"/>
  <c r="F228" i="9"/>
  <c r="F232" i="9" s="1"/>
  <c r="F233" i="9" s="1"/>
  <c r="I257" i="9"/>
  <c r="K317" i="9"/>
  <c r="K318" i="9" s="1"/>
  <c r="K319" i="9" s="1"/>
  <c r="L23" i="9"/>
  <c r="J24" i="9"/>
  <c r="J25" i="9" s="1"/>
  <c r="L78" i="9"/>
  <c r="D19" i="9"/>
  <c r="D26" i="9" s="1"/>
  <c r="K24" i="9"/>
  <c r="K25" i="9" s="1"/>
  <c r="L31" i="9"/>
  <c r="I33" i="9"/>
  <c r="I40" i="9"/>
  <c r="D69" i="9"/>
  <c r="I74" i="9"/>
  <c r="I78" i="9"/>
  <c r="L79" i="9"/>
  <c r="L94" i="9"/>
  <c r="L98" i="9"/>
  <c r="L102" i="9"/>
  <c r="L127" i="9"/>
  <c r="L131" i="9"/>
  <c r="I136" i="9"/>
  <c r="L162" i="9"/>
  <c r="L167" i="9"/>
  <c r="F183" i="9"/>
  <c r="L191" i="9"/>
  <c r="L202" i="9"/>
  <c r="I245" i="9"/>
  <c r="L253" i="9"/>
  <c r="L274" i="9"/>
  <c r="L277" i="9"/>
  <c r="I293" i="9"/>
  <c r="G336" i="9"/>
  <c r="K336" i="9"/>
  <c r="L335" i="9"/>
  <c r="I34" i="9"/>
  <c r="L99" i="9"/>
  <c r="I90" i="9"/>
  <c r="L96" i="9"/>
  <c r="L100" i="9"/>
  <c r="L104" i="9"/>
  <c r="L108" i="9"/>
  <c r="L30" i="9"/>
  <c r="L34" i="9"/>
  <c r="L46" i="9"/>
  <c r="K48" i="9"/>
  <c r="I46" i="9"/>
  <c r="G48" i="9"/>
  <c r="L39" i="9"/>
  <c r="I23" i="9"/>
  <c r="I24" i="9" s="1"/>
  <c r="H25" i="9"/>
  <c r="E24" i="9"/>
  <c r="E25" i="9" s="1"/>
  <c r="L14" i="9"/>
  <c r="I14" i="9"/>
  <c r="I11" i="9"/>
  <c r="I335" i="9"/>
  <c r="J336" i="9"/>
  <c r="J337" i="9" s="1"/>
  <c r="J338" i="9" s="1"/>
  <c r="I331" i="9"/>
  <c r="I332" i="9" s="1"/>
  <c r="D337" i="9"/>
  <c r="D338" i="9" s="1"/>
  <c r="L331" i="9"/>
  <c r="L332" i="9" s="1"/>
  <c r="C337" i="9"/>
  <c r="C338" i="9" s="1"/>
  <c r="I315" i="9"/>
  <c r="H317" i="9"/>
  <c r="H318" i="9" s="1"/>
  <c r="H319" i="9" s="1"/>
  <c r="I316" i="9"/>
  <c r="G317" i="9"/>
  <c r="G318" i="9" s="1"/>
  <c r="G319" i="9" s="1"/>
  <c r="I306" i="9"/>
  <c r="L306" i="9"/>
  <c r="E308" i="9"/>
  <c r="E309" i="9" s="1"/>
  <c r="K308" i="9"/>
  <c r="K309" i="9" s="1"/>
  <c r="L307" i="9"/>
  <c r="D310" i="9"/>
  <c r="J308" i="9"/>
  <c r="J309" i="9" s="1"/>
  <c r="I294" i="9"/>
  <c r="I295" i="9"/>
  <c r="L295" i="9"/>
  <c r="L296" i="9"/>
  <c r="I296" i="9"/>
  <c r="I297" i="9"/>
  <c r="L298" i="9"/>
  <c r="I300" i="9"/>
  <c r="H302" i="9"/>
  <c r="H303" i="9" s="1"/>
  <c r="I301" i="9"/>
  <c r="E302" i="9"/>
  <c r="E303" i="9" s="1"/>
  <c r="J302" i="9"/>
  <c r="J303" i="9" s="1"/>
  <c r="G302" i="9"/>
  <c r="G303" i="9" s="1"/>
  <c r="L283" i="9"/>
  <c r="I284" i="9"/>
  <c r="L284" i="9"/>
  <c r="K287" i="9"/>
  <c r="K288" i="9" s="1"/>
  <c r="H287" i="9"/>
  <c r="H288" i="9" s="1"/>
  <c r="I285" i="9"/>
  <c r="L285" i="9"/>
  <c r="L286" i="9"/>
  <c r="E287" i="9"/>
  <c r="E288" i="9" s="1"/>
  <c r="J287" i="9"/>
  <c r="J288" i="9" s="1"/>
  <c r="G287" i="9"/>
  <c r="G288" i="9" s="1"/>
  <c r="I274" i="9"/>
  <c r="I275" i="9"/>
  <c r="H278" i="9"/>
  <c r="K278" i="9"/>
  <c r="D289" i="9"/>
  <c r="L276" i="9"/>
  <c r="I276" i="9"/>
  <c r="E278" i="9"/>
  <c r="C289" i="9"/>
  <c r="G278" i="9"/>
  <c r="I265" i="9"/>
  <c r="I266" i="9"/>
  <c r="I267" i="9"/>
  <c r="L268" i="9"/>
  <c r="L269" i="9"/>
  <c r="I270" i="9"/>
  <c r="H272" i="9"/>
  <c r="I271" i="9"/>
  <c r="L271" i="9"/>
  <c r="J272" i="9"/>
  <c r="L252" i="9"/>
  <c r="I253" i="9"/>
  <c r="D260" i="9"/>
  <c r="D261" i="9" s="1"/>
  <c r="L254" i="9"/>
  <c r="I254" i="9"/>
  <c r="I255" i="9"/>
  <c r="L256" i="9"/>
  <c r="L257" i="9"/>
  <c r="L258" i="9"/>
  <c r="I258" i="9"/>
  <c r="I256" i="9"/>
  <c r="C261" i="9"/>
  <c r="L238" i="9"/>
  <c r="I239" i="9"/>
  <c r="L241" i="9"/>
  <c r="L247" i="9"/>
  <c r="I247" i="9"/>
  <c r="I242" i="9"/>
  <c r="L244" i="9"/>
  <c r="I246" i="9"/>
  <c r="I249" i="9"/>
  <c r="J250" i="9"/>
  <c r="L237" i="9"/>
  <c r="I230" i="9"/>
  <c r="I231" i="9" s="1"/>
  <c r="I223" i="9"/>
  <c r="I224" i="9"/>
  <c r="K227" i="9"/>
  <c r="L226" i="9"/>
  <c r="E227" i="9"/>
  <c r="C228" i="9"/>
  <c r="C232" i="9" s="1"/>
  <c r="C233" i="9" s="1"/>
  <c r="L214" i="9"/>
  <c r="I216" i="9"/>
  <c r="K221" i="9"/>
  <c r="L218" i="9"/>
  <c r="I218" i="9"/>
  <c r="I219" i="9"/>
  <c r="I220" i="9"/>
  <c r="H221" i="9"/>
  <c r="J221" i="9"/>
  <c r="E221" i="9"/>
  <c r="L213" i="9"/>
  <c r="H207" i="9"/>
  <c r="I201" i="9"/>
  <c r="K203" i="9"/>
  <c r="H203" i="9"/>
  <c r="I202" i="9"/>
  <c r="E203" i="9"/>
  <c r="L197" i="9"/>
  <c r="H199" i="9"/>
  <c r="H204" i="9" s="1"/>
  <c r="I198" i="9"/>
  <c r="E199" i="9"/>
  <c r="H193" i="9"/>
  <c r="I190" i="9"/>
  <c r="I191" i="9"/>
  <c r="L192" i="9"/>
  <c r="K193" i="9"/>
  <c r="E193" i="9"/>
  <c r="J193" i="9"/>
  <c r="L186" i="9"/>
  <c r="H187" i="9"/>
  <c r="I186" i="9"/>
  <c r="J187" i="9"/>
  <c r="E187" i="9"/>
  <c r="L185" i="9"/>
  <c r="G187" i="9"/>
  <c r="K183" i="9"/>
  <c r="H183" i="9"/>
  <c r="L178" i="9"/>
  <c r="L179" i="9" s="1"/>
  <c r="D183" i="9"/>
  <c r="I172" i="9"/>
  <c r="I173" i="9"/>
  <c r="L174" i="9"/>
  <c r="H175" i="9"/>
  <c r="I174" i="9"/>
  <c r="C176" i="9"/>
  <c r="E175" i="9"/>
  <c r="G175" i="9"/>
  <c r="I171" i="9"/>
  <c r="I162" i="9"/>
  <c r="I168" i="9"/>
  <c r="I166" i="9"/>
  <c r="J169" i="9"/>
  <c r="L161" i="9"/>
  <c r="E169" i="9"/>
  <c r="I149" i="9"/>
  <c r="L149" i="9"/>
  <c r="I150" i="9"/>
  <c r="L150" i="9"/>
  <c r="L151" i="9"/>
  <c r="L154" i="9"/>
  <c r="I154" i="9"/>
  <c r="E155" i="9"/>
  <c r="E156" i="9" s="1"/>
  <c r="G155" i="9"/>
  <c r="G156" i="9" s="1"/>
  <c r="L126" i="9"/>
  <c r="D157" i="9"/>
  <c r="I129" i="9"/>
  <c r="I130" i="9"/>
  <c r="L133" i="9"/>
  <c r="L134" i="9"/>
  <c r="L135" i="9"/>
  <c r="L136" i="9"/>
  <c r="I138" i="9"/>
  <c r="L138" i="9"/>
  <c r="I139" i="9"/>
  <c r="L140" i="9"/>
  <c r="K143" i="9"/>
  <c r="C157" i="9"/>
  <c r="I102" i="9"/>
  <c r="I105" i="9"/>
  <c r="L105" i="9"/>
  <c r="I106" i="9"/>
  <c r="L106" i="9"/>
  <c r="L107" i="9"/>
  <c r="I109" i="9"/>
  <c r="L109" i="9"/>
  <c r="L110" i="9"/>
  <c r="L111" i="9"/>
  <c r="I115" i="9"/>
  <c r="I117" i="9"/>
  <c r="L117" i="9"/>
  <c r="L118" i="9"/>
  <c r="I118" i="9"/>
  <c r="I120" i="9"/>
  <c r="L120" i="9"/>
  <c r="L90" i="9"/>
  <c r="I91" i="9"/>
  <c r="L93" i="9"/>
  <c r="I94" i="9"/>
  <c r="L95" i="9"/>
  <c r="I97" i="9"/>
  <c r="I98" i="9"/>
  <c r="I99" i="9"/>
  <c r="I101" i="9"/>
  <c r="L101" i="9"/>
  <c r="L74" i="9"/>
  <c r="I75" i="9"/>
  <c r="L77" i="9"/>
  <c r="K81" i="9"/>
  <c r="K82" i="9" s="1"/>
  <c r="K83" i="9" s="1"/>
  <c r="H81" i="9"/>
  <c r="H82" i="9" s="1"/>
  <c r="H83" i="9" s="1"/>
  <c r="G81" i="9"/>
  <c r="G82" i="9" s="1"/>
  <c r="G83" i="9" s="1"/>
  <c r="E81" i="9"/>
  <c r="E82" i="9" s="1"/>
  <c r="E83" i="9" s="1"/>
  <c r="I66" i="9"/>
  <c r="I68" i="9" s="1"/>
  <c r="L66" i="9"/>
  <c r="L68" i="9" s="1"/>
  <c r="L62" i="9"/>
  <c r="H64" i="9"/>
  <c r="K64" i="9"/>
  <c r="E64" i="9"/>
  <c r="L63" i="9"/>
  <c r="L64" i="9" s="1"/>
  <c r="L50" i="9"/>
  <c r="L51" i="9" s="1"/>
  <c r="I50" i="9"/>
  <c r="I51" i="9" s="1"/>
  <c r="J51" i="9"/>
  <c r="H48" i="9"/>
  <c r="I47" i="9"/>
  <c r="E48" i="9"/>
  <c r="J48" i="9"/>
  <c r="I43" i="9"/>
  <c r="I44" i="9" s="1"/>
  <c r="G44" i="9"/>
  <c r="K41" i="9"/>
  <c r="E41" i="9"/>
  <c r="L40" i="9"/>
  <c r="I39" i="9"/>
  <c r="I41" i="9" s="1"/>
  <c r="I31" i="9"/>
  <c r="L32" i="9"/>
  <c r="I32" i="9"/>
  <c r="L35" i="9"/>
  <c r="K37" i="9"/>
  <c r="L36" i="9"/>
  <c r="H37" i="9"/>
  <c r="H59" i="9" s="1"/>
  <c r="I36" i="9"/>
  <c r="E37" i="9"/>
  <c r="J37" i="9"/>
  <c r="G37" i="9"/>
  <c r="I30" i="9"/>
  <c r="C19" i="9"/>
  <c r="C26" i="9" s="1"/>
  <c r="G18" i="9"/>
  <c r="I10" i="9"/>
  <c r="L10" i="9"/>
  <c r="L12" i="9"/>
  <c r="I12" i="9"/>
  <c r="L13" i="9"/>
  <c r="I13" i="9"/>
  <c r="H15" i="9"/>
  <c r="H19" i="9" s="1"/>
  <c r="K15" i="9"/>
  <c r="K19" i="9" s="1"/>
  <c r="E15" i="9"/>
  <c r="E19" i="9" s="1"/>
  <c r="J15" i="9"/>
  <c r="J19" i="9" s="1"/>
  <c r="J26" i="9" s="1"/>
  <c r="L103" i="9"/>
  <c r="I87" i="9"/>
  <c r="K121" i="9"/>
  <c r="L87" i="9"/>
  <c r="G121" i="9"/>
  <c r="G15" i="9"/>
  <c r="J207" i="9"/>
  <c r="L206" i="9"/>
  <c r="L207" i="9" s="1"/>
  <c r="G227" i="9"/>
  <c r="G25" i="9"/>
  <c r="J41" i="9"/>
  <c r="J64" i="9"/>
  <c r="J81" i="9"/>
  <c r="J82" i="9" s="1"/>
  <c r="J83" i="9" s="1"/>
  <c r="I79" i="9"/>
  <c r="L80" i="9"/>
  <c r="H121" i="9"/>
  <c r="I88" i="9"/>
  <c r="I89" i="9"/>
  <c r="G143" i="9"/>
  <c r="E143" i="9"/>
  <c r="J143" i="9"/>
  <c r="L128" i="9"/>
  <c r="J231" i="9"/>
  <c r="L230" i="9"/>
  <c r="L231" i="9" s="1"/>
  <c r="L11" i="9"/>
  <c r="L43" i="9"/>
  <c r="L44" i="9" s="1"/>
  <c r="L47" i="9"/>
  <c r="I63" i="9"/>
  <c r="I76" i="9"/>
  <c r="I77" i="9"/>
  <c r="L88" i="9"/>
  <c r="H143" i="9"/>
  <c r="H144" i="9" s="1"/>
  <c r="L129" i="9"/>
  <c r="H155" i="9"/>
  <c r="H156" i="9" s="1"/>
  <c r="H169" i="9"/>
  <c r="L76" i="9"/>
  <c r="E121" i="9"/>
  <c r="J121" i="9"/>
  <c r="I92" i="9"/>
  <c r="I96" i="9"/>
  <c r="I100" i="9"/>
  <c r="I104" i="9"/>
  <c r="I108" i="9"/>
  <c r="I113" i="9"/>
  <c r="I119" i="9"/>
  <c r="I132" i="9"/>
  <c r="I142" i="9"/>
  <c r="L147" i="9"/>
  <c r="G203" i="9"/>
  <c r="I126" i="9"/>
  <c r="I131" i="9"/>
  <c r="I140" i="9"/>
  <c r="I147" i="9"/>
  <c r="I164" i="9"/>
  <c r="D176" i="9"/>
  <c r="J182" i="9"/>
  <c r="J183" i="9" s="1"/>
  <c r="L181" i="9"/>
  <c r="L182" i="9" s="1"/>
  <c r="J199" i="9"/>
  <c r="J203" i="9"/>
  <c r="I217" i="9"/>
  <c r="J227" i="9"/>
  <c r="L223" i="9"/>
  <c r="H227" i="9"/>
  <c r="I240" i="9"/>
  <c r="I244" i="9"/>
  <c r="L130" i="9"/>
  <c r="L139" i="9"/>
  <c r="L163" i="9"/>
  <c r="L168" i="9"/>
  <c r="E183" i="9"/>
  <c r="L201" i="9"/>
  <c r="L216" i="9"/>
  <c r="L220" i="9"/>
  <c r="L224" i="9"/>
  <c r="L239" i="9"/>
  <c r="L243" i="9"/>
  <c r="I135" i="9"/>
  <c r="J155" i="9"/>
  <c r="I148" i="9"/>
  <c r="I151" i="9"/>
  <c r="G169" i="9"/>
  <c r="K169" i="9"/>
  <c r="K176" i="9" s="1"/>
  <c r="J175" i="9"/>
  <c r="L171" i="9"/>
  <c r="G179" i="9"/>
  <c r="I178" i="9"/>
  <c r="I179" i="9" s="1"/>
  <c r="G182" i="9"/>
  <c r="I181" i="9"/>
  <c r="I182" i="9" s="1"/>
  <c r="I189" i="9"/>
  <c r="I197" i="9"/>
  <c r="G221" i="9"/>
  <c r="G193" i="9"/>
  <c r="G250" i="9"/>
  <c r="K250" i="9"/>
  <c r="L248" i="9"/>
  <c r="E259" i="9"/>
  <c r="K259" i="9"/>
  <c r="E272" i="9"/>
  <c r="E279" i="9" s="1"/>
  <c r="L267" i="9"/>
  <c r="G199" i="9"/>
  <c r="H250" i="9"/>
  <c r="G259" i="9"/>
  <c r="L255" i="9"/>
  <c r="L316" i="9"/>
  <c r="E250" i="9"/>
  <c r="J259" i="9"/>
  <c r="H259" i="9"/>
  <c r="G272" i="9"/>
  <c r="G279" i="9" s="1"/>
  <c r="K272" i="9"/>
  <c r="L265" i="9"/>
  <c r="I282" i="9"/>
  <c r="L293" i="9"/>
  <c r="I314" i="9"/>
  <c r="L334" i="9"/>
  <c r="L336" i="9" s="1"/>
  <c r="J278" i="9"/>
  <c r="G308" i="9"/>
  <c r="G309" i="9" s="1"/>
  <c r="L282" i="9"/>
  <c r="L314" i="9"/>
  <c r="J279" i="9" l="1"/>
  <c r="K279" i="9"/>
  <c r="H279" i="9"/>
  <c r="H289" i="9" s="1"/>
  <c r="J144" i="9"/>
  <c r="E144" i="9"/>
  <c r="G144" i="9"/>
  <c r="G157" i="9" s="1"/>
  <c r="H208" i="9"/>
  <c r="K144" i="9"/>
  <c r="E289" i="9"/>
  <c r="K337" i="9"/>
  <c r="K338" i="9" s="1"/>
  <c r="K310" i="9"/>
  <c r="G310" i="9"/>
  <c r="I287" i="9"/>
  <c r="I288" i="9" s="1"/>
  <c r="I272" i="9"/>
  <c r="L337" i="9"/>
  <c r="L338" i="9" s="1"/>
  <c r="H26" i="9"/>
  <c r="F194" i="9"/>
  <c r="F209" i="9" s="1"/>
  <c r="K289" i="9"/>
  <c r="I278" i="9"/>
  <c r="E337" i="9"/>
  <c r="E338" i="9" s="1"/>
  <c r="L199" i="9"/>
  <c r="G289" i="9"/>
  <c r="I336" i="9"/>
  <c r="J260" i="9"/>
  <c r="J261" i="9" s="1"/>
  <c r="I187" i="9"/>
  <c r="I308" i="9"/>
  <c r="I309" i="9" s="1"/>
  <c r="L41" i="9"/>
  <c r="C194" i="9"/>
  <c r="C209" i="9" s="1"/>
  <c r="L183" i="9"/>
  <c r="H176" i="9"/>
  <c r="H194" i="9" s="1"/>
  <c r="K194" i="9"/>
  <c r="I193" i="9"/>
  <c r="L193" i="9"/>
  <c r="J176" i="9"/>
  <c r="J194" i="9" s="1"/>
  <c r="G183" i="9"/>
  <c r="L69" i="9"/>
  <c r="C70" i="9"/>
  <c r="H337" i="9"/>
  <c r="H338" i="9" s="1"/>
  <c r="F70" i="9"/>
  <c r="G69" i="9"/>
  <c r="E59" i="9"/>
  <c r="K59" i="9"/>
  <c r="L187" i="9"/>
  <c r="E26" i="9"/>
  <c r="G59" i="9"/>
  <c r="K204" i="9"/>
  <c r="K208" i="9" s="1"/>
  <c r="I64" i="9"/>
  <c r="D70" i="9"/>
  <c r="L37" i="9"/>
  <c r="J59" i="9"/>
  <c r="I37" i="9"/>
  <c r="L278" i="9"/>
  <c r="L24" i="9"/>
  <c r="L25" i="9" s="1"/>
  <c r="K26" i="9"/>
  <c r="J69" i="9"/>
  <c r="G337" i="9"/>
  <c r="G338" i="9" s="1"/>
  <c r="I169" i="9"/>
  <c r="L48" i="9"/>
  <c r="I48" i="9"/>
  <c r="G19" i="9"/>
  <c r="G26" i="9" s="1"/>
  <c r="I25" i="9"/>
  <c r="I15" i="9"/>
  <c r="I19" i="9" s="1"/>
  <c r="I317" i="9"/>
  <c r="I318" i="9" s="1"/>
  <c r="I319" i="9" s="1"/>
  <c r="L317" i="9"/>
  <c r="L318" i="9" s="1"/>
  <c r="L319" i="9" s="1"/>
  <c r="E310" i="9"/>
  <c r="L308" i="9"/>
  <c r="L309" i="9" s="1"/>
  <c r="J310" i="9"/>
  <c r="L302" i="9"/>
  <c r="L303" i="9" s="1"/>
  <c r="H310" i="9"/>
  <c r="I302" i="9"/>
  <c r="I303" i="9" s="1"/>
  <c r="L287" i="9"/>
  <c r="L288" i="9" s="1"/>
  <c r="J289" i="9"/>
  <c r="L272" i="9"/>
  <c r="L259" i="9"/>
  <c r="I259" i="9"/>
  <c r="K260" i="9"/>
  <c r="K261" i="9" s="1"/>
  <c r="E260" i="9"/>
  <c r="E261" i="9" s="1"/>
  <c r="L250" i="9"/>
  <c r="I250" i="9"/>
  <c r="I227" i="9"/>
  <c r="K228" i="9"/>
  <c r="K232" i="9" s="1"/>
  <c r="K233" i="9" s="1"/>
  <c r="E228" i="9"/>
  <c r="E232" i="9" s="1"/>
  <c r="E233" i="9" s="1"/>
  <c r="J228" i="9"/>
  <c r="J232" i="9" s="1"/>
  <c r="J233" i="9" s="1"/>
  <c r="G228" i="9"/>
  <c r="G232" i="9" s="1"/>
  <c r="G233" i="9" s="1"/>
  <c r="H228" i="9"/>
  <c r="H232" i="9" s="1"/>
  <c r="H233" i="9" s="1"/>
  <c r="I221" i="9"/>
  <c r="L221" i="9"/>
  <c r="L203" i="9"/>
  <c r="I203" i="9"/>
  <c r="E204" i="9"/>
  <c r="E208" i="9" s="1"/>
  <c r="I199" i="9"/>
  <c r="I183" i="9"/>
  <c r="D194" i="9"/>
  <c r="D209" i="9" s="1"/>
  <c r="I175" i="9"/>
  <c r="L175" i="9"/>
  <c r="E176" i="9"/>
  <c r="E194" i="9" s="1"/>
  <c r="G176" i="9"/>
  <c r="L169" i="9"/>
  <c r="L143" i="9"/>
  <c r="H157" i="9"/>
  <c r="K157" i="9"/>
  <c r="I81" i="9"/>
  <c r="I82" i="9" s="1"/>
  <c r="I83" i="9" s="1"/>
  <c r="L81" i="9"/>
  <c r="L82" i="9" s="1"/>
  <c r="L83" i="9" s="1"/>
  <c r="K69" i="9"/>
  <c r="H69" i="9"/>
  <c r="H70" i="9" s="1"/>
  <c r="E69" i="9"/>
  <c r="L15" i="9"/>
  <c r="L19" i="9" s="1"/>
  <c r="I121" i="9"/>
  <c r="H260" i="9"/>
  <c r="H261" i="9" s="1"/>
  <c r="J156" i="9"/>
  <c r="L155" i="9"/>
  <c r="L156" i="9" s="1"/>
  <c r="L227" i="9"/>
  <c r="J204" i="9"/>
  <c r="J208" i="9" s="1"/>
  <c r="I143" i="9"/>
  <c r="E157" i="9"/>
  <c r="L121" i="9"/>
  <c r="G204" i="9"/>
  <c r="G208" i="9" s="1"/>
  <c r="G260" i="9"/>
  <c r="G261" i="9" s="1"/>
  <c r="I155" i="9"/>
  <c r="I156" i="9" s="1"/>
  <c r="D339" i="9" l="1"/>
  <c r="L279" i="9"/>
  <c r="C339" i="9"/>
  <c r="H339" i="9"/>
  <c r="I279" i="9"/>
  <c r="I289" i="9" s="1"/>
  <c r="H209" i="9"/>
  <c r="I144" i="9"/>
  <c r="I157" i="9" s="1"/>
  <c r="L144" i="9"/>
  <c r="L157" i="9" s="1"/>
  <c r="F339" i="9"/>
  <c r="G194" i="9"/>
  <c r="G209" i="9" s="1"/>
  <c r="I337" i="9"/>
  <c r="I338" i="9" s="1"/>
  <c r="I260" i="9"/>
  <c r="I261" i="9" s="1"/>
  <c r="L204" i="9"/>
  <c r="L208" i="9" s="1"/>
  <c r="K209" i="9"/>
  <c r="L289" i="9"/>
  <c r="G70" i="9"/>
  <c r="G339" i="9" s="1"/>
  <c r="I69" i="9"/>
  <c r="I176" i="9"/>
  <c r="I194" i="9" s="1"/>
  <c r="I26" i="9"/>
  <c r="L59" i="9"/>
  <c r="L70" i="9" s="1"/>
  <c r="J70" i="9"/>
  <c r="I59" i="9"/>
  <c r="E70" i="9"/>
  <c r="L26" i="9"/>
  <c r="K70" i="9"/>
  <c r="K339" i="9" s="1"/>
  <c r="I310" i="9"/>
  <c r="L310" i="9"/>
  <c r="L260" i="9"/>
  <c r="L261" i="9" s="1"/>
  <c r="I228" i="9"/>
  <c r="I232" i="9" s="1"/>
  <c r="I233" i="9" s="1"/>
  <c r="L228" i="9"/>
  <c r="L232" i="9" s="1"/>
  <c r="L233" i="9" s="1"/>
  <c r="I204" i="9"/>
  <c r="I208" i="9" s="1"/>
  <c r="E209" i="9"/>
  <c r="J209" i="9"/>
  <c r="L176" i="9"/>
  <c r="L194" i="9" s="1"/>
  <c r="J157" i="9"/>
  <c r="E339" i="9" l="1"/>
  <c r="J339" i="9"/>
  <c r="L209" i="9"/>
  <c r="L339" i="9" s="1"/>
  <c r="I70" i="9"/>
  <c r="I209" i="9"/>
  <c r="I339" i="9" l="1"/>
</calcChain>
</file>

<file path=xl/sharedStrings.xml><?xml version="1.0" encoding="utf-8"?>
<sst xmlns="http://schemas.openxmlformats.org/spreadsheetml/2006/main" count="363" uniqueCount="193">
  <si>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</si>
  <si>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</si>
  <si>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</si>
  <si>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</si>
  <si>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</si>
  <si>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</si>
  <si>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</si>
  <si>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</si>
  <si>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</si>
  <si>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</si>
  <si>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</si>
  <si>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</si>
  <si>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</si>
  <si>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</si>
  <si>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</si>
  <si>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</si>
  <si>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</si>
  <si>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</si>
  <si>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</si>
  <si>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</si>
  <si>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</si>
  <si>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</si>
  <si>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</si>
  <si>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</si>
  <si>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</si>
  <si>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</si>
  <si>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</si>
  <si>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</si>
  <si>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</si>
  <si>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</si>
  <si>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</si>
  <si>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</si>
  <si>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</si>
  <si>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</si>
  <si>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</si>
  <si>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</si>
  <si>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</si>
  <si>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</si>
  <si>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</si>
  <si>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</si>
  <si>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</si>
  <si>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</si>
  <si>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</si>
  <si>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</si>
  <si>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</si>
  <si>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</si>
  <si>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</si>
  <si>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</si>
  <si>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</si>
  <si>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</si>
  <si>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</si>
  <si>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</si>
  <si>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</si>
  <si>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</si>
  <si>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</si>
  <si>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</si>
  <si>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</si>
  <si>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</si>
  <si>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</si>
  <si>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</si>
  <si>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</si>
  <si>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</si>
  <si>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</si>
  <si>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</si>
  <si>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</si>
  <si>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</si>
  <si>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</si>
  <si>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</si>
  <si>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</si>
  <si>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</si>
  <si>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</si>
  <si>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</si>
  <si>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</si>
  <si>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</si>
  <si>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</si>
  <si>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</si>
  <si>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</si>
  <si>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</si>
  <si>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</si>
  <si>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</si>
  <si>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</si>
  <si>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</si>
  <si>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</si>
  <si>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</si>
  <si>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</si>
  <si>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</si>
  <si>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</si>
  <si>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</si>
  <si>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</si>
  <si>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</si>
  <si>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</si>
  <si>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</si>
  <si>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</si>
  <si>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</si>
  <si>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</si>
  <si>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</si>
  <si>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</si>
  <si>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</si>
  <si>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</si>
  <si>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</si>
  <si>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</si>
  <si>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</si>
  <si>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</si>
  <si>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</si>
  <si>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</si>
  <si>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</si>
  <si>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</si>
  <si>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</si>
  <si>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</si>
  <si>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</si>
  <si>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</si>
  <si>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</si>
  <si>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</si>
  <si>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</si>
  <si>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</si>
  <si>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</si>
  <si>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</si>
  <si>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</si>
  <si>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</si>
  <si>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</si>
  <si>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</si>
  <si>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วิศวกรรมสำรวจ</t>
  </si>
  <si>
    <t>วิศวกรรมสิ่งแวดล้อม</t>
  </si>
  <si>
    <t>วิศวกรรมอาหาร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</si>
  <si>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</si>
  <si>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</si>
  <si>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English</t>
  </si>
  <si>
    <t>International Business Administration</t>
  </si>
  <si>
    <t>Marketing</t>
  </si>
  <si>
    <t>การออกแบบแฟชั่นและศิลปะสิ่งทอ</t>
  </si>
  <si>
    <t>นาฏศิลป์ไทยศึกษา</t>
  </si>
  <si>
    <t>เทคโนโลยีการโฆษณาและประชาสัมพันธ์</t>
  </si>
  <si>
    <t>เทคโนโลยีสถาปัตยกรรม</t>
  </si>
  <si>
    <t>สุขภาพความงามและสปา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</si>
  <si>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</si>
  <si>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</si>
  <si>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</si>
  <si>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</si>
  <si>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</si>
  <si>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</si>
  <si>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</si>
  <si>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</si>
  <si>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</si>
  <si>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</si>
  <si>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</si>
  <si>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</si>
  <si>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</si>
  <si>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</si>
  <si>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</si>
  <si>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</si>
  <si>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</si>
  <si>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</si>
  <si>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หลักสูตรอุตสาหกรรมศาสตรบัณฑิต 4 ปี (วุฒิ ปวช./ม.6)</t>
  </si>
  <si>
    <t>เทคโนโลยีการผลิต</t>
  </si>
  <si>
    <t xml:space="preserve">อุตสาหกรรมการผลิต  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</si>
  <si>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</si>
  <si>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</si>
  <si>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</si>
  <si>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</si>
  <si>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</si>
  <si>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</si>
  <si>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</si>
  <si>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</si>
  <si>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Business Computer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</si>
  <si>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</si>
  <si>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</si>
  <si>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</si>
  <si>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</si>
  <si>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</si>
  <si>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</si>
  <si>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</si>
  <si>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</si>
  <si>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</si>
  <si>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</si>
  <si>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ระดับปริญญาตรี - หลักสูตรอุตสาหกรรมศาสตรบัณฑิต 2 ปี ต่อเนื่อง   (วุฒิ ปวส.)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</si>
  <si>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</si>
  <si>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</si>
  <si>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</si>
  <si>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ตารางแสดงจำนวนนักศึกษาทั้งหมด ปีการศึกษา 2561</t>
  </si>
  <si>
    <t>อุตสาหกรรมการบริการการบิน</t>
  </si>
  <si>
    <t>อิเล็กทรอนิกส์อัจฉริยะ</t>
  </si>
  <si>
    <t>การจัดการผลิตทางอุตสาหกรรม  (โครงการศึกษาตามอัธยาศัย)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</si>
  <si>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</si>
  <si>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</si>
  <si>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</si>
  <si>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</si>
  <si>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</si>
  <si>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</si>
  <si>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</si>
  <si>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</si>
  <si>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การแพทย์แผนไทยประยุกต์</t>
  </si>
  <si>
    <t>ข้อมูล ณ วันที่ 7 สิงหาคม 2561  สำนักส่งเสริมวิชาการและงานทะเบียน  มหาวิทยาลัยเทคโนโลยีราชมงคลธัญบุรี</t>
  </si>
  <si>
    <t>คณะครุศาสตร์อุตสาหกรรม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</si>
</sst>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Fill="1" applyAlignment="1">
      <alignment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8" fillId="5" borderId="2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center" vertical="center" wrapText="1" shrinkToFit="1"/>
    </xf>
    <xf numFmtId="3" fontId="9" fillId="5" borderId="1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8" fillId="3" borderId="10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/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right" vertical="center"/>
    </xf>
    <xf numFmtId="3" fontId="9" fillId="5" borderId="3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187" fontId="5" fillId="0" borderId="2" xfId="1" applyNumberFormat="1" applyFont="1" applyFill="1" applyBorder="1" applyAlignment="1">
      <alignment vertical="center"/>
    </xf>
    <xf numFmtId="187" fontId="5" fillId="0" borderId="4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 shrinkToFit="1"/>
    </xf>
    <xf numFmtId="0" fontId="5" fillId="5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4" fillId="0" borderId="0" xfId="0" applyNumberFormat="1" applyFont="1" applyFill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9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8" fillId="5" borderId="8" xfId="0" applyFont="1" applyFill="1" applyBorder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3" fontId="8" fillId="6" borderId="2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 shrinkToFit="1"/>
    </xf>
    <xf numFmtId="3" fontId="4" fillId="6" borderId="1" xfId="0" applyNumberFormat="1" applyFont="1" applyFill="1" applyBorder="1" applyAlignment="1">
      <alignment horizontal="center" vertical="center" wrapText="1" shrinkToFit="1"/>
    </xf>
    <xf numFmtId="3" fontId="8" fillId="6" borderId="1" xfId="0" applyNumberFormat="1" applyFont="1" applyFill="1" applyBorder="1" applyAlignment="1">
      <alignment horizontal="center" vertical="center" shrinkToFit="1"/>
    </xf>
    <xf numFmtId="3" fontId="4" fillId="6" borderId="1" xfId="0" applyNumberFormat="1" applyFont="1" applyFill="1" applyBorder="1"/>
    <xf numFmtId="3" fontId="5" fillId="6" borderId="1" xfId="0" applyNumberFormat="1" applyFont="1" applyFill="1" applyBorder="1" applyAlignment="1">
      <alignment horizontal="center" vertical="center" shrinkToFit="1"/>
    </xf>
    <xf numFmtId="0" fontId="3" fillId="6" borderId="6" xfId="0" applyFont="1" applyFill="1" applyBorder="1"/>
    <xf numFmtId="3" fontId="5" fillId="6" borderId="6" xfId="0" applyNumberFormat="1" applyFont="1" applyFill="1" applyBorder="1" applyAlignment="1">
      <alignment horizontal="center" vertical="center" wrapText="1" shrinkToFit="1"/>
    </xf>
    <xf numFmtId="3" fontId="4" fillId="6" borderId="6" xfId="0" applyNumberFormat="1" applyFont="1" applyFill="1" applyBorder="1" applyAlignment="1">
      <alignment horizontal="center" vertical="center"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D6FEC"/>
      <color rgb="FFFEB8F6"/>
      <color rgb="FFFD5F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/>
              <a:t>จำนวนนักศึกษาทั้งหมด ปีการศึกษา</a:t>
            </a:r>
            <a:r>
              <a:rPr lang="th-TH" sz="1600" baseline="0"/>
              <a:t> 2561</a:t>
            </a:r>
            <a:endParaRPr lang="en-US" sz="1600"/>
          </a:p>
        </c:rich>
      </c:tx>
      <c:layout>
        <c:manualLayout>
          <c:xMode val="edge"/>
          <c:yMode val="edge"/>
          <c:x val="0.25800079649542013"/>
          <c:y val="1.810978737754949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1912</c:v>
                </c:pt>
                <c:pt idx="1">
                  <c:v>2568</c:v>
                </c:pt>
                <c:pt idx="2">
                  <c:v>1627</c:v>
                </c:pt>
                <c:pt idx="3">
                  <c:v>5554</c:v>
                </c:pt>
                <c:pt idx="4">
                  <c:v>6562</c:v>
                </c:pt>
                <c:pt idx="5">
                  <c:v>1721</c:v>
                </c:pt>
                <c:pt idx="6">
                  <c:v>1633</c:v>
                </c:pt>
                <c:pt idx="7">
                  <c:v>2249</c:v>
                </c:pt>
                <c:pt idx="8">
                  <c:v>1455</c:v>
                </c:pt>
                <c:pt idx="9">
                  <c:v>734</c:v>
                </c:pt>
                <c:pt idx="10">
                  <c:v>76</c:v>
                </c:pt>
                <c:pt idx="11">
                  <c:v>401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91662208"/>
        <c:axId val="473355008"/>
        <c:axId val="0"/>
      </c:bar3DChart>
      <c:catAx>
        <c:axId val="391662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473355008"/>
        <c:crosses val="autoZero"/>
        <c:auto val="1"/>
        <c:lblAlgn val="ctr"/>
        <c:lblOffset val="100"/>
        <c:noMultiLvlLbl val="0"/>
      </c:catAx>
      <c:valAx>
        <c:axId val="4733550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3916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15</xdr:col>
      <xdr:colOff>104775</xdr:colOff>
      <xdr:row>17</xdr:row>
      <xdr:rowOff>257174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0.09347</cdr:x>
      <cdr:y>0.51803</cdr:y>
    </cdr:from>
    <cdr:to>
      <cdr:x>0.16104</cdr:x>
      <cdr:y>0.55246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75" y="3009902"/>
          <a:ext cx="5715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1,912</a:t>
          </a:r>
        </a:p>
      </cdr:txBody>
    </cdr:sp>
  </cdr:relSizeAnchor>
  <cdr:relSizeAnchor xmlns:cdr="http://schemas.openxmlformats.org/drawingml/2006/chartDrawing">
    <cdr:from>
      <cdr:x>0.16667</cdr:x>
      <cdr:y>0.45574</cdr:y>
    </cdr:from>
    <cdr:to>
      <cdr:x>0.23311</cdr:x>
      <cdr:y>0.49016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9700" y="2647952"/>
          <a:ext cx="5619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2,568</a:t>
          </a:r>
        </a:p>
      </cdr:txBody>
    </cdr:sp>
  </cdr:relSizeAnchor>
  <cdr:relSizeAnchor xmlns:cdr="http://schemas.openxmlformats.org/drawingml/2006/chartDrawing">
    <cdr:from>
      <cdr:x>0.23874</cdr:x>
      <cdr:y>0.54426</cdr:y>
    </cdr:from>
    <cdr:to>
      <cdr:x>0.30743</cdr:x>
      <cdr:y>0.58361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19300" y="3162302"/>
          <a:ext cx="5810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1,627</a:t>
          </a:r>
        </a:p>
      </cdr:txBody>
    </cdr:sp>
  </cdr:relSizeAnchor>
  <cdr:relSizeAnchor xmlns:cdr="http://schemas.openxmlformats.org/drawingml/2006/chartDrawing">
    <cdr:from>
      <cdr:x>0.31306</cdr:x>
      <cdr:y>0.1918</cdr:y>
    </cdr:from>
    <cdr:to>
      <cdr:x>0.38063</cdr:x>
      <cdr:y>0.23115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47950" y="1114427"/>
          <a:ext cx="5715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5,554</a:t>
          </a:r>
        </a:p>
      </cdr:txBody>
    </cdr:sp>
  </cdr:relSizeAnchor>
  <cdr:relSizeAnchor xmlns:cdr="http://schemas.openxmlformats.org/drawingml/2006/chartDrawing">
    <cdr:from>
      <cdr:x>0.38288</cdr:x>
      <cdr:y>0.10164</cdr:y>
    </cdr:from>
    <cdr:to>
      <cdr:x>0.44482</cdr:x>
      <cdr:y>0.1377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38476" y="590565"/>
          <a:ext cx="523901" cy="209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6,562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0.45496</cdr:x>
      <cdr:y>0.53279</cdr:y>
    </cdr:from>
    <cdr:to>
      <cdr:x>0.52365</cdr:x>
      <cdr:y>0.57705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48110" y="3095655"/>
          <a:ext cx="580994" cy="257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1,721</a:t>
          </a:r>
        </a:p>
      </cdr:txBody>
    </cdr:sp>
  </cdr:relSizeAnchor>
  <cdr:relSizeAnchor xmlns:cdr="http://schemas.openxmlformats.org/drawingml/2006/chartDrawing">
    <cdr:from>
      <cdr:x>0.52703</cdr:x>
      <cdr:y>0.54262</cdr:y>
    </cdr:from>
    <cdr:to>
      <cdr:x>0.59234</cdr:x>
      <cdr:y>0.58033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457700" y="3152777"/>
          <a:ext cx="5524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1,633</a:t>
          </a:r>
        </a:p>
      </cdr:txBody>
    </cdr:sp>
  </cdr:relSizeAnchor>
  <cdr:relSizeAnchor xmlns:cdr="http://schemas.openxmlformats.org/drawingml/2006/chartDrawing">
    <cdr:from>
      <cdr:x>0.60136</cdr:x>
      <cdr:y>0.48689</cdr:y>
    </cdr:from>
    <cdr:to>
      <cdr:x>0.68018</cdr:x>
      <cdr:y>0.52623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86390" y="2828942"/>
          <a:ext cx="666676" cy="228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2,249</a:t>
          </a:r>
        </a:p>
      </cdr:txBody>
    </cdr:sp>
  </cdr:relSizeAnchor>
  <cdr:relSizeAnchor xmlns:cdr="http://schemas.openxmlformats.org/drawingml/2006/chartDrawing">
    <cdr:from>
      <cdr:x>0.67455</cdr:x>
      <cdr:y>0.56066</cdr:y>
    </cdr:from>
    <cdr:to>
      <cdr:x>0.7455</cdr:x>
      <cdr:y>0.60328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705475" y="3257552"/>
          <a:ext cx="6000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1,455</a:t>
          </a:r>
        </a:p>
      </cdr:txBody>
    </cdr:sp>
  </cdr:relSizeAnchor>
  <cdr:relSizeAnchor xmlns:cdr="http://schemas.openxmlformats.org/drawingml/2006/chartDrawing">
    <cdr:from>
      <cdr:x>0.75225</cdr:x>
      <cdr:y>0.62131</cdr:y>
    </cdr:from>
    <cdr:to>
      <cdr:x>0.80743</cdr:x>
      <cdr:y>0.65902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2700" y="3609977"/>
          <a:ext cx="4667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734</a:t>
          </a:r>
        </a:p>
      </cdr:txBody>
    </cdr:sp>
  </cdr:relSizeAnchor>
  <cdr:relSizeAnchor xmlns:cdr="http://schemas.openxmlformats.org/drawingml/2006/chartDrawing">
    <cdr:from>
      <cdr:x>0.8277</cdr:x>
      <cdr:y>0.68033</cdr:y>
    </cdr:from>
    <cdr:to>
      <cdr:x>0.87613</cdr:x>
      <cdr:y>0.71312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000852" y="3952873"/>
          <a:ext cx="409631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76</a:t>
          </a:r>
        </a:p>
      </cdr:txBody>
    </cdr:sp>
  </cdr:relSizeAnchor>
  <cdr:relSizeAnchor xmlns:cdr="http://schemas.openxmlformats.org/drawingml/2006/chartDrawing">
    <cdr:from>
      <cdr:x>0.89527</cdr:x>
      <cdr:y>0.6541</cdr:y>
    </cdr:from>
    <cdr:to>
      <cdr:x>0.94482</cdr:x>
      <cdr:y>0.68852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72375" y="3800477"/>
          <a:ext cx="4191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401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tabSelected="1" zoomScale="110" zoomScaleNormal="110" workbookViewId="0">
      <selection activeCell="A3" sqref="A3:B6"/>
    </sheetView>
  </sheetViews>
  <sheetFormatPr defaultRowHeight="21.75" customHeight="1" x14ac:dyDescent="0.2"/>
  <cols>
    <col min="1" max="1" width="1.125" style="103" customWidth="1"/>
    <col min="2" max="2" width="71.75" style="103" bestFit="1" customWidth="1"/>
    <col min="3" max="5" width="6" style="104" customWidth="1"/>
    <col min="6" max="6" width="6" style="105" hidden="1" customWidth="1"/>
    <col min="7" max="12" width="6" style="104" customWidth="1"/>
    <col min="13" max="16384" width="9" style="1"/>
  </cols>
  <sheetData>
    <row r="1" spans="1:12" ht="21.75" customHeight="1" x14ac:dyDescent="0.2">
      <c r="A1" s="117" t="s">
        <v>178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1.75" customHeight="1" x14ac:dyDescent="0.2">
      <c r="A2" s="118" t="s">
        <v>172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21.75" customHeight="1" x14ac:dyDescent="0.2">
      <c r="A3" s="119" t="s">
        <v>171</v>
      </c>
      <c r="B3" s="120"/>
      <c r="C3" s="121" t="s">
        <v>70</v>
      </c>
      <c r="D3" s="122"/>
      <c r="E3" s="122"/>
      <c r="F3" s="122"/>
      <c r="G3" s="122"/>
      <c r="H3" s="122"/>
      <c r="I3" s="122"/>
      <c r="J3" s="122"/>
      <c r="K3" s="122"/>
      <c r="L3" s="123"/>
    </row>
    <row r="4" spans="1:12" ht="21.75" customHeight="1" x14ac:dyDescent="0.2">
      <c r="A4" s="120"/>
      <c r="B4" s="120"/>
      <c r="C4" s="124" t="s">
        <v>114</v>
      </c>
      <c r="D4" s="124"/>
      <c r="E4" s="124"/>
      <c r="F4" s="125"/>
      <c r="G4" s="126" t="s">
        <v>135</v>
      </c>
      <c r="H4" s="126"/>
      <c r="I4" s="126"/>
      <c r="J4" s="126"/>
      <c r="K4" s="126"/>
      <c r="L4" s="126"/>
    </row>
    <row r="5" spans="1:12" ht="21.75" customHeight="1" x14ac:dyDescent="0.2">
      <c r="A5" s="120"/>
      <c r="B5" s="120"/>
      <c r="C5" s="124"/>
      <c r="D5" s="124"/>
      <c r="E5" s="124"/>
      <c r="F5" s="127"/>
      <c r="G5" s="128" t="s">
        <v>136</v>
      </c>
      <c r="H5" s="128"/>
      <c r="I5" s="128"/>
      <c r="J5" s="128" t="s">
        <v>173</v>
      </c>
      <c r="K5" s="128"/>
      <c r="L5" s="128"/>
    </row>
    <row r="6" spans="1:12" ht="21.75" customHeight="1" x14ac:dyDescent="0.2">
      <c r="A6" s="129"/>
      <c r="B6" s="129"/>
      <c r="C6" s="130" t="s">
        <v>2</v>
      </c>
      <c r="D6" s="130" t="s">
        <v>3</v>
      </c>
      <c r="E6" s="130" t="s">
        <v>1</v>
      </c>
      <c r="F6" s="131"/>
      <c r="G6" s="130" t="s">
        <v>2</v>
      </c>
      <c r="H6" s="130" t="s">
        <v>3</v>
      </c>
      <c r="I6" s="130" t="s">
        <v>1</v>
      </c>
      <c r="J6" s="130" t="s">
        <v>2</v>
      </c>
      <c r="K6" s="130" t="s">
        <v>3</v>
      </c>
      <c r="L6" s="130" t="s">
        <v>1</v>
      </c>
    </row>
    <row r="7" spans="1:12" ht="21.75" customHeight="1" x14ac:dyDescent="0.2">
      <c r="A7" s="2" t="s">
        <v>112</v>
      </c>
      <c r="B7" s="3"/>
      <c r="C7" s="4"/>
      <c r="D7" s="4"/>
      <c r="E7" s="4"/>
      <c r="F7" s="5"/>
      <c r="G7" s="4"/>
      <c r="H7" s="4"/>
      <c r="I7" s="4"/>
      <c r="J7" s="4"/>
      <c r="K7" s="4"/>
      <c r="L7" s="6"/>
    </row>
    <row r="8" spans="1:12" ht="21.75" customHeight="1" x14ac:dyDescent="0.2">
      <c r="A8" s="2"/>
      <c r="B8" s="7" t="s">
        <v>74</v>
      </c>
      <c r="C8" s="4"/>
      <c r="D8" s="4"/>
      <c r="E8" s="4"/>
      <c r="F8" s="5"/>
      <c r="G8" s="4"/>
      <c r="H8" s="4"/>
      <c r="I8" s="4"/>
      <c r="J8" s="4"/>
      <c r="K8" s="4"/>
      <c r="L8" s="6"/>
    </row>
    <row r="9" spans="1:12" s="12" customFormat="1" ht="21.75" customHeight="1" x14ac:dyDescent="0.2">
      <c r="A9" s="8"/>
      <c r="B9" s="3" t="s">
        <v>72</v>
      </c>
      <c r="C9" s="9"/>
      <c r="D9" s="9"/>
      <c r="E9" s="9"/>
      <c r="F9" s="10"/>
      <c r="G9" s="9"/>
      <c r="H9" s="9"/>
      <c r="I9" s="9"/>
      <c r="J9" s="9"/>
      <c r="K9" s="9"/>
      <c r="L9" s="11"/>
    </row>
    <row r="10" spans="1:12" ht="21.75" customHeight="1" x14ac:dyDescent="0.2">
      <c r="A10" s="13"/>
      <c r="B10" s="14" t="s">
        <v>95</v>
      </c>
      <c r="C10" s="15">
        <v>94</v>
      </c>
      <c r="D10" s="15">
        <v>381</v>
      </c>
      <c r="E10" s="16">
        <f>C10+D10</f>
        <v>475</v>
      </c>
      <c r="F10" s="17">
        <v>1</v>
      </c>
      <c r="G10" s="16">
        <f>IF(F10=1,C10,"0")</f>
        <v>94</v>
      </c>
      <c r="H10" s="16">
        <f>IF(F10=1,D10,"0")</f>
        <v>381</v>
      </c>
      <c r="I10" s="16">
        <f>G10+H10</f>
        <v>475</v>
      </c>
      <c r="J10" s="16" t="str">
        <f>IF(F10=2,C10,"0")</f>
        <v>0</v>
      </c>
      <c r="K10" s="16" t="str">
        <f>IF(F10=2,D10,"0")</f>
        <v>0</v>
      </c>
      <c r="L10" s="16">
        <f>J10+K10</f>
        <v>0</v>
      </c>
    </row>
    <row r="11" spans="1:12" ht="21.75" customHeight="1" x14ac:dyDescent="0.2">
      <c r="A11" s="18"/>
      <c r="B11" s="19" t="s">
        <v>4</v>
      </c>
      <c r="C11" s="20">
        <v>8</v>
      </c>
      <c r="D11" s="20">
        <v>10</v>
      </c>
      <c r="E11" s="21">
        <f t="shared" ref="E11:E80" si="0">C11+D11</f>
        <v>18</v>
      </c>
      <c r="F11" s="113">
        <v>1</v>
      </c>
      <c r="G11" s="21">
        <f>IF(F11=1,C11,"0")</f>
        <v>8</v>
      </c>
      <c r="H11" s="21">
        <f>IF(F11=1,D11,"0")</f>
        <v>10</v>
      </c>
      <c r="I11" s="21">
        <f t="shared" ref="I11:I14" si="1">G11+H11</f>
        <v>18</v>
      </c>
      <c r="J11" s="21" t="str">
        <f>IF(F11=2,C11,"0")</f>
        <v>0</v>
      </c>
      <c r="K11" s="21" t="str">
        <f>IF(F11=2,D11,"0")</f>
        <v>0</v>
      </c>
      <c r="L11" s="21">
        <f t="shared" ref="L11:L14" si="2">J11+K11</f>
        <v>0</v>
      </c>
    </row>
    <row r="12" spans="1:12" ht="21.75" customHeight="1" x14ac:dyDescent="0.2">
      <c r="A12" s="18"/>
      <c r="B12" s="19" t="s">
        <v>137</v>
      </c>
      <c r="C12" s="20">
        <v>90</v>
      </c>
      <c r="D12" s="20">
        <v>484</v>
      </c>
      <c r="E12" s="21">
        <f>C12+D12</f>
        <v>574</v>
      </c>
      <c r="F12" s="113">
        <v>1</v>
      </c>
      <c r="G12" s="21">
        <f>IF(F12=1,C12,"0")</f>
        <v>90</v>
      </c>
      <c r="H12" s="21">
        <f>IF(F12=1,D12,"0")</f>
        <v>484</v>
      </c>
      <c r="I12" s="21">
        <f>G12+H12</f>
        <v>574</v>
      </c>
      <c r="J12" s="21" t="str">
        <f>IF(F12=2,C12,"0")</f>
        <v>0</v>
      </c>
      <c r="K12" s="21" t="str">
        <f>IF(F12=2,D12,"0")</f>
        <v>0</v>
      </c>
      <c r="L12" s="21">
        <f>J12+K12</f>
        <v>0</v>
      </c>
    </row>
    <row r="13" spans="1:12" ht="21.75" customHeight="1" x14ac:dyDescent="0.2">
      <c r="A13" s="18"/>
      <c r="B13" s="19" t="s">
        <v>94</v>
      </c>
      <c r="C13" s="20">
        <v>115</v>
      </c>
      <c r="D13" s="20">
        <v>377</v>
      </c>
      <c r="E13" s="21">
        <f t="shared" si="0"/>
        <v>492</v>
      </c>
      <c r="F13" s="113">
        <v>1</v>
      </c>
      <c r="G13" s="21">
        <f>IF(F13=1,C13,"0")</f>
        <v>115</v>
      </c>
      <c r="H13" s="21">
        <f>IF(F13=1,D13,"0")</f>
        <v>377</v>
      </c>
      <c r="I13" s="21">
        <f t="shared" si="1"/>
        <v>492</v>
      </c>
      <c r="J13" s="21" t="str">
        <f>IF(F13=2,C13,"0")</f>
        <v>0</v>
      </c>
      <c r="K13" s="21" t="str">
        <f>IF(F13=2,D13,"0")</f>
        <v>0</v>
      </c>
      <c r="L13" s="21">
        <f t="shared" si="2"/>
        <v>0</v>
      </c>
    </row>
    <row r="14" spans="1:12" ht="21.75" customHeight="1" x14ac:dyDescent="0.2">
      <c r="A14" s="18"/>
      <c r="B14" s="19" t="s">
        <v>179</v>
      </c>
      <c r="C14" s="20">
        <v>7</v>
      </c>
      <c r="D14" s="20">
        <v>22</v>
      </c>
      <c r="E14" s="21">
        <f t="shared" si="0"/>
        <v>29</v>
      </c>
      <c r="F14" s="113">
        <v>1</v>
      </c>
      <c r="G14" s="21">
        <f>IF(F14=1,C14,"0")</f>
        <v>7</v>
      </c>
      <c r="H14" s="21">
        <f>IF(F14=1,D14,"0")</f>
        <v>22</v>
      </c>
      <c r="I14" s="21">
        <f t="shared" si="1"/>
        <v>29</v>
      </c>
      <c r="J14" s="21" t="str">
        <f>IF(F14=2,C14,"0")</f>
        <v>0</v>
      </c>
      <c r="K14" s="21" t="str">
        <f>IF(F14=2,D14,"0")</f>
        <v>0</v>
      </c>
      <c r="L14" s="21">
        <f t="shared" si="2"/>
        <v>0</v>
      </c>
    </row>
    <row r="15" spans="1:12" s="26" customFormat="1" ht="21.75" customHeight="1" x14ac:dyDescent="0.2">
      <c r="A15" s="22"/>
      <c r="B15" s="23" t="s">
        <v>73</v>
      </c>
      <c r="C15" s="24">
        <f>SUM(C10:C14)</f>
        <v>314</v>
      </c>
      <c r="D15" s="24">
        <f t="shared" ref="D15:K15" si="3">SUM(D10:D14)</f>
        <v>1274</v>
      </c>
      <c r="E15" s="24">
        <f>SUM(E10:E14)</f>
        <v>1588</v>
      </c>
      <c r="F15" s="25">
        <f t="shared" si="3"/>
        <v>5</v>
      </c>
      <c r="G15" s="24">
        <f t="shared" si="3"/>
        <v>314</v>
      </c>
      <c r="H15" s="24">
        <f t="shared" si="3"/>
        <v>1274</v>
      </c>
      <c r="I15" s="24">
        <f t="shared" si="3"/>
        <v>1588</v>
      </c>
      <c r="J15" s="24">
        <f t="shared" si="3"/>
        <v>0</v>
      </c>
      <c r="K15" s="24">
        <f t="shared" si="3"/>
        <v>0</v>
      </c>
      <c r="L15" s="24">
        <f>SUM(L10:L14)</f>
        <v>0</v>
      </c>
    </row>
    <row r="16" spans="1:12" s="26" customFormat="1" ht="21.75" customHeight="1" x14ac:dyDescent="0.2">
      <c r="A16" s="22"/>
      <c r="B16" s="3" t="s">
        <v>151</v>
      </c>
      <c r="C16" s="24"/>
      <c r="D16" s="24"/>
      <c r="E16" s="24"/>
      <c r="F16" s="25"/>
      <c r="G16" s="24"/>
      <c r="H16" s="24"/>
      <c r="I16" s="24"/>
      <c r="J16" s="24"/>
      <c r="K16" s="24"/>
      <c r="L16" s="24"/>
    </row>
    <row r="17" spans="1:12" s="26" customFormat="1" ht="21.75" customHeight="1" x14ac:dyDescent="0.3">
      <c r="A17" s="22"/>
      <c r="B17" s="27" t="s">
        <v>137</v>
      </c>
      <c r="C17" s="20">
        <v>28</v>
      </c>
      <c r="D17" s="20">
        <v>80</v>
      </c>
      <c r="E17" s="20">
        <f t="shared" ref="E17" si="4">C17+D17</f>
        <v>108</v>
      </c>
      <c r="F17" s="113">
        <v>1</v>
      </c>
      <c r="G17" s="20">
        <f>IF(F17=1,C17,"0")</f>
        <v>28</v>
      </c>
      <c r="H17" s="20">
        <f>IF(F17=1,D17,"0")</f>
        <v>80</v>
      </c>
      <c r="I17" s="20">
        <f t="shared" ref="I17" si="5">G17+H17</f>
        <v>108</v>
      </c>
      <c r="J17" s="20">
        <f>SUM(N17)</f>
        <v>0</v>
      </c>
      <c r="K17" s="20">
        <f>SUM(N21)</f>
        <v>0</v>
      </c>
      <c r="L17" s="20">
        <f t="shared" ref="L17" si="6">J17+K17</f>
        <v>0</v>
      </c>
    </row>
    <row r="18" spans="1:12" s="26" customFormat="1" ht="21.75" customHeight="1" x14ac:dyDescent="0.3">
      <c r="A18" s="22"/>
      <c r="B18" s="28" t="s">
        <v>73</v>
      </c>
      <c r="C18" s="24">
        <f>SUM(C17)</f>
        <v>28</v>
      </c>
      <c r="D18" s="24">
        <f>SUM(D17)</f>
        <v>80</v>
      </c>
      <c r="E18" s="24">
        <f>SUM(E17)</f>
        <v>108</v>
      </c>
      <c r="F18" s="25"/>
      <c r="G18" s="24">
        <f t="shared" ref="G18:L18" si="7">SUM(G17)</f>
        <v>28</v>
      </c>
      <c r="H18" s="24">
        <f t="shared" si="7"/>
        <v>80</v>
      </c>
      <c r="I18" s="24">
        <f t="shared" si="7"/>
        <v>108</v>
      </c>
      <c r="J18" s="24">
        <f t="shared" si="7"/>
        <v>0</v>
      </c>
      <c r="K18" s="24">
        <f t="shared" si="7"/>
        <v>0</v>
      </c>
      <c r="L18" s="24">
        <f t="shared" si="7"/>
        <v>0</v>
      </c>
    </row>
    <row r="19" spans="1:12" s="26" customFormat="1" ht="21.75" customHeight="1" x14ac:dyDescent="0.3">
      <c r="A19" s="29"/>
      <c r="B19" s="30" t="s">
        <v>75</v>
      </c>
      <c r="C19" s="31">
        <f>C15+C18</f>
        <v>342</v>
      </c>
      <c r="D19" s="31">
        <f t="shared" ref="D19" si="8">D15+D18</f>
        <v>1354</v>
      </c>
      <c r="E19" s="31">
        <f>E15+E18</f>
        <v>1696</v>
      </c>
      <c r="F19" s="32"/>
      <c r="G19" s="31">
        <f>G15+G18</f>
        <v>342</v>
      </c>
      <c r="H19" s="31">
        <f t="shared" ref="H19:L19" si="9">H15+H18</f>
        <v>1354</v>
      </c>
      <c r="I19" s="31">
        <f>I15+I18</f>
        <v>1696</v>
      </c>
      <c r="J19" s="31">
        <f t="shared" si="9"/>
        <v>0</v>
      </c>
      <c r="K19" s="31">
        <f t="shared" si="9"/>
        <v>0</v>
      </c>
      <c r="L19" s="31">
        <f t="shared" si="9"/>
        <v>0</v>
      </c>
    </row>
    <row r="20" spans="1:12" s="26" customFormat="1" ht="21.75" customHeight="1" x14ac:dyDescent="0.3">
      <c r="A20" s="22"/>
      <c r="B20" s="33" t="s">
        <v>97</v>
      </c>
      <c r="C20" s="24"/>
      <c r="D20" s="24"/>
      <c r="E20" s="24"/>
      <c r="F20" s="25"/>
      <c r="G20" s="24"/>
      <c r="H20" s="24"/>
      <c r="I20" s="24"/>
      <c r="J20" s="24"/>
      <c r="K20" s="24"/>
      <c r="L20" s="24"/>
    </row>
    <row r="21" spans="1:12" s="26" customFormat="1" ht="21.75" customHeight="1" x14ac:dyDescent="0.3">
      <c r="A21" s="22"/>
      <c r="B21" s="34" t="s">
        <v>72</v>
      </c>
      <c r="C21" s="24"/>
      <c r="D21" s="24"/>
      <c r="E21" s="24"/>
      <c r="F21" s="25"/>
      <c r="G21" s="24"/>
      <c r="H21" s="24"/>
      <c r="I21" s="24"/>
      <c r="J21" s="24"/>
      <c r="K21" s="24"/>
      <c r="L21" s="24"/>
    </row>
    <row r="22" spans="1:12" s="26" customFormat="1" ht="21.75" customHeight="1" x14ac:dyDescent="0.3">
      <c r="A22" s="22"/>
      <c r="B22" s="27" t="s">
        <v>137</v>
      </c>
      <c r="C22" s="20">
        <v>18</v>
      </c>
      <c r="D22" s="20">
        <v>98</v>
      </c>
      <c r="E22" s="20">
        <f t="shared" ref="E22" si="10">C22+D22</f>
        <v>116</v>
      </c>
      <c r="F22" s="113">
        <v>1</v>
      </c>
      <c r="G22" s="20">
        <f>IF(F22=1,C22,"0")</f>
        <v>18</v>
      </c>
      <c r="H22" s="20">
        <f>IF(F22=1,D22,"0")</f>
        <v>98</v>
      </c>
      <c r="I22" s="20">
        <f t="shared" ref="I22" si="11">G22+H22</f>
        <v>116</v>
      </c>
      <c r="J22" s="20">
        <f>SUM(N22)</f>
        <v>0</v>
      </c>
      <c r="K22" s="20">
        <f>SUM(N26)</f>
        <v>0</v>
      </c>
      <c r="L22" s="20">
        <f t="shared" ref="L22" si="12">J22+K22</f>
        <v>0</v>
      </c>
    </row>
    <row r="23" spans="1:12" s="26" customFormat="1" ht="21.75" customHeight="1" x14ac:dyDescent="0.2">
      <c r="A23" s="22"/>
      <c r="B23" s="19" t="s">
        <v>94</v>
      </c>
      <c r="C23" s="20">
        <v>25</v>
      </c>
      <c r="D23" s="20">
        <v>75</v>
      </c>
      <c r="E23" s="20">
        <f t="shared" ref="E23" si="13">C23+D23</f>
        <v>100</v>
      </c>
      <c r="F23" s="113">
        <v>1</v>
      </c>
      <c r="G23" s="20">
        <f>IF(F23=1,C23,"0")</f>
        <v>25</v>
      </c>
      <c r="H23" s="20">
        <f>IF(F23=1,D23,"0")</f>
        <v>75</v>
      </c>
      <c r="I23" s="20">
        <f t="shared" ref="I23" si="14">G23+H23</f>
        <v>100</v>
      </c>
      <c r="J23" s="20">
        <f>SUM(N23)</f>
        <v>0</v>
      </c>
      <c r="K23" s="20">
        <f>SUM(N27)</f>
        <v>0</v>
      </c>
      <c r="L23" s="20">
        <f t="shared" ref="L23" si="15">J23+K23</f>
        <v>0</v>
      </c>
    </row>
    <row r="24" spans="1:12" s="26" customFormat="1" ht="21.75" customHeight="1" x14ac:dyDescent="0.3">
      <c r="A24" s="22"/>
      <c r="B24" s="28" t="s">
        <v>73</v>
      </c>
      <c r="C24" s="24">
        <f>SUM(C22:C23)</f>
        <v>43</v>
      </c>
      <c r="D24" s="24">
        <f t="shared" ref="D24:E24" si="16">SUM(D22:D23)</f>
        <v>173</v>
      </c>
      <c r="E24" s="24">
        <f t="shared" si="16"/>
        <v>216</v>
      </c>
      <c r="F24" s="25"/>
      <c r="G24" s="24">
        <f>SUM(G22:G23)</f>
        <v>43</v>
      </c>
      <c r="H24" s="24">
        <f>SUM(H22:H23)</f>
        <v>173</v>
      </c>
      <c r="I24" s="24">
        <f>SUM(I22:I23)</f>
        <v>216</v>
      </c>
      <c r="J24" s="24">
        <f t="shared" ref="J24:L24" si="17">SUM(J23)</f>
        <v>0</v>
      </c>
      <c r="K24" s="24">
        <f t="shared" si="17"/>
        <v>0</v>
      </c>
      <c r="L24" s="24">
        <f t="shared" si="17"/>
        <v>0</v>
      </c>
    </row>
    <row r="25" spans="1:12" s="26" customFormat="1" ht="21.75" customHeight="1" x14ac:dyDescent="0.3">
      <c r="A25" s="29"/>
      <c r="B25" s="30" t="s">
        <v>98</v>
      </c>
      <c r="C25" s="31">
        <f>C20+C24</f>
        <v>43</v>
      </c>
      <c r="D25" s="31">
        <f t="shared" ref="D25" si="18">D20+D24</f>
        <v>173</v>
      </c>
      <c r="E25" s="31">
        <f>E20+E24</f>
        <v>216</v>
      </c>
      <c r="F25" s="32"/>
      <c r="G25" s="31">
        <f t="shared" ref="G25:L25" si="19">G20+G24</f>
        <v>43</v>
      </c>
      <c r="H25" s="31">
        <f t="shared" si="19"/>
        <v>173</v>
      </c>
      <c r="I25" s="31">
        <f t="shared" si="19"/>
        <v>216</v>
      </c>
      <c r="J25" s="31">
        <f t="shared" si="19"/>
        <v>0</v>
      </c>
      <c r="K25" s="31">
        <f t="shared" si="19"/>
        <v>0</v>
      </c>
      <c r="L25" s="31">
        <f t="shared" si="19"/>
        <v>0</v>
      </c>
    </row>
    <row r="26" spans="1:12" s="26" customFormat="1" ht="21.75" customHeight="1" x14ac:dyDescent="0.2">
      <c r="A26" s="35"/>
      <c r="B26" s="36" t="s">
        <v>52</v>
      </c>
      <c r="C26" s="37">
        <f>C19+C25</f>
        <v>385</v>
      </c>
      <c r="D26" s="37">
        <f>D19+D25</f>
        <v>1527</v>
      </c>
      <c r="E26" s="37">
        <f>E19+E25</f>
        <v>1912</v>
      </c>
      <c r="F26" s="38"/>
      <c r="G26" s="37">
        <f>G19+G25</f>
        <v>385</v>
      </c>
      <c r="H26" s="37">
        <f>H19+H25</f>
        <v>1527</v>
      </c>
      <c r="I26" s="37">
        <f>I19+I25</f>
        <v>1912</v>
      </c>
      <c r="J26" s="37">
        <f t="shared" ref="J26:L26" si="20">J19+J25</f>
        <v>0</v>
      </c>
      <c r="K26" s="37">
        <f t="shared" si="20"/>
        <v>0</v>
      </c>
      <c r="L26" s="37">
        <f t="shared" si="20"/>
        <v>0</v>
      </c>
    </row>
    <row r="27" spans="1:12" ht="21.75" customHeight="1" x14ac:dyDescent="0.2">
      <c r="A27" s="2" t="s">
        <v>50</v>
      </c>
      <c r="B27" s="3"/>
      <c r="C27" s="4"/>
      <c r="D27" s="4"/>
      <c r="E27" s="39"/>
      <c r="F27" s="5"/>
      <c r="G27" s="39"/>
      <c r="H27" s="39"/>
      <c r="I27" s="39"/>
      <c r="J27" s="39"/>
      <c r="K27" s="39"/>
      <c r="L27" s="40"/>
    </row>
    <row r="28" spans="1:12" ht="21.75" customHeight="1" x14ac:dyDescent="0.2">
      <c r="A28" s="2"/>
      <c r="B28" s="7" t="s">
        <v>74</v>
      </c>
      <c r="C28" s="4"/>
      <c r="D28" s="4"/>
      <c r="E28" s="39"/>
      <c r="F28" s="5"/>
      <c r="G28" s="39"/>
      <c r="H28" s="39"/>
      <c r="I28" s="39"/>
      <c r="J28" s="39"/>
      <c r="K28" s="39"/>
      <c r="L28" s="40"/>
    </row>
    <row r="29" spans="1:12" ht="21.75" customHeight="1" x14ac:dyDescent="0.2">
      <c r="A29" s="8"/>
      <c r="B29" s="3" t="s">
        <v>71</v>
      </c>
      <c r="C29" s="4"/>
      <c r="D29" s="4"/>
      <c r="E29" s="39"/>
      <c r="F29" s="5"/>
      <c r="G29" s="39"/>
      <c r="H29" s="39"/>
      <c r="I29" s="39"/>
      <c r="J29" s="39"/>
      <c r="K29" s="39"/>
      <c r="L29" s="40"/>
    </row>
    <row r="30" spans="1:12" ht="21.75" customHeight="1" x14ac:dyDescent="0.2">
      <c r="A30" s="13"/>
      <c r="B30" s="14" t="s">
        <v>11</v>
      </c>
      <c r="C30" s="15">
        <v>91</v>
      </c>
      <c r="D30" s="15">
        <v>93</v>
      </c>
      <c r="E30" s="16">
        <f t="shared" si="0"/>
        <v>184</v>
      </c>
      <c r="F30" s="41">
        <v>2</v>
      </c>
      <c r="G30" s="16" t="str">
        <f t="shared" ref="G30:G36" si="21">IF(F30=1,C30,"0")</f>
        <v>0</v>
      </c>
      <c r="H30" s="16" t="str">
        <f t="shared" ref="H30:H36" si="22">IF(F30=1,D30,"0")</f>
        <v>0</v>
      </c>
      <c r="I30" s="16">
        <f t="shared" ref="I30:I36" si="23">G30+H30</f>
        <v>0</v>
      </c>
      <c r="J30" s="16">
        <f t="shared" ref="J30:J36" si="24">IF(F30=2,C30,"0")</f>
        <v>91</v>
      </c>
      <c r="K30" s="16">
        <f t="shared" ref="K30:K36" si="25">IF(F30=2,D30,"0")</f>
        <v>93</v>
      </c>
      <c r="L30" s="16">
        <f t="shared" ref="L30:L36" si="26">J30+K30</f>
        <v>184</v>
      </c>
    </row>
    <row r="31" spans="1:12" ht="21.75" customHeight="1" x14ac:dyDescent="0.2">
      <c r="A31" s="18"/>
      <c r="B31" s="19" t="s">
        <v>9</v>
      </c>
      <c r="C31" s="20">
        <v>148</v>
      </c>
      <c r="D31" s="20">
        <v>42</v>
      </c>
      <c r="E31" s="21">
        <f t="shared" si="0"/>
        <v>190</v>
      </c>
      <c r="F31" s="42">
        <v>2</v>
      </c>
      <c r="G31" s="21" t="str">
        <f t="shared" si="21"/>
        <v>0</v>
      </c>
      <c r="H31" s="21" t="str">
        <f t="shared" si="22"/>
        <v>0</v>
      </c>
      <c r="I31" s="21">
        <f t="shared" si="23"/>
        <v>0</v>
      </c>
      <c r="J31" s="21">
        <f t="shared" si="24"/>
        <v>148</v>
      </c>
      <c r="K31" s="21">
        <f t="shared" si="25"/>
        <v>42</v>
      </c>
      <c r="L31" s="21">
        <f t="shared" si="26"/>
        <v>190</v>
      </c>
    </row>
    <row r="32" spans="1:12" ht="21.75" customHeight="1" x14ac:dyDescent="0.2">
      <c r="A32" s="18"/>
      <c r="B32" s="19" t="s">
        <v>86</v>
      </c>
      <c r="C32" s="20">
        <v>103</v>
      </c>
      <c r="D32" s="20">
        <v>64</v>
      </c>
      <c r="E32" s="21">
        <f t="shared" si="0"/>
        <v>167</v>
      </c>
      <c r="F32" s="42">
        <v>2</v>
      </c>
      <c r="G32" s="21" t="str">
        <f t="shared" si="21"/>
        <v>0</v>
      </c>
      <c r="H32" s="21" t="str">
        <f t="shared" si="22"/>
        <v>0</v>
      </c>
      <c r="I32" s="21">
        <f t="shared" si="23"/>
        <v>0</v>
      </c>
      <c r="J32" s="21">
        <f t="shared" si="24"/>
        <v>103</v>
      </c>
      <c r="K32" s="21">
        <f t="shared" si="25"/>
        <v>64</v>
      </c>
      <c r="L32" s="21">
        <f t="shared" si="26"/>
        <v>167</v>
      </c>
    </row>
    <row r="33" spans="1:12" ht="21.75" customHeight="1" x14ac:dyDescent="0.2">
      <c r="A33" s="18"/>
      <c r="B33" s="19" t="s">
        <v>93</v>
      </c>
      <c r="C33" s="20">
        <v>1</v>
      </c>
      <c r="D33" s="20">
        <v>0</v>
      </c>
      <c r="E33" s="21">
        <f t="shared" si="0"/>
        <v>1</v>
      </c>
      <c r="F33" s="42">
        <v>2</v>
      </c>
      <c r="G33" s="21" t="str">
        <f t="shared" si="21"/>
        <v>0</v>
      </c>
      <c r="H33" s="21" t="str">
        <f t="shared" si="22"/>
        <v>0</v>
      </c>
      <c r="I33" s="21">
        <f t="shared" si="23"/>
        <v>0</v>
      </c>
      <c r="J33" s="21">
        <f t="shared" si="24"/>
        <v>1</v>
      </c>
      <c r="K33" s="21">
        <f t="shared" si="25"/>
        <v>0</v>
      </c>
      <c r="L33" s="21">
        <f t="shared" si="26"/>
        <v>1</v>
      </c>
    </row>
    <row r="34" spans="1:12" ht="21.75" customHeight="1" x14ac:dyDescent="0.2">
      <c r="A34" s="18"/>
      <c r="B34" s="19" t="s">
        <v>8</v>
      </c>
      <c r="C34" s="20">
        <v>110</v>
      </c>
      <c r="D34" s="20">
        <v>78</v>
      </c>
      <c r="E34" s="21">
        <f t="shared" si="0"/>
        <v>188</v>
      </c>
      <c r="F34" s="42">
        <v>2</v>
      </c>
      <c r="G34" s="21" t="str">
        <f t="shared" si="21"/>
        <v>0</v>
      </c>
      <c r="H34" s="21" t="str">
        <f t="shared" si="22"/>
        <v>0</v>
      </c>
      <c r="I34" s="21">
        <f t="shared" si="23"/>
        <v>0</v>
      </c>
      <c r="J34" s="21">
        <f t="shared" si="24"/>
        <v>110</v>
      </c>
      <c r="K34" s="21">
        <f t="shared" si="25"/>
        <v>78</v>
      </c>
      <c r="L34" s="21">
        <f t="shared" si="26"/>
        <v>188</v>
      </c>
    </row>
    <row r="35" spans="1:12" ht="21.75" customHeight="1" x14ac:dyDescent="0.2">
      <c r="A35" s="18"/>
      <c r="B35" s="19" t="s">
        <v>54</v>
      </c>
      <c r="C35" s="20">
        <v>81</v>
      </c>
      <c r="D35" s="20">
        <v>65</v>
      </c>
      <c r="E35" s="21">
        <f t="shared" si="0"/>
        <v>146</v>
      </c>
      <c r="F35" s="42">
        <v>2</v>
      </c>
      <c r="G35" s="21" t="str">
        <f t="shared" si="21"/>
        <v>0</v>
      </c>
      <c r="H35" s="21" t="str">
        <f t="shared" si="22"/>
        <v>0</v>
      </c>
      <c r="I35" s="21">
        <f t="shared" si="23"/>
        <v>0</v>
      </c>
      <c r="J35" s="21">
        <f t="shared" si="24"/>
        <v>81</v>
      </c>
      <c r="K35" s="21">
        <f t="shared" si="25"/>
        <v>65</v>
      </c>
      <c r="L35" s="21">
        <f t="shared" si="26"/>
        <v>146</v>
      </c>
    </row>
    <row r="36" spans="1:12" ht="21.75" customHeight="1" x14ac:dyDescent="0.2">
      <c r="A36" s="18"/>
      <c r="B36" s="19" t="s">
        <v>10</v>
      </c>
      <c r="C36" s="20">
        <v>93</v>
      </c>
      <c r="D36" s="20">
        <v>114</v>
      </c>
      <c r="E36" s="21">
        <f t="shared" si="0"/>
        <v>207</v>
      </c>
      <c r="F36" s="42">
        <v>2</v>
      </c>
      <c r="G36" s="21" t="str">
        <f t="shared" si="21"/>
        <v>0</v>
      </c>
      <c r="H36" s="21" t="str">
        <f t="shared" si="22"/>
        <v>0</v>
      </c>
      <c r="I36" s="21">
        <f t="shared" si="23"/>
        <v>0</v>
      </c>
      <c r="J36" s="21">
        <f t="shared" si="24"/>
        <v>93</v>
      </c>
      <c r="K36" s="21">
        <f t="shared" si="25"/>
        <v>114</v>
      </c>
      <c r="L36" s="21">
        <f t="shared" si="26"/>
        <v>207</v>
      </c>
    </row>
    <row r="37" spans="1:12" s="26" customFormat="1" ht="21.75" customHeight="1" x14ac:dyDescent="0.2">
      <c r="A37" s="22"/>
      <c r="B37" s="23" t="s">
        <v>73</v>
      </c>
      <c r="C37" s="24">
        <f>SUM(C30:C36)</f>
        <v>627</v>
      </c>
      <c r="D37" s="24">
        <f t="shared" ref="D37:L37" si="27">SUM(D30:D36)</f>
        <v>456</v>
      </c>
      <c r="E37" s="24">
        <f>SUM(E30:E36)</f>
        <v>1083</v>
      </c>
      <c r="F37" s="43">
        <f t="shared" si="27"/>
        <v>14</v>
      </c>
      <c r="G37" s="24">
        <f t="shared" si="27"/>
        <v>0</v>
      </c>
      <c r="H37" s="24">
        <f t="shared" si="27"/>
        <v>0</v>
      </c>
      <c r="I37" s="24">
        <f t="shared" si="27"/>
        <v>0</v>
      </c>
      <c r="J37" s="24">
        <f t="shared" si="27"/>
        <v>627</v>
      </c>
      <c r="K37" s="24">
        <f t="shared" si="27"/>
        <v>456</v>
      </c>
      <c r="L37" s="24">
        <f t="shared" si="27"/>
        <v>1083</v>
      </c>
    </row>
    <row r="38" spans="1:12" ht="21.75" customHeight="1" x14ac:dyDescent="0.3">
      <c r="A38" s="18"/>
      <c r="B38" s="44" t="s">
        <v>152</v>
      </c>
      <c r="C38" s="45"/>
      <c r="D38" s="20"/>
      <c r="E38" s="21"/>
      <c r="F38" s="46"/>
      <c r="G38" s="21"/>
      <c r="H38" s="21"/>
      <c r="I38" s="21"/>
      <c r="J38" s="21"/>
      <c r="K38" s="21"/>
      <c r="L38" s="21"/>
    </row>
    <row r="39" spans="1:12" ht="21.75" customHeight="1" x14ac:dyDescent="0.2">
      <c r="A39" s="18"/>
      <c r="B39" s="47" t="s">
        <v>153</v>
      </c>
      <c r="C39" s="20">
        <v>35</v>
      </c>
      <c r="D39" s="20">
        <v>22</v>
      </c>
      <c r="E39" s="21">
        <f t="shared" si="0"/>
        <v>57</v>
      </c>
      <c r="F39" s="42">
        <v>2</v>
      </c>
      <c r="G39" s="21" t="str">
        <f>IF(F39=1,C39,"0")</f>
        <v>0</v>
      </c>
      <c r="H39" s="21" t="str">
        <f>IF(F39=1,D39,"0")</f>
        <v>0</v>
      </c>
      <c r="I39" s="21">
        <f t="shared" ref="I39:I108" si="28">G39+H39</f>
        <v>0</v>
      </c>
      <c r="J39" s="21">
        <f>IF(F39=2,C39,"0")</f>
        <v>35</v>
      </c>
      <c r="K39" s="21">
        <f>IF(F39=2,D39,"0")</f>
        <v>22</v>
      </c>
      <c r="L39" s="21">
        <f t="shared" ref="L39:L108" si="29">J39+K39</f>
        <v>57</v>
      </c>
    </row>
    <row r="40" spans="1:12" ht="21.75" customHeight="1" x14ac:dyDescent="0.2">
      <c r="A40" s="18"/>
      <c r="B40" s="47" t="s">
        <v>154</v>
      </c>
      <c r="C40" s="20">
        <v>36</v>
      </c>
      <c r="D40" s="20">
        <v>8</v>
      </c>
      <c r="E40" s="21">
        <f t="shared" si="0"/>
        <v>44</v>
      </c>
      <c r="F40" s="42">
        <v>2</v>
      </c>
      <c r="G40" s="21" t="str">
        <f>IF(F40=1,C40,"0")</f>
        <v>0</v>
      </c>
      <c r="H40" s="21" t="str">
        <f>IF(F40=1,D40,"0")</f>
        <v>0</v>
      </c>
      <c r="I40" s="21">
        <f t="shared" si="28"/>
        <v>0</v>
      </c>
      <c r="J40" s="21">
        <f>IF(F40=2,C40,"0")</f>
        <v>36</v>
      </c>
      <c r="K40" s="21">
        <f>IF(F40=2,D40,"0")</f>
        <v>8</v>
      </c>
      <c r="L40" s="21">
        <f t="shared" si="29"/>
        <v>44</v>
      </c>
    </row>
    <row r="41" spans="1:12" ht="21.75" customHeight="1" x14ac:dyDescent="0.2">
      <c r="A41" s="18"/>
      <c r="B41" s="48" t="s">
        <v>73</v>
      </c>
      <c r="C41" s="24">
        <f>SUM(C39:C40)</f>
        <v>71</v>
      </c>
      <c r="D41" s="24">
        <f>SUM(D39:D40)</f>
        <v>30</v>
      </c>
      <c r="E41" s="24">
        <f>SUM(E39:E40)</f>
        <v>101</v>
      </c>
      <c r="F41" s="43">
        <f>SUM(F39:F40)</f>
        <v>4</v>
      </c>
      <c r="G41" s="24" t="str">
        <f t="shared" ref="G41:I41" si="30">G39</f>
        <v>0</v>
      </c>
      <c r="H41" s="24" t="str">
        <f t="shared" si="30"/>
        <v>0</v>
      </c>
      <c r="I41" s="24">
        <f t="shared" si="30"/>
        <v>0</v>
      </c>
      <c r="J41" s="24">
        <f>SUM(J39:J40)</f>
        <v>71</v>
      </c>
      <c r="K41" s="24">
        <f>SUM(K39:K40)</f>
        <v>30</v>
      </c>
      <c r="L41" s="24">
        <f>SUM(L39:L40)</f>
        <v>101</v>
      </c>
    </row>
    <row r="42" spans="1:12" ht="21.75" customHeight="1" x14ac:dyDescent="0.3">
      <c r="A42" s="18"/>
      <c r="B42" s="44" t="s">
        <v>96</v>
      </c>
      <c r="C42" s="45"/>
      <c r="D42" s="20"/>
      <c r="E42" s="21"/>
      <c r="F42" s="46"/>
      <c r="G42" s="21"/>
      <c r="H42" s="21"/>
      <c r="I42" s="21"/>
      <c r="J42" s="21"/>
      <c r="K42" s="21"/>
      <c r="L42" s="21"/>
    </row>
    <row r="43" spans="1:12" ht="21.75" customHeight="1" x14ac:dyDescent="0.2">
      <c r="A43" s="18"/>
      <c r="B43" s="47" t="s">
        <v>113</v>
      </c>
      <c r="C43" s="20">
        <v>132</v>
      </c>
      <c r="D43" s="20">
        <v>21</v>
      </c>
      <c r="E43" s="21">
        <f t="shared" si="0"/>
        <v>153</v>
      </c>
      <c r="F43" s="42">
        <v>2</v>
      </c>
      <c r="G43" s="21" t="str">
        <f>IF(F43=1,C43,"0")</f>
        <v>0</v>
      </c>
      <c r="H43" s="21" t="str">
        <f>IF(F43=1,D43,"0")</f>
        <v>0</v>
      </c>
      <c r="I43" s="21">
        <f t="shared" si="28"/>
        <v>0</v>
      </c>
      <c r="J43" s="21">
        <f>IF(F43=2,C43,"0")</f>
        <v>132</v>
      </c>
      <c r="K43" s="21">
        <f>IF(F43=2,D43,"0")</f>
        <v>21</v>
      </c>
      <c r="L43" s="21">
        <f t="shared" si="29"/>
        <v>153</v>
      </c>
    </row>
    <row r="44" spans="1:12" s="26" customFormat="1" ht="21.75" customHeight="1" x14ac:dyDescent="0.2">
      <c r="A44" s="22"/>
      <c r="B44" s="48" t="s">
        <v>73</v>
      </c>
      <c r="C44" s="24">
        <f>C43</f>
        <v>132</v>
      </c>
      <c r="D44" s="24">
        <f t="shared" ref="D44:L44" si="31">D43</f>
        <v>21</v>
      </c>
      <c r="E44" s="24">
        <f t="shared" si="31"/>
        <v>153</v>
      </c>
      <c r="F44" s="43">
        <f t="shared" si="31"/>
        <v>2</v>
      </c>
      <c r="G44" s="24" t="str">
        <f t="shared" si="31"/>
        <v>0</v>
      </c>
      <c r="H44" s="24" t="str">
        <f t="shared" si="31"/>
        <v>0</v>
      </c>
      <c r="I44" s="24">
        <f t="shared" si="31"/>
        <v>0</v>
      </c>
      <c r="J44" s="24">
        <f t="shared" si="31"/>
        <v>132</v>
      </c>
      <c r="K44" s="24">
        <f t="shared" si="31"/>
        <v>21</v>
      </c>
      <c r="L44" s="24">
        <f t="shared" si="31"/>
        <v>153</v>
      </c>
    </row>
    <row r="45" spans="1:12" ht="21.75" customHeight="1" x14ac:dyDescent="0.3">
      <c r="A45" s="18"/>
      <c r="B45" s="44" t="s">
        <v>100</v>
      </c>
      <c r="C45" s="20"/>
      <c r="D45" s="20"/>
      <c r="E45" s="21"/>
      <c r="F45" s="46"/>
      <c r="G45" s="21"/>
      <c r="H45" s="21"/>
      <c r="I45" s="21"/>
      <c r="J45" s="21"/>
      <c r="K45" s="21"/>
      <c r="L45" s="21"/>
    </row>
    <row r="46" spans="1:12" ht="21.75" customHeight="1" x14ac:dyDescent="0.2">
      <c r="A46" s="18"/>
      <c r="B46" s="47" t="s">
        <v>5</v>
      </c>
      <c r="C46" s="20">
        <v>122</v>
      </c>
      <c r="D46" s="20">
        <v>168</v>
      </c>
      <c r="E46" s="21">
        <f t="shared" si="0"/>
        <v>290</v>
      </c>
      <c r="F46" s="42">
        <v>2</v>
      </c>
      <c r="G46" s="21" t="str">
        <f>IF(F46=1,C46,"0")</f>
        <v>0</v>
      </c>
      <c r="H46" s="21" t="str">
        <f>IF(F46=1,D46,"0")</f>
        <v>0</v>
      </c>
      <c r="I46" s="21">
        <f t="shared" si="28"/>
        <v>0</v>
      </c>
      <c r="J46" s="21">
        <f>IF(F46=2,C46,"0")</f>
        <v>122</v>
      </c>
      <c r="K46" s="21">
        <f>IF(F46=2,D46,"0")</f>
        <v>168</v>
      </c>
      <c r="L46" s="21">
        <f t="shared" si="29"/>
        <v>290</v>
      </c>
    </row>
    <row r="47" spans="1:12" ht="21.75" customHeight="1" x14ac:dyDescent="0.2">
      <c r="A47" s="18"/>
      <c r="B47" s="49" t="s">
        <v>6</v>
      </c>
      <c r="C47" s="20">
        <v>160</v>
      </c>
      <c r="D47" s="20">
        <v>156</v>
      </c>
      <c r="E47" s="21">
        <f t="shared" si="0"/>
        <v>316</v>
      </c>
      <c r="F47" s="42">
        <v>2</v>
      </c>
      <c r="G47" s="21" t="str">
        <f>IF(F47=1,C47,"0")</f>
        <v>0</v>
      </c>
      <c r="H47" s="21" t="str">
        <f>IF(F47=1,D47,"0")</f>
        <v>0</v>
      </c>
      <c r="I47" s="21">
        <f t="shared" si="28"/>
        <v>0</v>
      </c>
      <c r="J47" s="21">
        <f>IF(F47=2,C47,"0")</f>
        <v>160</v>
      </c>
      <c r="K47" s="21">
        <f>IF(F47=2,D47,"0")</f>
        <v>156</v>
      </c>
      <c r="L47" s="21">
        <f t="shared" si="29"/>
        <v>316</v>
      </c>
    </row>
    <row r="48" spans="1:12" s="26" customFormat="1" ht="21.75" customHeight="1" x14ac:dyDescent="0.2">
      <c r="A48" s="22"/>
      <c r="B48" s="48" t="s">
        <v>73</v>
      </c>
      <c r="C48" s="24">
        <f>SUM(C46:C47)</f>
        <v>282</v>
      </c>
      <c r="D48" s="24">
        <f t="shared" ref="D48:L48" si="32">SUM(D46:D47)</f>
        <v>324</v>
      </c>
      <c r="E48" s="24">
        <f t="shared" si="32"/>
        <v>606</v>
      </c>
      <c r="F48" s="43">
        <f t="shared" si="32"/>
        <v>4</v>
      </c>
      <c r="G48" s="24">
        <f t="shared" si="32"/>
        <v>0</v>
      </c>
      <c r="H48" s="24">
        <f t="shared" si="32"/>
        <v>0</v>
      </c>
      <c r="I48" s="24">
        <f t="shared" si="32"/>
        <v>0</v>
      </c>
      <c r="J48" s="24">
        <f t="shared" si="32"/>
        <v>282</v>
      </c>
      <c r="K48" s="24">
        <f t="shared" si="32"/>
        <v>324</v>
      </c>
      <c r="L48" s="24">
        <f t="shared" si="32"/>
        <v>606</v>
      </c>
    </row>
    <row r="49" spans="1:12" ht="21.75" customHeight="1" x14ac:dyDescent="0.3">
      <c r="A49" s="18"/>
      <c r="B49" s="44" t="s">
        <v>76</v>
      </c>
      <c r="C49" s="45"/>
      <c r="D49" s="4"/>
      <c r="E49" s="40"/>
      <c r="F49" s="50"/>
      <c r="G49" s="39"/>
      <c r="H49" s="21"/>
      <c r="I49" s="21"/>
      <c r="J49" s="21"/>
      <c r="K49" s="21"/>
      <c r="L49" s="21"/>
    </row>
    <row r="50" spans="1:12" ht="21.75" customHeight="1" x14ac:dyDescent="0.2">
      <c r="A50" s="18"/>
      <c r="B50" s="19" t="s">
        <v>7</v>
      </c>
      <c r="C50" s="20">
        <v>89</v>
      </c>
      <c r="D50" s="20">
        <v>104</v>
      </c>
      <c r="E50" s="21">
        <f t="shared" si="0"/>
        <v>193</v>
      </c>
      <c r="F50" s="42">
        <v>2</v>
      </c>
      <c r="G50" s="21" t="str">
        <f>IF(F50=1,C50,"0")</f>
        <v>0</v>
      </c>
      <c r="H50" s="21" t="str">
        <f>IF(F50=1,D50,"0")</f>
        <v>0</v>
      </c>
      <c r="I50" s="21">
        <f t="shared" si="28"/>
        <v>0</v>
      </c>
      <c r="J50" s="21">
        <f>IF(F50=2,C50,"0")</f>
        <v>89</v>
      </c>
      <c r="K50" s="21">
        <f>IF(F50=2,D50,"0")</f>
        <v>104</v>
      </c>
      <c r="L50" s="21">
        <f t="shared" si="29"/>
        <v>193</v>
      </c>
    </row>
    <row r="51" spans="1:12" s="26" customFormat="1" ht="21.75" customHeight="1" x14ac:dyDescent="0.2">
      <c r="A51" s="22"/>
      <c r="B51" s="23" t="s">
        <v>73</v>
      </c>
      <c r="C51" s="24">
        <f>C50</f>
        <v>89</v>
      </c>
      <c r="D51" s="24">
        <f t="shared" ref="D51:L51" si="33">D50</f>
        <v>104</v>
      </c>
      <c r="E51" s="24">
        <f t="shared" si="33"/>
        <v>193</v>
      </c>
      <c r="F51" s="43">
        <f t="shared" si="33"/>
        <v>2</v>
      </c>
      <c r="G51" s="24" t="str">
        <f t="shared" si="33"/>
        <v>0</v>
      </c>
      <c r="H51" s="24" t="str">
        <f t="shared" si="33"/>
        <v>0</v>
      </c>
      <c r="I51" s="24">
        <f t="shared" si="33"/>
        <v>0</v>
      </c>
      <c r="J51" s="24">
        <f t="shared" si="33"/>
        <v>89</v>
      </c>
      <c r="K51" s="24">
        <f t="shared" si="33"/>
        <v>104</v>
      </c>
      <c r="L51" s="24">
        <f t="shared" si="33"/>
        <v>193</v>
      </c>
    </row>
    <row r="52" spans="1:12" s="26" customFormat="1" ht="21.75" customHeight="1" x14ac:dyDescent="0.3">
      <c r="A52" s="22"/>
      <c r="B52" s="34" t="s">
        <v>174</v>
      </c>
      <c r="C52" s="24"/>
      <c r="D52" s="24"/>
      <c r="E52" s="24"/>
      <c r="F52" s="43"/>
      <c r="G52" s="24"/>
      <c r="H52" s="24"/>
      <c r="I52" s="24"/>
      <c r="J52" s="24"/>
      <c r="K52" s="24"/>
      <c r="L52" s="24"/>
    </row>
    <row r="53" spans="1:12" s="26" customFormat="1" ht="21.75" customHeight="1" x14ac:dyDescent="0.3">
      <c r="A53" s="22"/>
      <c r="B53" s="27" t="s">
        <v>153</v>
      </c>
      <c r="C53" s="24">
        <v>70</v>
      </c>
      <c r="D53" s="24">
        <v>2</v>
      </c>
      <c r="E53" s="24">
        <f t="shared" ref="E53" si="34">C53+D53</f>
        <v>72</v>
      </c>
      <c r="F53" s="43">
        <v>2</v>
      </c>
      <c r="G53" s="24" t="str">
        <f>IF(F53=1,C53,"0")</f>
        <v>0</v>
      </c>
      <c r="H53" s="24" t="str">
        <f>IF(F53=1,D53,"0")</f>
        <v>0</v>
      </c>
      <c r="I53" s="24">
        <f t="shared" ref="I53" si="35">G53+H53</f>
        <v>0</v>
      </c>
      <c r="J53" s="24">
        <f>IF(F53=2,C53,"0")</f>
        <v>70</v>
      </c>
      <c r="K53" s="24">
        <f>IF(F53=2,D53,"0")</f>
        <v>2</v>
      </c>
      <c r="L53" s="24">
        <f t="shared" ref="L53" si="36">J53+K53</f>
        <v>72</v>
      </c>
    </row>
    <row r="54" spans="1:12" s="26" customFormat="1" ht="21.75" customHeight="1" x14ac:dyDescent="0.3">
      <c r="A54" s="22"/>
      <c r="B54" s="27" t="s">
        <v>180</v>
      </c>
      <c r="C54" s="20">
        <v>9</v>
      </c>
      <c r="D54" s="20">
        <v>0</v>
      </c>
      <c r="E54" s="20">
        <f t="shared" ref="E54" si="37">C54+D54</f>
        <v>9</v>
      </c>
      <c r="F54" s="42">
        <v>2</v>
      </c>
      <c r="G54" s="20" t="str">
        <f>IF(F54=1,C54,"0")</f>
        <v>0</v>
      </c>
      <c r="H54" s="20" t="str">
        <f>IF(F54=1,D54,"0")</f>
        <v>0</v>
      </c>
      <c r="I54" s="20">
        <f t="shared" ref="I54" si="38">G54+H54</f>
        <v>0</v>
      </c>
      <c r="J54" s="20">
        <f>IF(F54=2,C54,"0")</f>
        <v>9</v>
      </c>
      <c r="K54" s="20">
        <f>IF(F54=2,D54,"0")</f>
        <v>0</v>
      </c>
      <c r="L54" s="20">
        <f t="shared" ref="L54" si="39">J54+K54</f>
        <v>9</v>
      </c>
    </row>
    <row r="55" spans="1:12" s="26" customFormat="1" ht="21.75" customHeight="1" x14ac:dyDescent="0.3">
      <c r="A55" s="22"/>
      <c r="B55" s="28" t="s">
        <v>73</v>
      </c>
      <c r="C55" s="24">
        <f>SUM(C53:C54)</f>
        <v>79</v>
      </c>
      <c r="D55" s="24">
        <f>SUM(D53:D54)</f>
        <v>2</v>
      </c>
      <c r="E55" s="24">
        <f>SUM(E53:E54)</f>
        <v>81</v>
      </c>
      <c r="F55" s="43">
        <f t="shared" ref="F55:I55" si="40">F54</f>
        <v>2</v>
      </c>
      <c r="G55" s="24" t="str">
        <f>G54</f>
        <v>0</v>
      </c>
      <c r="H55" s="24" t="str">
        <f>H54</f>
        <v>0</v>
      </c>
      <c r="I55" s="24">
        <f t="shared" si="40"/>
        <v>0</v>
      </c>
      <c r="J55" s="24">
        <f>SUM(J53:J54)</f>
        <v>79</v>
      </c>
      <c r="K55" s="24">
        <f>SUM(K53:K54)</f>
        <v>2</v>
      </c>
      <c r="L55" s="24">
        <f>SUM(L53:L54)</f>
        <v>81</v>
      </c>
    </row>
    <row r="56" spans="1:12" s="26" customFormat="1" ht="21.75" customHeight="1" x14ac:dyDescent="0.3">
      <c r="A56" s="22"/>
      <c r="B56" s="51" t="s">
        <v>110</v>
      </c>
      <c r="C56" s="24"/>
      <c r="D56" s="24"/>
      <c r="E56" s="24"/>
      <c r="F56" s="43"/>
      <c r="G56" s="24"/>
      <c r="H56" s="24"/>
      <c r="I56" s="24"/>
      <c r="J56" s="24"/>
      <c r="K56" s="24"/>
      <c r="L56" s="24"/>
    </row>
    <row r="57" spans="1:12" s="26" customFormat="1" ht="21.75" customHeight="1" x14ac:dyDescent="0.3">
      <c r="A57" s="22"/>
      <c r="B57" s="52" t="s">
        <v>113</v>
      </c>
      <c r="C57" s="20">
        <v>95</v>
      </c>
      <c r="D57" s="20">
        <v>11</v>
      </c>
      <c r="E57" s="20">
        <f t="shared" ref="E57" si="41">C57+D57</f>
        <v>106</v>
      </c>
      <c r="F57" s="42">
        <v>2</v>
      </c>
      <c r="G57" s="20" t="str">
        <f>IF(F57=1,C57,"0")</f>
        <v>0</v>
      </c>
      <c r="H57" s="20" t="str">
        <f>IF(F57=1,D57,"0")</f>
        <v>0</v>
      </c>
      <c r="I57" s="20">
        <f t="shared" ref="I57" si="42">G57+H57</f>
        <v>0</v>
      </c>
      <c r="J57" s="20">
        <f>IF(F57=2,C57,"0")</f>
        <v>95</v>
      </c>
      <c r="K57" s="20">
        <f>IF(F57=2,D57,"0")</f>
        <v>11</v>
      </c>
      <c r="L57" s="20">
        <f t="shared" ref="L57" si="43">J57+K57</f>
        <v>106</v>
      </c>
    </row>
    <row r="58" spans="1:12" s="26" customFormat="1" ht="21.75" customHeight="1" x14ac:dyDescent="0.3">
      <c r="A58" s="22"/>
      <c r="B58" s="28" t="s">
        <v>73</v>
      </c>
      <c r="C58" s="24">
        <f>C57</f>
        <v>95</v>
      </c>
      <c r="D58" s="24">
        <f>D57</f>
        <v>11</v>
      </c>
      <c r="E58" s="24">
        <f t="shared" ref="E58:L58" si="44">E57</f>
        <v>106</v>
      </c>
      <c r="F58" s="43">
        <f t="shared" si="44"/>
        <v>2</v>
      </c>
      <c r="G58" s="24" t="str">
        <f t="shared" si="44"/>
        <v>0</v>
      </c>
      <c r="H58" s="24" t="str">
        <f>H57</f>
        <v>0</v>
      </c>
      <c r="I58" s="24">
        <f t="shared" si="44"/>
        <v>0</v>
      </c>
      <c r="J58" s="24">
        <f t="shared" si="44"/>
        <v>95</v>
      </c>
      <c r="K58" s="24">
        <f t="shared" si="44"/>
        <v>11</v>
      </c>
      <c r="L58" s="24">
        <f t="shared" si="44"/>
        <v>106</v>
      </c>
    </row>
    <row r="59" spans="1:12" s="26" customFormat="1" ht="21.75" customHeight="1" x14ac:dyDescent="0.2">
      <c r="A59" s="29"/>
      <c r="B59" s="53" t="s">
        <v>75</v>
      </c>
      <c r="C59" s="31">
        <f>C37+C41+C44+C48+C51+C58+C55</f>
        <v>1375</v>
      </c>
      <c r="D59" s="31">
        <f>D37+D41+D44+D48+D51+D58+D55</f>
        <v>948</v>
      </c>
      <c r="E59" s="31">
        <f>E37+E41+E44+E48+E51+E58+E55</f>
        <v>2323</v>
      </c>
      <c r="F59" s="54">
        <f>F37+F41+F44+F48+F51</f>
        <v>26</v>
      </c>
      <c r="G59" s="31">
        <f t="shared" ref="G59:L59" si="45">G37+G41+G44+G48+G51+G58+G55</f>
        <v>0</v>
      </c>
      <c r="H59" s="31">
        <f t="shared" si="45"/>
        <v>0</v>
      </c>
      <c r="I59" s="31">
        <f t="shared" si="45"/>
        <v>0</v>
      </c>
      <c r="J59" s="31">
        <f t="shared" si="45"/>
        <v>1375</v>
      </c>
      <c r="K59" s="31">
        <f t="shared" si="45"/>
        <v>948</v>
      </c>
      <c r="L59" s="31">
        <f t="shared" si="45"/>
        <v>2323</v>
      </c>
    </row>
    <row r="60" spans="1:12" ht="21.75" customHeight="1" x14ac:dyDescent="0.2">
      <c r="A60" s="18"/>
      <c r="B60" s="55" t="s">
        <v>97</v>
      </c>
      <c r="C60" s="20"/>
      <c r="D60" s="20"/>
      <c r="E60" s="21"/>
      <c r="F60" s="113"/>
      <c r="G60" s="21"/>
      <c r="H60" s="21"/>
      <c r="I60" s="21"/>
      <c r="J60" s="21"/>
      <c r="K60" s="21"/>
      <c r="L60" s="21"/>
    </row>
    <row r="61" spans="1:12" ht="21.75" customHeight="1" x14ac:dyDescent="0.2">
      <c r="A61" s="18"/>
      <c r="B61" s="44" t="s">
        <v>100</v>
      </c>
      <c r="C61" s="20"/>
      <c r="D61" s="20"/>
      <c r="E61" s="21"/>
      <c r="F61" s="113"/>
      <c r="G61" s="21"/>
      <c r="H61" s="21"/>
      <c r="I61" s="21"/>
      <c r="J61" s="21"/>
      <c r="K61" s="21"/>
      <c r="L61" s="21"/>
    </row>
    <row r="62" spans="1:12" s="56" customFormat="1" ht="21.75" customHeight="1" x14ac:dyDescent="0.2">
      <c r="A62" s="2"/>
      <c r="B62" s="49" t="s">
        <v>5</v>
      </c>
      <c r="C62" s="20">
        <v>40</v>
      </c>
      <c r="D62" s="20">
        <v>52</v>
      </c>
      <c r="E62" s="21">
        <f t="shared" si="0"/>
        <v>92</v>
      </c>
      <c r="F62" s="42">
        <v>2</v>
      </c>
      <c r="G62" s="21" t="str">
        <f>IF(F62=1,C62,"0")</f>
        <v>0</v>
      </c>
      <c r="H62" s="21" t="str">
        <f>IF(F62=1,D62,"0")</f>
        <v>0</v>
      </c>
      <c r="I62" s="21">
        <f t="shared" si="28"/>
        <v>0</v>
      </c>
      <c r="J62" s="21">
        <f>IF(F62=2,C62,"0")</f>
        <v>40</v>
      </c>
      <c r="K62" s="21">
        <f>IF(F62=2,D62,"0")</f>
        <v>52</v>
      </c>
      <c r="L62" s="21">
        <f t="shared" si="29"/>
        <v>92</v>
      </c>
    </row>
    <row r="63" spans="1:12" ht="21.75" customHeight="1" x14ac:dyDescent="0.2">
      <c r="A63" s="18"/>
      <c r="B63" s="57" t="s">
        <v>6</v>
      </c>
      <c r="C63" s="20">
        <v>40</v>
      </c>
      <c r="D63" s="20">
        <v>30</v>
      </c>
      <c r="E63" s="21">
        <f t="shared" si="0"/>
        <v>70</v>
      </c>
      <c r="F63" s="42">
        <v>2</v>
      </c>
      <c r="G63" s="21" t="str">
        <f>IF(F63=1,C63,"0")</f>
        <v>0</v>
      </c>
      <c r="H63" s="21" t="str">
        <f>IF(F63=1,D63,"0")</f>
        <v>0</v>
      </c>
      <c r="I63" s="21">
        <f t="shared" si="28"/>
        <v>0</v>
      </c>
      <c r="J63" s="21">
        <f>IF(F63=2,C63,"0")</f>
        <v>40</v>
      </c>
      <c r="K63" s="21">
        <f>IF(F63=2,D63,"0")</f>
        <v>30</v>
      </c>
      <c r="L63" s="21">
        <f t="shared" si="29"/>
        <v>70</v>
      </c>
    </row>
    <row r="64" spans="1:12" s="26" customFormat="1" ht="21.75" customHeight="1" x14ac:dyDescent="0.2">
      <c r="A64" s="22"/>
      <c r="B64" s="23" t="s">
        <v>73</v>
      </c>
      <c r="C64" s="24">
        <f>SUM(C62:C63)</f>
        <v>80</v>
      </c>
      <c r="D64" s="24">
        <f t="shared" ref="D64:L64" si="46">SUM(D62:D63)</f>
        <v>82</v>
      </c>
      <c r="E64" s="24">
        <f t="shared" si="46"/>
        <v>162</v>
      </c>
      <c r="F64" s="43">
        <f t="shared" si="46"/>
        <v>4</v>
      </c>
      <c r="G64" s="24">
        <f t="shared" si="46"/>
        <v>0</v>
      </c>
      <c r="H64" s="24">
        <f t="shared" si="46"/>
        <v>0</v>
      </c>
      <c r="I64" s="24">
        <f t="shared" si="46"/>
        <v>0</v>
      </c>
      <c r="J64" s="24">
        <f t="shared" si="46"/>
        <v>80</v>
      </c>
      <c r="K64" s="24">
        <f t="shared" si="46"/>
        <v>82</v>
      </c>
      <c r="L64" s="24">
        <f t="shared" si="46"/>
        <v>162</v>
      </c>
    </row>
    <row r="65" spans="1:12" s="26" customFormat="1" ht="21.75" customHeight="1" x14ac:dyDescent="0.3">
      <c r="A65" s="22"/>
      <c r="B65" s="34" t="s">
        <v>174</v>
      </c>
      <c r="C65" s="24"/>
      <c r="D65" s="24"/>
      <c r="E65" s="24"/>
      <c r="F65" s="43"/>
      <c r="G65" s="24"/>
      <c r="H65" s="24"/>
      <c r="I65" s="24"/>
      <c r="J65" s="24"/>
      <c r="K65" s="24"/>
      <c r="L65" s="24"/>
    </row>
    <row r="66" spans="1:12" s="26" customFormat="1" ht="21.75" customHeight="1" x14ac:dyDescent="0.3">
      <c r="A66" s="22"/>
      <c r="B66" s="52" t="s">
        <v>153</v>
      </c>
      <c r="C66" s="20">
        <v>64</v>
      </c>
      <c r="D66" s="20">
        <v>3</v>
      </c>
      <c r="E66" s="20">
        <f t="shared" ref="E66" si="47">C66+D66</f>
        <v>67</v>
      </c>
      <c r="F66" s="43">
        <v>2</v>
      </c>
      <c r="G66" s="24" t="str">
        <f>IF(F66=1,C66,"0")</f>
        <v>0</v>
      </c>
      <c r="H66" s="24" t="str">
        <f>IF(F66=1,D66,"0")</f>
        <v>0</v>
      </c>
      <c r="I66" s="24">
        <f t="shared" ref="I66" si="48">G66+H66</f>
        <v>0</v>
      </c>
      <c r="J66" s="20">
        <f>IF(F66=2,C66,"0")</f>
        <v>64</v>
      </c>
      <c r="K66" s="20">
        <f>IF(F66=2,D66,"0")</f>
        <v>3</v>
      </c>
      <c r="L66" s="20">
        <f t="shared" ref="L66" si="49">J66+K66</f>
        <v>67</v>
      </c>
    </row>
    <row r="67" spans="1:12" s="26" customFormat="1" ht="21.75" customHeight="1" x14ac:dyDescent="0.2">
      <c r="A67" s="22"/>
      <c r="B67" s="57" t="s">
        <v>181</v>
      </c>
      <c r="C67" s="20">
        <v>16</v>
      </c>
      <c r="D67" s="20">
        <v>0</v>
      </c>
      <c r="E67" s="20">
        <f>SUM(C67:D67)</f>
        <v>16</v>
      </c>
      <c r="F67" s="43">
        <v>2</v>
      </c>
      <c r="G67" s="24" t="str">
        <f>IF(F67=1,C67,"0")</f>
        <v>0</v>
      </c>
      <c r="H67" s="24" t="str">
        <f>IF(F67=1,D67,"0")</f>
        <v>0</v>
      </c>
      <c r="I67" s="24">
        <f t="shared" ref="I67" si="50">G67+H67</f>
        <v>0</v>
      </c>
      <c r="J67" s="20">
        <f>IF(F67=2,C67,"0")</f>
        <v>16</v>
      </c>
      <c r="K67" s="20">
        <f>IF(F67=2,D67,"0")</f>
        <v>0</v>
      </c>
      <c r="L67" s="20">
        <f t="shared" ref="L67" si="51">J67+K67</f>
        <v>16</v>
      </c>
    </row>
    <row r="68" spans="1:12" s="26" customFormat="1" ht="21.75" customHeight="1" x14ac:dyDescent="0.3">
      <c r="A68" s="22"/>
      <c r="B68" s="28" t="s">
        <v>73</v>
      </c>
      <c r="C68" s="24">
        <f>SUM(C66:C67)</f>
        <v>80</v>
      </c>
      <c r="D68" s="24">
        <f t="shared" ref="D68:E68" si="52">SUM(D66:D67)</f>
        <v>3</v>
      </c>
      <c r="E68" s="24">
        <f t="shared" si="52"/>
        <v>83</v>
      </c>
      <c r="F68" s="43">
        <f t="shared" ref="F68" si="53">SUM(F66:F66)</f>
        <v>2</v>
      </c>
      <c r="G68" s="24">
        <f t="shared" ref="G68:I68" si="54">SUM(G66:G67)</f>
        <v>0</v>
      </c>
      <c r="H68" s="24">
        <f t="shared" si="54"/>
        <v>0</v>
      </c>
      <c r="I68" s="24">
        <f t="shared" si="54"/>
        <v>0</v>
      </c>
      <c r="J68" s="24">
        <f>SUM(J66:J67)</f>
        <v>80</v>
      </c>
      <c r="K68" s="24">
        <f t="shared" ref="K68:L68" si="55">SUM(K66:K67)</f>
        <v>3</v>
      </c>
      <c r="L68" s="24">
        <f t="shared" si="55"/>
        <v>83</v>
      </c>
    </row>
    <row r="69" spans="1:12" s="26" customFormat="1" ht="21.75" customHeight="1" x14ac:dyDescent="0.2">
      <c r="A69" s="29"/>
      <c r="B69" s="53" t="s">
        <v>98</v>
      </c>
      <c r="C69" s="31">
        <f t="shared" ref="C69:L69" si="56">C64+C68</f>
        <v>160</v>
      </c>
      <c r="D69" s="31">
        <f t="shared" si="56"/>
        <v>85</v>
      </c>
      <c r="E69" s="31">
        <f t="shared" si="56"/>
        <v>245</v>
      </c>
      <c r="F69" s="54">
        <f t="shared" si="56"/>
        <v>6</v>
      </c>
      <c r="G69" s="31">
        <f t="shared" si="56"/>
        <v>0</v>
      </c>
      <c r="H69" s="31">
        <f t="shared" si="56"/>
        <v>0</v>
      </c>
      <c r="I69" s="31">
        <f t="shared" si="56"/>
        <v>0</v>
      </c>
      <c r="J69" s="31">
        <f t="shared" si="56"/>
        <v>160</v>
      </c>
      <c r="K69" s="31">
        <f t="shared" si="56"/>
        <v>85</v>
      </c>
      <c r="L69" s="31">
        <f t="shared" si="56"/>
        <v>245</v>
      </c>
    </row>
    <row r="70" spans="1:12" s="26" customFormat="1" ht="21.75" customHeight="1" x14ac:dyDescent="0.2">
      <c r="A70" s="35"/>
      <c r="B70" s="36" t="s">
        <v>52</v>
      </c>
      <c r="C70" s="37">
        <f t="shared" ref="C70:L70" si="57">C59+C69</f>
        <v>1535</v>
      </c>
      <c r="D70" s="37">
        <f t="shared" si="57"/>
        <v>1033</v>
      </c>
      <c r="E70" s="37">
        <f t="shared" si="57"/>
        <v>2568</v>
      </c>
      <c r="F70" s="58">
        <f t="shared" si="57"/>
        <v>32</v>
      </c>
      <c r="G70" s="37">
        <f t="shared" si="57"/>
        <v>0</v>
      </c>
      <c r="H70" s="37">
        <f t="shared" si="57"/>
        <v>0</v>
      </c>
      <c r="I70" s="37">
        <f t="shared" si="57"/>
        <v>0</v>
      </c>
      <c r="J70" s="37">
        <f t="shared" si="57"/>
        <v>1535</v>
      </c>
      <c r="K70" s="37">
        <f t="shared" si="57"/>
        <v>1033</v>
      </c>
      <c r="L70" s="37">
        <f t="shared" si="57"/>
        <v>2568</v>
      </c>
    </row>
    <row r="71" spans="1:12" ht="21.75" customHeight="1" x14ac:dyDescent="0.2">
      <c r="A71" s="22" t="s">
        <v>51</v>
      </c>
      <c r="B71" s="44"/>
      <c r="C71" s="4"/>
      <c r="D71" s="4"/>
      <c r="E71" s="39"/>
      <c r="F71" s="5"/>
      <c r="G71" s="39"/>
      <c r="H71" s="39"/>
      <c r="I71" s="39"/>
      <c r="J71" s="39"/>
      <c r="K71" s="39"/>
      <c r="L71" s="40"/>
    </row>
    <row r="72" spans="1:12" ht="21.75" customHeight="1" x14ac:dyDescent="0.2">
      <c r="A72" s="22"/>
      <c r="B72" s="59" t="s">
        <v>74</v>
      </c>
      <c r="C72" s="4"/>
      <c r="D72" s="4"/>
      <c r="E72" s="39"/>
      <c r="F72" s="5"/>
      <c r="G72" s="39"/>
      <c r="H72" s="39"/>
      <c r="I72" s="39"/>
      <c r="J72" s="39"/>
      <c r="K72" s="39"/>
      <c r="L72" s="40"/>
    </row>
    <row r="73" spans="1:12" ht="21.75" customHeight="1" x14ac:dyDescent="0.2">
      <c r="A73" s="18"/>
      <c r="B73" s="3" t="s">
        <v>104</v>
      </c>
      <c r="C73" s="4"/>
      <c r="D73" s="4"/>
      <c r="E73" s="39"/>
      <c r="F73" s="5"/>
      <c r="G73" s="39"/>
      <c r="H73" s="39"/>
      <c r="I73" s="39"/>
      <c r="J73" s="39"/>
      <c r="K73" s="39"/>
      <c r="L73" s="40"/>
    </row>
    <row r="74" spans="1:12" ht="21.75" customHeight="1" x14ac:dyDescent="0.2">
      <c r="A74" s="13"/>
      <c r="B74" s="14" t="s">
        <v>12</v>
      </c>
      <c r="C74" s="15">
        <v>93</v>
      </c>
      <c r="D74" s="15">
        <v>131</v>
      </c>
      <c r="E74" s="16">
        <f t="shared" si="0"/>
        <v>224</v>
      </c>
      <c r="F74" s="41">
        <v>2</v>
      </c>
      <c r="G74" s="16" t="str">
        <f t="shared" ref="G74:G80" si="58">IF(F74=1,C74,"0")</f>
        <v>0</v>
      </c>
      <c r="H74" s="16" t="str">
        <f t="shared" ref="H74:H80" si="59">IF(F74=1,D74,"0")</f>
        <v>0</v>
      </c>
      <c r="I74" s="16">
        <f>G74+H74</f>
        <v>0</v>
      </c>
      <c r="J74" s="16">
        <f t="shared" ref="J74:J80" si="60">IF(F74=2,C74,"0")</f>
        <v>93</v>
      </c>
      <c r="K74" s="16">
        <f t="shared" ref="K74:K80" si="61">IF(F74=2,D74,"0")</f>
        <v>131</v>
      </c>
      <c r="L74" s="16">
        <f>J74+K74</f>
        <v>224</v>
      </c>
    </row>
    <row r="75" spans="1:12" ht="21.75" customHeight="1" x14ac:dyDescent="0.2">
      <c r="A75" s="18"/>
      <c r="B75" s="49" t="s">
        <v>17</v>
      </c>
      <c r="C75" s="20">
        <v>189</v>
      </c>
      <c r="D75" s="20">
        <v>115</v>
      </c>
      <c r="E75" s="21">
        <f t="shared" si="0"/>
        <v>304</v>
      </c>
      <c r="F75" s="42">
        <v>2</v>
      </c>
      <c r="G75" s="21" t="str">
        <f t="shared" si="58"/>
        <v>0</v>
      </c>
      <c r="H75" s="21" t="str">
        <f t="shared" si="59"/>
        <v>0</v>
      </c>
      <c r="I75" s="21">
        <f t="shared" ref="I75:I80" si="62">G75+H75</f>
        <v>0</v>
      </c>
      <c r="J75" s="21">
        <f t="shared" si="60"/>
        <v>189</v>
      </c>
      <c r="K75" s="21">
        <f t="shared" si="61"/>
        <v>115</v>
      </c>
      <c r="L75" s="21">
        <f t="shared" ref="L75:L80" si="63">J75+K75</f>
        <v>304</v>
      </c>
    </row>
    <row r="76" spans="1:12" ht="21.75" customHeight="1" x14ac:dyDescent="0.2">
      <c r="A76" s="18"/>
      <c r="B76" s="19" t="s">
        <v>15</v>
      </c>
      <c r="C76" s="20">
        <v>92</v>
      </c>
      <c r="D76" s="20">
        <v>88</v>
      </c>
      <c r="E76" s="21">
        <f t="shared" si="0"/>
        <v>180</v>
      </c>
      <c r="F76" s="42">
        <v>2</v>
      </c>
      <c r="G76" s="21" t="str">
        <f t="shared" si="58"/>
        <v>0</v>
      </c>
      <c r="H76" s="21" t="str">
        <f t="shared" si="59"/>
        <v>0</v>
      </c>
      <c r="I76" s="21">
        <f t="shared" si="62"/>
        <v>0</v>
      </c>
      <c r="J76" s="21">
        <f t="shared" si="60"/>
        <v>92</v>
      </c>
      <c r="K76" s="21">
        <f t="shared" si="61"/>
        <v>88</v>
      </c>
      <c r="L76" s="21">
        <f t="shared" si="63"/>
        <v>180</v>
      </c>
    </row>
    <row r="77" spans="1:12" ht="21.75" customHeight="1" x14ac:dyDescent="0.2">
      <c r="A77" s="18"/>
      <c r="B77" s="19" t="s">
        <v>14</v>
      </c>
      <c r="C77" s="20">
        <v>77</v>
      </c>
      <c r="D77" s="20">
        <v>361</v>
      </c>
      <c r="E77" s="21">
        <f t="shared" si="0"/>
        <v>438</v>
      </c>
      <c r="F77" s="42">
        <v>2</v>
      </c>
      <c r="G77" s="21" t="str">
        <f t="shared" si="58"/>
        <v>0</v>
      </c>
      <c r="H77" s="21" t="str">
        <f t="shared" si="59"/>
        <v>0</v>
      </c>
      <c r="I77" s="21">
        <f t="shared" si="62"/>
        <v>0</v>
      </c>
      <c r="J77" s="21">
        <f t="shared" si="60"/>
        <v>77</v>
      </c>
      <c r="K77" s="21">
        <f t="shared" si="61"/>
        <v>361</v>
      </c>
      <c r="L77" s="21">
        <f t="shared" si="63"/>
        <v>438</v>
      </c>
    </row>
    <row r="78" spans="1:12" ht="21.75" customHeight="1" x14ac:dyDescent="0.2">
      <c r="A78" s="18"/>
      <c r="B78" s="19" t="s">
        <v>16</v>
      </c>
      <c r="C78" s="20">
        <v>18</v>
      </c>
      <c r="D78" s="20">
        <v>96</v>
      </c>
      <c r="E78" s="21">
        <f t="shared" si="0"/>
        <v>114</v>
      </c>
      <c r="F78" s="42">
        <v>2</v>
      </c>
      <c r="G78" s="21" t="str">
        <f t="shared" si="58"/>
        <v>0</v>
      </c>
      <c r="H78" s="21" t="str">
        <f t="shared" si="59"/>
        <v>0</v>
      </c>
      <c r="I78" s="21">
        <f t="shared" si="62"/>
        <v>0</v>
      </c>
      <c r="J78" s="21">
        <f t="shared" si="60"/>
        <v>18</v>
      </c>
      <c r="K78" s="21">
        <f t="shared" si="61"/>
        <v>96</v>
      </c>
      <c r="L78" s="21">
        <f t="shared" si="63"/>
        <v>114</v>
      </c>
    </row>
    <row r="79" spans="1:12" ht="21.75" customHeight="1" x14ac:dyDescent="0.2">
      <c r="A79" s="18"/>
      <c r="B79" s="19" t="s">
        <v>92</v>
      </c>
      <c r="C79" s="20">
        <v>36</v>
      </c>
      <c r="D79" s="20">
        <v>65</v>
      </c>
      <c r="E79" s="21">
        <f t="shared" si="0"/>
        <v>101</v>
      </c>
      <c r="F79" s="42">
        <v>2</v>
      </c>
      <c r="G79" s="21" t="str">
        <f t="shared" si="58"/>
        <v>0</v>
      </c>
      <c r="H79" s="21" t="str">
        <f t="shared" si="59"/>
        <v>0</v>
      </c>
      <c r="I79" s="21">
        <f t="shared" si="62"/>
        <v>0</v>
      </c>
      <c r="J79" s="21">
        <f t="shared" si="60"/>
        <v>36</v>
      </c>
      <c r="K79" s="21">
        <f t="shared" si="61"/>
        <v>65</v>
      </c>
      <c r="L79" s="21">
        <f t="shared" si="63"/>
        <v>101</v>
      </c>
    </row>
    <row r="80" spans="1:12" s="56" customFormat="1" ht="21.75" customHeight="1" x14ac:dyDescent="0.2">
      <c r="A80" s="2"/>
      <c r="B80" s="19" t="s">
        <v>13</v>
      </c>
      <c r="C80" s="20">
        <v>69</v>
      </c>
      <c r="D80" s="20">
        <v>197</v>
      </c>
      <c r="E80" s="21">
        <f t="shared" si="0"/>
        <v>266</v>
      </c>
      <c r="F80" s="42">
        <v>2</v>
      </c>
      <c r="G80" s="21" t="str">
        <f t="shared" si="58"/>
        <v>0</v>
      </c>
      <c r="H80" s="21" t="str">
        <f t="shared" si="59"/>
        <v>0</v>
      </c>
      <c r="I80" s="21">
        <f t="shared" si="62"/>
        <v>0</v>
      </c>
      <c r="J80" s="21">
        <f t="shared" si="60"/>
        <v>69</v>
      </c>
      <c r="K80" s="21">
        <f t="shared" si="61"/>
        <v>197</v>
      </c>
      <c r="L80" s="21">
        <f t="shared" si="63"/>
        <v>266</v>
      </c>
    </row>
    <row r="81" spans="1:12" s="56" customFormat="1" ht="21.75" customHeight="1" x14ac:dyDescent="0.2">
      <c r="A81" s="2"/>
      <c r="B81" s="48" t="s">
        <v>73</v>
      </c>
      <c r="C81" s="24">
        <f t="shared" ref="C81:L81" si="64">SUM(C74:C80)</f>
        <v>574</v>
      </c>
      <c r="D81" s="24">
        <f t="shared" si="64"/>
        <v>1053</v>
      </c>
      <c r="E81" s="24">
        <f t="shared" si="64"/>
        <v>1627</v>
      </c>
      <c r="F81" s="43">
        <f t="shared" si="64"/>
        <v>14</v>
      </c>
      <c r="G81" s="24">
        <f t="shared" si="64"/>
        <v>0</v>
      </c>
      <c r="H81" s="24">
        <f t="shared" si="64"/>
        <v>0</v>
      </c>
      <c r="I81" s="24">
        <f t="shared" si="64"/>
        <v>0</v>
      </c>
      <c r="J81" s="24">
        <f t="shared" si="64"/>
        <v>574</v>
      </c>
      <c r="K81" s="24">
        <f t="shared" si="64"/>
        <v>1053</v>
      </c>
      <c r="L81" s="24">
        <f t="shared" si="64"/>
        <v>1627</v>
      </c>
    </row>
    <row r="82" spans="1:12" s="56" customFormat="1" ht="21.75" customHeight="1" x14ac:dyDescent="0.2">
      <c r="A82" s="60"/>
      <c r="B82" s="61" t="s">
        <v>75</v>
      </c>
      <c r="C82" s="31">
        <f>C81</f>
        <v>574</v>
      </c>
      <c r="D82" s="31">
        <f t="shared" ref="D82:L83" si="65">D81</f>
        <v>1053</v>
      </c>
      <c r="E82" s="31">
        <f t="shared" si="65"/>
        <v>1627</v>
      </c>
      <c r="F82" s="54">
        <f t="shared" si="65"/>
        <v>14</v>
      </c>
      <c r="G82" s="31">
        <f t="shared" si="65"/>
        <v>0</v>
      </c>
      <c r="H82" s="31">
        <f t="shared" si="65"/>
        <v>0</v>
      </c>
      <c r="I82" s="31">
        <f t="shared" si="65"/>
        <v>0</v>
      </c>
      <c r="J82" s="31">
        <f t="shared" si="65"/>
        <v>574</v>
      </c>
      <c r="K82" s="31">
        <f t="shared" si="65"/>
        <v>1053</v>
      </c>
      <c r="L82" s="31">
        <f t="shared" si="65"/>
        <v>1627</v>
      </c>
    </row>
    <row r="83" spans="1:12" s="56" customFormat="1" ht="21.75" customHeight="1" x14ac:dyDescent="0.2">
      <c r="A83" s="62"/>
      <c r="B83" s="63" t="s">
        <v>52</v>
      </c>
      <c r="C83" s="37">
        <f>C82</f>
        <v>574</v>
      </c>
      <c r="D83" s="37">
        <f t="shared" si="65"/>
        <v>1053</v>
      </c>
      <c r="E83" s="37">
        <f t="shared" si="65"/>
        <v>1627</v>
      </c>
      <c r="F83" s="58">
        <f t="shared" si="65"/>
        <v>14</v>
      </c>
      <c r="G83" s="37">
        <f t="shared" si="65"/>
        <v>0</v>
      </c>
      <c r="H83" s="37">
        <f t="shared" si="65"/>
        <v>0</v>
      </c>
      <c r="I83" s="37">
        <f t="shared" si="65"/>
        <v>0</v>
      </c>
      <c r="J83" s="37">
        <f t="shared" si="65"/>
        <v>574</v>
      </c>
      <c r="K83" s="37">
        <f t="shared" si="65"/>
        <v>1053</v>
      </c>
      <c r="L83" s="37">
        <f t="shared" si="65"/>
        <v>1627</v>
      </c>
    </row>
    <row r="84" spans="1:12" ht="21.75" customHeight="1" x14ac:dyDescent="0.2">
      <c r="A84" s="64" t="s">
        <v>53</v>
      </c>
      <c r="B84" s="65"/>
      <c r="C84" s="4"/>
      <c r="D84" s="4"/>
      <c r="E84" s="39"/>
      <c r="F84" s="5"/>
      <c r="G84" s="39"/>
      <c r="H84" s="39"/>
      <c r="I84" s="39"/>
      <c r="J84" s="39"/>
      <c r="K84" s="39"/>
      <c r="L84" s="40"/>
    </row>
    <row r="85" spans="1:12" ht="21.75" customHeight="1" x14ac:dyDescent="0.2">
      <c r="A85" s="64"/>
      <c r="B85" s="59" t="s">
        <v>74</v>
      </c>
      <c r="C85" s="4"/>
      <c r="D85" s="4"/>
      <c r="E85" s="39"/>
      <c r="F85" s="5"/>
      <c r="G85" s="39"/>
      <c r="H85" s="39"/>
      <c r="I85" s="39"/>
      <c r="J85" s="39"/>
      <c r="K85" s="39"/>
      <c r="L85" s="40"/>
    </row>
    <row r="86" spans="1:12" ht="21.75" customHeight="1" x14ac:dyDescent="0.2">
      <c r="A86" s="18"/>
      <c r="B86" s="44" t="s">
        <v>101</v>
      </c>
      <c r="C86" s="4"/>
      <c r="D86" s="4"/>
      <c r="E86" s="39"/>
      <c r="F86" s="5"/>
      <c r="G86" s="39"/>
      <c r="H86" s="39"/>
      <c r="I86" s="39"/>
      <c r="J86" s="39"/>
      <c r="K86" s="39"/>
      <c r="L86" s="40"/>
    </row>
    <row r="87" spans="1:12" ht="21.75" customHeight="1" x14ac:dyDescent="0.2">
      <c r="A87" s="13"/>
      <c r="B87" s="14" t="s">
        <v>111</v>
      </c>
      <c r="C87" s="15">
        <v>120</v>
      </c>
      <c r="D87" s="15">
        <v>39</v>
      </c>
      <c r="E87" s="16">
        <f t="shared" ref="E87:E142" si="66">C87+D87</f>
        <v>159</v>
      </c>
      <c r="F87" s="41">
        <v>2</v>
      </c>
      <c r="G87" s="16" t="str">
        <f t="shared" ref="G87:G120" si="67">IF(F87=1,C87,"0")</f>
        <v>0</v>
      </c>
      <c r="H87" s="16" t="str">
        <f t="shared" ref="H87:H120" si="68">IF(F87=1,D87,"0")</f>
        <v>0</v>
      </c>
      <c r="I87" s="16">
        <f t="shared" si="28"/>
        <v>0</v>
      </c>
      <c r="J87" s="16">
        <f t="shared" ref="J87:J120" si="69">IF(F87=2,C87,"0")</f>
        <v>120</v>
      </c>
      <c r="K87" s="16">
        <f t="shared" ref="K87:K120" si="70">IF(F87=2,D87,"0")</f>
        <v>39</v>
      </c>
      <c r="L87" s="16">
        <f t="shared" si="29"/>
        <v>159</v>
      </c>
    </row>
    <row r="88" spans="1:12" ht="21.75" customHeight="1" x14ac:dyDescent="0.2">
      <c r="A88" s="18"/>
      <c r="B88" s="19" t="s">
        <v>115</v>
      </c>
      <c r="C88" s="20">
        <v>6</v>
      </c>
      <c r="D88" s="20">
        <v>0</v>
      </c>
      <c r="E88" s="21">
        <f t="shared" si="66"/>
        <v>6</v>
      </c>
      <c r="F88" s="42">
        <v>2</v>
      </c>
      <c r="G88" s="21" t="str">
        <f t="shared" si="67"/>
        <v>0</v>
      </c>
      <c r="H88" s="21" t="str">
        <f t="shared" si="68"/>
        <v>0</v>
      </c>
      <c r="I88" s="21">
        <f t="shared" si="28"/>
        <v>0</v>
      </c>
      <c r="J88" s="21">
        <f t="shared" si="69"/>
        <v>6</v>
      </c>
      <c r="K88" s="21">
        <f t="shared" si="70"/>
        <v>0</v>
      </c>
      <c r="L88" s="21">
        <f t="shared" si="29"/>
        <v>6</v>
      </c>
    </row>
    <row r="89" spans="1:12" ht="21.75" customHeight="1" x14ac:dyDescent="0.2">
      <c r="A89" s="18"/>
      <c r="B89" s="19" t="s">
        <v>116</v>
      </c>
      <c r="C89" s="20">
        <v>35</v>
      </c>
      <c r="D89" s="20">
        <v>5</v>
      </c>
      <c r="E89" s="21">
        <f t="shared" si="66"/>
        <v>40</v>
      </c>
      <c r="F89" s="42">
        <v>2</v>
      </c>
      <c r="G89" s="21" t="str">
        <f t="shared" si="67"/>
        <v>0</v>
      </c>
      <c r="H89" s="21" t="str">
        <f t="shared" si="68"/>
        <v>0</v>
      </c>
      <c r="I89" s="21">
        <f t="shared" si="28"/>
        <v>0</v>
      </c>
      <c r="J89" s="21">
        <f t="shared" si="69"/>
        <v>35</v>
      </c>
      <c r="K89" s="21">
        <f t="shared" si="70"/>
        <v>5</v>
      </c>
      <c r="L89" s="21">
        <f t="shared" si="29"/>
        <v>40</v>
      </c>
    </row>
    <row r="90" spans="1:12" ht="21.75" customHeight="1" x14ac:dyDescent="0.2">
      <c r="A90" s="18"/>
      <c r="B90" s="19" t="s">
        <v>11</v>
      </c>
      <c r="C90" s="20">
        <v>207</v>
      </c>
      <c r="D90" s="20">
        <v>53</v>
      </c>
      <c r="E90" s="21">
        <f t="shared" si="66"/>
        <v>260</v>
      </c>
      <c r="F90" s="42">
        <v>2</v>
      </c>
      <c r="G90" s="21" t="str">
        <f t="shared" si="67"/>
        <v>0</v>
      </c>
      <c r="H90" s="21" t="str">
        <f t="shared" si="68"/>
        <v>0</v>
      </c>
      <c r="I90" s="21">
        <f t="shared" si="28"/>
        <v>0</v>
      </c>
      <c r="J90" s="21">
        <f t="shared" si="69"/>
        <v>207</v>
      </c>
      <c r="K90" s="21">
        <f t="shared" si="70"/>
        <v>53</v>
      </c>
      <c r="L90" s="21">
        <f t="shared" si="29"/>
        <v>260</v>
      </c>
    </row>
    <row r="91" spans="1:12" ht="21.75" customHeight="1" x14ac:dyDescent="0.2">
      <c r="A91" s="18"/>
      <c r="B91" s="19" t="s">
        <v>19</v>
      </c>
      <c r="C91" s="20">
        <v>102</v>
      </c>
      <c r="D91" s="20">
        <v>158</v>
      </c>
      <c r="E91" s="21">
        <f t="shared" si="66"/>
        <v>260</v>
      </c>
      <c r="F91" s="42">
        <v>2</v>
      </c>
      <c r="G91" s="21" t="str">
        <f t="shared" si="67"/>
        <v>0</v>
      </c>
      <c r="H91" s="21" t="str">
        <f t="shared" si="68"/>
        <v>0</v>
      </c>
      <c r="I91" s="21">
        <f t="shared" si="28"/>
        <v>0</v>
      </c>
      <c r="J91" s="21">
        <f t="shared" si="69"/>
        <v>102</v>
      </c>
      <c r="K91" s="21">
        <f t="shared" si="70"/>
        <v>158</v>
      </c>
      <c r="L91" s="21">
        <f t="shared" si="29"/>
        <v>260</v>
      </c>
    </row>
    <row r="92" spans="1:12" ht="21.75" customHeight="1" x14ac:dyDescent="0.2">
      <c r="A92" s="18"/>
      <c r="B92" s="19" t="s">
        <v>117</v>
      </c>
      <c r="C92" s="20">
        <v>5</v>
      </c>
      <c r="D92" s="20">
        <v>1</v>
      </c>
      <c r="E92" s="21">
        <f t="shared" si="66"/>
        <v>6</v>
      </c>
      <c r="F92" s="42">
        <v>2</v>
      </c>
      <c r="G92" s="21" t="str">
        <f t="shared" si="67"/>
        <v>0</v>
      </c>
      <c r="H92" s="21" t="str">
        <f t="shared" si="68"/>
        <v>0</v>
      </c>
      <c r="I92" s="21">
        <f t="shared" si="28"/>
        <v>0</v>
      </c>
      <c r="J92" s="21">
        <f t="shared" si="69"/>
        <v>5</v>
      </c>
      <c r="K92" s="21">
        <f t="shared" si="70"/>
        <v>1</v>
      </c>
      <c r="L92" s="21">
        <f t="shared" si="29"/>
        <v>6</v>
      </c>
    </row>
    <row r="93" spans="1:12" ht="21.75" customHeight="1" x14ac:dyDescent="0.2">
      <c r="A93" s="18"/>
      <c r="B93" s="19" t="s">
        <v>118</v>
      </c>
      <c r="C93" s="20">
        <v>3</v>
      </c>
      <c r="D93" s="20">
        <v>1</v>
      </c>
      <c r="E93" s="21">
        <f t="shared" si="66"/>
        <v>4</v>
      </c>
      <c r="F93" s="42">
        <v>2</v>
      </c>
      <c r="G93" s="21" t="str">
        <f t="shared" si="67"/>
        <v>0</v>
      </c>
      <c r="H93" s="21" t="str">
        <f t="shared" si="68"/>
        <v>0</v>
      </c>
      <c r="I93" s="21">
        <f t="shared" si="28"/>
        <v>0</v>
      </c>
      <c r="J93" s="21">
        <f t="shared" si="69"/>
        <v>3</v>
      </c>
      <c r="K93" s="21">
        <f t="shared" si="70"/>
        <v>1</v>
      </c>
      <c r="L93" s="21">
        <f t="shared" si="29"/>
        <v>4</v>
      </c>
    </row>
    <row r="94" spans="1:12" ht="21.75" customHeight="1" x14ac:dyDescent="0.2">
      <c r="A94" s="18"/>
      <c r="B94" s="19" t="s">
        <v>138</v>
      </c>
      <c r="C94" s="20">
        <v>34</v>
      </c>
      <c r="D94" s="20">
        <v>30</v>
      </c>
      <c r="E94" s="21">
        <f t="shared" si="66"/>
        <v>64</v>
      </c>
      <c r="F94" s="42">
        <v>2</v>
      </c>
      <c r="G94" s="21" t="str">
        <f t="shared" si="67"/>
        <v>0</v>
      </c>
      <c r="H94" s="21" t="str">
        <f t="shared" si="68"/>
        <v>0</v>
      </c>
      <c r="I94" s="21">
        <f t="shared" si="28"/>
        <v>0</v>
      </c>
      <c r="J94" s="21">
        <f t="shared" si="69"/>
        <v>34</v>
      </c>
      <c r="K94" s="21">
        <f t="shared" si="70"/>
        <v>30</v>
      </c>
      <c r="L94" s="21">
        <f t="shared" si="29"/>
        <v>64</v>
      </c>
    </row>
    <row r="95" spans="1:12" ht="21.75" customHeight="1" x14ac:dyDescent="0.2">
      <c r="A95" s="18"/>
      <c r="B95" s="19" t="s">
        <v>139</v>
      </c>
      <c r="C95" s="20">
        <v>50</v>
      </c>
      <c r="D95" s="20">
        <v>51</v>
      </c>
      <c r="E95" s="21">
        <f t="shared" si="66"/>
        <v>101</v>
      </c>
      <c r="F95" s="42">
        <v>2</v>
      </c>
      <c r="G95" s="21" t="str">
        <f t="shared" si="67"/>
        <v>0</v>
      </c>
      <c r="H95" s="21" t="str">
        <f t="shared" si="68"/>
        <v>0</v>
      </c>
      <c r="I95" s="21">
        <f t="shared" si="28"/>
        <v>0</v>
      </c>
      <c r="J95" s="21">
        <f t="shared" si="69"/>
        <v>50</v>
      </c>
      <c r="K95" s="21">
        <f t="shared" si="70"/>
        <v>51</v>
      </c>
      <c r="L95" s="21">
        <f t="shared" si="29"/>
        <v>101</v>
      </c>
    </row>
    <row r="96" spans="1:12" ht="21.75" customHeight="1" x14ac:dyDescent="0.2">
      <c r="A96" s="18"/>
      <c r="B96" s="19" t="s">
        <v>9</v>
      </c>
      <c r="C96" s="20">
        <v>119</v>
      </c>
      <c r="D96" s="20">
        <v>19</v>
      </c>
      <c r="E96" s="21">
        <f t="shared" si="66"/>
        <v>138</v>
      </c>
      <c r="F96" s="42">
        <v>2</v>
      </c>
      <c r="G96" s="21" t="str">
        <f t="shared" si="67"/>
        <v>0</v>
      </c>
      <c r="H96" s="21" t="str">
        <f t="shared" si="68"/>
        <v>0</v>
      </c>
      <c r="I96" s="21">
        <f t="shared" si="28"/>
        <v>0</v>
      </c>
      <c r="J96" s="21">
        <f t="shared" si="69"/>
        <v>119</v>
      </c>
      <c r="K96" s="21">
        <f t="shared" si="70"/>
        <v>19</v>
      </c>
      <c r="L96" s="21">
        <f t="shared" si="29"/>
        <v>138</v>
      </c>
    </row>
    <row r="97" spans="1:12" ht="21.75" customHeight="1" x14ac:dyDescent="0.2">
      <c r="A97" s="18"/>
      <c r="B97" s="19" t="s">
        <v>119</v>
      </c>
      <c r="C97" s="20">
        <v>105</v>
      </c>
      <c r="D97" s="20">
        <v>11</v>
      </c>
      <c r="E97" s="21">
        <f t="shared" si="66"/>
        <v>116</v>
      </c>
      <c r="F97" s="42">
        <v>2</v>
      </c>
      <c r="G97" s="21" t="str">
        <f t="shared" si="67"/>
        <v>0</v>
      </c>
      <c r="H97" s="21" t="str">
        <f t="shared" si="68"/>
        <v>0</v>
      </c>
      <c r="I97" s="21">
        <f t="shared" si="28"/>
        <v>0</v>
      </c>
      <c r="J97" s="21">
        <f t="shared" si="69"/>
        <v>105</v>
      </c>
      <c r="K97" s="21">
        <f t="shared" si="70"/>
        <v>11</v>
      </c>
      <c r="L97" s="21">
        <f t="shared" si="29"/>
        <v>116</v>
      </c>
    </row>
    <row r="98" spans="1:12" ht="21.75" customHeight="1" x14ac:dyDescent="0.2">
      <c r="A98" s="18"/>
      <c r="B98" s="19" t="s">
        <v>120</v>
      </c>
      <c r="C98" s="20">
        <v>6</v>
      </c>
      <c r="D98" s="20">
        <v>2</v>
      </c>
      <c r="E98" s="21">
        <f t="shared" si="66"/>
        <v>8</v>
      </c>
      <c r="F98" s="42">
        <v>2</v>
      </c>
      <c r="G98" s="21" t="str">
        <f t="shared" si="67"/>
        <v>0</v>
      </c>
      <c r="H98" s="21" t="str">
        <f t="shared" si="68"/>
        <v>0</v>
      </c>
      <c r="I98" s="21">
        <f t="shared" si="28"/>
        <v>0</v>
      </c>
      <c r="J98" s="21">
        <f t="shared" si="69"/>
        <v>6</v>
      </c>
      <c r="K98" s="21">
        <f t="shared" si="70"/>
        <v>2</v>
      </c>
      <c r="L98" s="21">
        <f t="shared" si="29"/>
        <v>8</v>
      </c>
    </row>
    <row r="99" spans="1:12" ht="21.75" customHeight="1" x14ac:dyDescent="0.2">
      <c r="A99" s="18"/>
      <c r="B99" s="19" t="s">
        <v>140</v>
      </c>
      <c r="C99" s="20">
        <v>100</v>
      </c>
      <c r="D99" s="20">
        <v>50</v>
      </c>
      <c r="E99" s="21">
        <f t="shared" si="66"/>
        <v>150</v>
      </c>
      <c r="F99" s="42">
        <v>2</v>
      </c>
      <c r="G99" s="21" t="str">
        <f t="shared" si="67"/>
        <v>0</v>
      </c>
      <c r="H99" s="21" t="str">
        <f t="shared" si="68"/>
        <v>0</v>
      </c>
      <c r="I99" s="21">
        <f t="shared" si="28"/>
        <v>0</v>
      </c>
      <c r="J99" s="21">
        <f t="shared" si="69"/>
        <v>100</v>
      </c>
      <c r="K99" s="21">
        <f t="shared" si="70"/>
        <v>50</v>
      </c>
      <c r="L99" s="21">
        <f t="shared" si="29"/>
        <v>150</v>
      </c>
    </row>
    <row r="100" spans="1:12" ht="21.75" customHeight="1" x14ac:dyDescent="0.2">
      <c r="A100" s="18"/>
      <c r="B100" s="19" t="s">
        <v>20</v>
      </c>
      <c r="C100" s="20">
        <v>22</v>
      </c>
      <c r="D100" s="20">
        <v>6</v>
      </c>
      <c r="E100" s="21">
        <f t="shared" si="66"/>
        <v>28</v>
      </c>
      <c r="F100" s="42">
        <v>2</v>
      </c>
      <c r="G100" s="21" t="str">
        <f t="shared" si="67"/>
        <v>0</v>
      </c>
      <c r="H100" s="21" t="str">
        <f t="shared" si="68"/>
        <v>0</v>
      </c>
      <c r="I100" s="21">
        <f t="shared" si="28"/>
        <v>0</v>
      </c>
      <c r="J100" s="21">
        <f t="shared" si="69"/>
        <v>22</v>
      </c>
      <c r="K100" s="21">
        <f t="shared" si="70"/>
        <v>6</v>
      </c>
      <c r="L100" s="21">
        <f t="shared" si="29"/>
        <v>28</v>
      </c>
    </row>
    <row r="101" spans="1:12" ht="21.75" customHeight="1" x14ac:dyDescent="0.2">
      <c r="A101" s="18"/>
      <c r="B101" s="19" t="s">
        <v>21</v>
      </c>
      <c r="C101" s="20">
        <v>20</v>
      </c>
      <c r="D101" s="20">
        <v>4</v>
      </c>
      <c r="E101" s="21">
        <f t="shared" si="66"/>
        <v>24</v>
      </c>
      <c r="F101" s="42">
        <v>2</v>
      </c>
      <c r="G101" s="21" t="str">
        <f t="shared" si="67"/>
        <v>0</v>
      </c>
      <c r="H101" s="21" t="str">
        <f t="shared" si="68"/>
        <v>0</v>
      </c>
      <c r="I101" s="21">
        <f t="shared" si="28"/>
        <v>0</v>
      </c>
      <c r="J101" s="21">
        <f t="shared" si="69"/>
        <v>20</v>
      </c>
      <c r="K101" s="21">
        <f t="shared" si="70"/>
        <v>4</v>
      </c>
      <c r="L101" s="21">
        <f t="shared" si="29"/>
        <v>24</v>
      </c>
    </row>
    <row r="102" spans="1:12" ht="21.75" customHeight="1" x14ac:dyDescent="0.2">
      <c r="A102" s="18"/>
      <c r="B102" s="19" t="s">
        <v>86</v>
      </c>
      <c r="C102" s="20">
        <v>109</v>
      </c>
      <c r="D102" s="20">
        <v>35</v>
      </c>
      <c r="E102" s="21">
        <f t="shared" si="66"/>
        <v>144</v>
      </c>
      <c r="F102" s="42">
        <v>2</v>
      </c>
      <c r="G102" s="21" t="str">
        <f t="shared" si="67"/>
        <v>0</v>
      </c>
      <c r="H102" s="21" t="str">
        <f t="shared" si="68"/>
        <v>0</v>
      </c>
      <c r="I102" s="21">
        <f t="shared" si="28"/>
        <v>0</v>
      </c>
      <c r="J102" s="21">
        <f t="shared" si="69"/>
        <v>109</v>
      </c>
      <c r="K102" s="21">
        <f t="shared" si="70"/>
        <v>35</v>
      </c>
      <c r="L102" s="21">
        <f t="shared" si="29"/>
        <v>144</v>
      </c>
    </row>
    <row r="103" spans="1:12" ht="21.75" customHeight="1" x14ac:dyDescent="0.2">
      <c r="A103" s="18"/>
      <c r="B103" s="19" t="s">
        <v>8</v>
      </c>
      <c r="C103" s="20">
        <v>173</v>
      </c>
      <c r="D103" s="20">
        <v>69</v>
      </c>
      <c r="E103" s="21">
        <f t="shared" si="66"/>
        <v>242</v>
      </c>
      <c r="F103" s="42">
        <v>2</v>
      </c>
      <c r="G103" s="21" t="str">
        <f t="shared" si="67"/>
        <v>0</v>
      </c>
      <c r="H103" s="21" t="str">
        <f t="shared" si="68"/>
        <v>0</v>
      </c>
      <c r="I103" s="21">
        <f t="shared" si="28"/>
        <v>0</v>
      </c>
      <c r="J103" s="21">
        <f t="shared" si="69"/>
        <v>173</v>
      </c>
      <c r="K103" s="21">
        <f t="shared" si="70"/>
        <v>69</v>
      </c>
      <c r="L103" s="21">
        <f t="shared" si="29"/>
        <v>242</v>
      </c>
    </row>
    <row r="104" spans="1:12" ht="21.75" customHeight="1" x14ac:dyDescent="0.2">
      <c r="A104" s="18"/>
      <c r="B104" s="19" t="s">
        <v>121</v>
      </c>
      <c r="C104" s="20">
        <v>8</v>
      </c>
      <c r="D104" s="20">
        <v>0</v>
      </c>
      <c r="E104" s="21">
        <f t="shared" si="66"/>
        <v>8</v>
      </c>
      <c r="F104" s="42">
        <v>2</v>
      </c>
      <c r="G104" s="21" t="str">
        <f t="shared" si="67"/>
        <v>0</v>
      </c>
      <c r="H104" s="21" t="str">
        <f t="shared" si="68"/>
        <v>0</v>
      </c>
      <c r="I104" s="21">
        <f t="shared" si="28"/>
        <v>0</v>
      </c>
      <c r="J104" s="21">
        <f t="shared" si="69"/>
        <v>8</v>
      </c>
      <c r="K104" s="21">
        <f t="shared" si="70"/>
        <v>0</v>
      </c>
      <c r="L104" s="21">
        <f t="shared" si="29"/>
        <v>8</v>
      </c>
    </row>
    <row r="105" spans="1:12" ht="21.75" customHeight="1" x14ac:dyDescent="0.2">
      <c r="A105" s="18"/>
      <c r="B105" s="19" t="s">
        <v>155</v>
      </c>
      <c r="C105" s="20">
        <v>77</v>
      </c>
      <c r="D105" s="20">
        <v>44</v>
      </c>
      <c r="E105" s="21">
        <f t="shared" si="66"/>
        <v>121</v>
      </c>
      <c r="F105" s="42">
        <v>2</v>
      </c>
      <c r="G105" s="21" t="str">
        <f t="shared" si="67"/>
        <v>0</v>
      </c>
      <c r="H105" s="21" t="str">
        <f t="shared" si="68"/>
        <v>0</v>
      </c>
      <c r="I105" s="21">
        <f t="shared" si="28"/>
        <v>0</v>
      </c>
      <c r="J105" s="21">
        <f t="shared" si="69"/>
        <v>77</v>
      </c>
      <c r="K105" s="21">
        <f t="shared" si="70"/>
        <v>44</v>
      </c>
      <c r="L105" s="21">
        <f t="shared" si="29"/>
        <v>121</v>
      </c>
    </row>
    <row r="106" spans="1:12" ht="21.75" customHeight="1" x14ac:dyDescent="0.2">
      <c r="A106" s="18"/>
      <c r="B106" s="19" t="s">
        <v>156</v>
      </c>
      <c r="C106" s="20">
        <v>84</v>
      </c>
      <c r="D106" s="20">
        <v>83</v>
      </c>
      <c r="E106" s="21">
        <f t="shared" si="66"/>
        <v>167</v>
      </c>
      <c r="F106" s="42">
        <v>2</v>
      </c>
      <c r="G106" s="21" t="str">
        <f t="shared" si="67"/>
        <v>0</v>
      </c>
      <c r="H106" s="21" t="str">
        <f t="shared" si="68"/>
        <v>0</v>
      </c>
      <c r="I106" s="21">
        <f t="shared" si="28"/>
        <v>0</v>
      </c>
      <c r="J106" s="21">
        <f t="shared" si="69"/>
        <v>84</v>
      </c>
      <c r="K106" s="21">
        <f t="shared" si="70"/>
        <v>83</v>
      </c>
      <c r="L106" s="21">
        <f t="shared" si="29"/>
        <v>167</v>
      </c>
    </row>
    <row r="107" spans="1:12" ht="21.75" customHeight="1" x14ac:dyDescent="0.2">
      <c r="A107" s="18"/>
      <c r="B107" s="19" t="s">
        <v>18</v>
      </c>
      <c r="C107" s="20">
        <v>129</v>
      </c>
      <c r="D107" s="20">
        <v>78</v>
      </c>
      <c r="E107" s="21">
        <f t="shared" si="66"/>
        <v>207</v>
      </c>
      <c r="F107" s="42">
        <v>2</v>
      </c>
      <c r="G107" s="21" t="str">
        <f t="shared" si="67"/>
        <v>0</v>
      </c>
      <c r="H107" s="21" t="str">
        <f t="shared" si="68"/>
        <v>0</v>
      </c>
      <c r="I107" s="21">
        <f t="shared" si="28"/>
        <v>0</v>
      </c>
      <c r="J107" s="21">
        <f t="shared" si="69"/>
        <v>129</v>
      </c>
      <c r="K107" s="21">
        <f t="shared" si="70"/>
        <v>78</v>
      </c>
      <c r="L107" s="21">
        <f t="shared" si="29"/>
        <v>207</v>
      </c>
    </row>
    <row r="108" spans="1:12" ht="21.75" customHeight="1" x14ac:dyDescent="0.2">
      <c r="A108" s="18"/>
      <c r="B108" s="19" t="s">
        <v>141</v>
      </c>
      <c r="C108" s="20">
        <v>28</v>
      </c>
      <c r="D108" s="20">
        <v>36</v>
      </c>
      <c r="E108" s="21">
        <f t="shared" si="66"/>
        <v>64</v>
      </c>
      <c r="F108" s="42">
        <v>2</v>
      </c>
      <c r="G108" s="21" t="str">
        <f t="shared" si="67"/>
        <v>0</v>
      </c>
      <c r="H108" s="21" t="str">
        <f t="shared" si="68"/>
        <v>0</v>
      </c>
      <c r="I108" s="21">
        <f t="shared" si="28"/>
        <v>0</v>
      </c>
      <c r="J108" s="21">
        <f t="shared" si="69"/>
        <v>28</v>
      </c>
      <c r="K108" s="21">
        <f t="shared" si="70"/>
        <v>36</v>
      </c>
      <c r="L108" s="21">
        <f t="shared" si="29"/>
        <v>64</v>
      </c>
    </row>
    <row r="109" spans="1:12" ht="21.75" customHeight="1" x14ac:dyDescent="0.2">
      <c r="A109" s="18"/>
      <c r="B109" s="19" t="s">
        <v>122</v>
      </c>
      <c r="C109" s="20">
        <v>38</v>
      </c>
      <c r="D109" s="20">
        <v>50</v>
      </c>
      <c r="E109" s="21">
        <f t="shared" si="66"/>
        <v>88</v>
      </c>
      <c r="F109" s="42">
        <v>2</v>
      </c>
      <c r="G109" s="21" t="str">
        <f t="shared" si="67"/>
        <v>0</v>
      </c>
      <c r="H109" s="21" t="str">
        <f t="shared" si="68"/>
        <v>0</v>
      </c>
      <c r="I109" s="21">
        <f t="shared" ref="I109:I120" si="71">G109+H109</f>
        <v>0</v>
      </c>
      <c r="J109" s="21">
        <f t="shared" si="69"/>
        <v>38</v>
      </c>
      <c r="K109" s="21">
        <f t="shared" si="70"/>
        <v>50</v>
      </c>
      <c r="L109" s="21">
        <f t="shared" ref="L109:L121" si="72">J109+K109</f>
        <v>88</v>
      </c>
    </row>
    <row r="110" spans="1:12" ht="21.75" customHeight="1" x14ac:dyDescent="0.2">
      <c r="A110" s="18"/>
      <c r="B110" s="19" t="s">
        <v>123</v>
      </c>
      <c r="C110" s="20">
        <v>53</v>
      </c>
      <c r="D110" s="20">
        <v>83</v>
      </c>
      <c r="E110" s="21">
        <f t="shared" si="66"/>
        <v>136</v>
      </c>
      <c r="F110" s="42">
        <v>2</v>
      </c>
      <c r="G110" s="21" t="str">
        <f t="shared" si="67"/>
        <v>0</v>
      </c>
      <c r="H110" s="21" t="str">
        <f t="shared" si="68"/>
        <v>0</v>
      </c>
      <c r="I110" s="21">
        <f t="shared" si="71"/>
        <v>0</v>
      </c>
      <c r="J110" s="21">
        <f t="shared" si="69"/>
        <v>53</v>
      </c>
      <c r="K110" s="21">
        <f t="shared" si="70"/>
        <v>83</v>
      </c>
      <c r="L110" s="21">
        <f t="shared" si="72"/>
        <v>136</v>
      </c>
    </row>
    <row r="111" spans="1:12" ht="21.75" customHeight="1" x14ac:dyDescent="0.2">
      <c r="A111" s="18"/>
      <c r="B111" s="19" t="s">
        <v>54</v>
      </c>
      <c r="C111" s="20">
        <v>4</v>
      </c>
      <c r="D111" s="20">
        <v>2</v>
      </c>
      <c r="E111" s="21">
        <f t="shared" si="66"/>
        <v>6</v>
      </c>
      <c r="F111" s="42">
        <v>2</v>
      </c>
      <c r="G111" s="21" t="str">
        <f t="shared" si="67"/>
        <v>0</v>
      </c>
      <c r="H111" s="21" t="str">
        <f t="shared" si="68"/>
        <v>0</v>
      </c>
      <c r="I111" s="21">
        <f t="shared" si="71"/>
        <v>0</v>
      </c>
      <c r="J111" s="21">
        <f t="shared" si="69"/>
        <v>4</v>
      </c>
      <c r="K111" s="21">
        <f t="shared" si="70"/>
        <v>2</v>
      </c>
      <c r="L111" s="21">
        <f t="shared" si="72"/>
        <v>6</v>
      </c>
    </row>
    <row r="112" spans="1:12" ht="21.75" customHeight="1" x14ac:dyDescent="0.2">
      <c r="A112" s="18"/>
      <c r="B112" s="19" t="s">
        <v>175</v>
      </c>
      <c r="C112" s="20">
        <v>69</v>
      </c>
      <c r="D112" s="20">
        <v>28</v>
      </c>
      <c r="E112" s="21">
        <f t="shared" ref="E112" si="73">C112+D112</f>
        <v>97</v>
      </c>
      <c r="F112" s="42">
        <v>2</v>
      </c>
      <c r="G112" s="21" t="str">
        <f t="shared" si="67"/>
        <v>0</v>
      </c>
      <c r="H112" s="21" t="str">
        <f t="shared" si="68"/>
        <v>0</v>
      </c>
      <c r="I112" s="21">
        <f t="shared" ref="I112" si="74">G112+H112</f>
        <v>0</v>
      </c>
      <c r="J112" s="21">
        <f t="shared" si="69"/>
        <v>69</v>
      </c>
      <c r="K112" s="21">
        <f t="shared" si="70"/>
        <v>28</v>
      </c>
      <c r="L112" s="21">
        <f t="shared" ref="L112" si="75">J112+K112</f>
        <v>97</v>
      </c>
    </row>
    <row r="113" spans="1:12" ht="21.75" customHeight="1" x14ac:dyDescent="0.2">
      <c r="A113" s="18"/>
      <c r="B113" s="19" t="s">
        <v>142</v>
      </c>
      <c r="C113" s="20">
        <v>96</v>
      </c>
      <c r="D113" s="20">
        <v>39</v>
      </c>
      <c r="E113" s="21">
        <f t="shared" si="66"/>
        <v>135</v>
      </c>
      <c r="F113" s="42">
        <v>2</v>
      </c>
      <c r="G113" s="21" t="str">
        <f t="shared" si="67"/>
        <v>0</v>
      </c>
      <c r="H113" s="21" t="str">
        <f t="shared" si="68"/>
        <v>0</v>
      </c>
      <c r="I113" s="21">
        <f t="shared" si="71"/>
        <v>0</v>
      </c>
      <c r="J113" s="21">
        <f t="shared" si="69"/>
        <v>96</v>
      </c>
      <c r="K113" s="21">
        <f t="shared" si="70"/>
        <v>39</v>
      </c>
      <c r="L113" s="21">
        <f t="shared" si="72"/>
        <v>135</v>
      </c>
    </row>
    <row r="114" spans="1:12" ht="21.75" customHeight="1" x14ac:dyDescent="0.2">
      <c r="A114" s="18"/>
      <c r="B114" s="19" t="s">
        <v>176</v>
      </c>
      <c r="C114" s="20">
        <v>81</v>
      </c>
      <c r="D114" s="20">
        <v>22</v>
      </c>
      <c r="E114" s="21">
        <f t="shared" ref="E114" si="76">C114+D114</f>
        <v>103</v>
      </c>
      <c r="F114" s="42">
        <v>2</v>
      </c>
      <c r="G114" s="21" t="str">
        <f t="shared" si="67"/>
        <v>0</v>
      </c>
      <c r="H114" s="21" t="str">
        <f t="shared" si="68"/>
        <v>0</v>
      </c>
      <c r="I114" s="21">
        <f t="shared" ref="I114" si="77">G114+H114</f>
        <v>0</v>
      </c>
      <c r="J114" s="21">
        <f t="shared" si="69"/>
        <v>81</v>
      </c>
      <c r="K114" s="21">
        <f t="shared" si="70"/>
        <v>22</v>
      </c>
      <c r="L114" s="21">
        <f t="shared" ref="L114" si="78">J114+K114</f>
        <v>103</v>
      </c>
    </row>
    <row r="115" spans="1:12" ht="21.75" customHeight="1" x14ac:dyDescent="0.2">
      <c r="A115" s="18"/>
      <c r="B115" s="19" t="s">
        <v>55</v>
      </c>
      <c r="C115" s="20">
        <v>7</v>
      </c>
      <c r="D115" s="20">
        <v>1</v>
      </c>
      <c r="E115" s="21">
        <f t="shared" si="66"/>
        <v>8</v>
      </c>
      <c r="F115" s="42">
        <v>2</v>
      </c>
      <c r="G115" s="21" t="str">
        <f t="shared" si="67"/>
        <v>0</v>
      </c>
      <c r="H115" s="21" t="str">
        <f t="shared" si="68"/>
        <v>0</v>
      </c>
      <c r="I115" s="21">
        <f t="shared" si="71"/>
        <v>0</v>
      </c>
      <c r="J115" s="21">
        <f t="shared" si="69"/>
        <v>7</v>
      </c>
      <c r="K115" s="21">
        <f t="shared" si="70"/>
        <v>1</v>
      </c>
      <c r="L115" s="21">
        <f t="shared" si="72"/>
        <v>8</v>
      </c>
    </row>
    <row r="116" spans="1:12" ht="21.75" customHeight="1" x14ac:dyDescent="0.2">
      <c r="A116" s="18"/>
      <c r="B116" s="19" t="s">
        <v>182</v>
      </c>
      <c r="C116" s="20">
        <v>20</v>
      </c>
      <c r="D116" s="20">
        <v>9</v>
      </c>
      <c r="E116" s="21">
        <f t="shared" ref="E116" si="79">C116+D116</f>
        <v>29</v>
      </c>
      <c r="F116" s="42">
        <v>2</v>
      </c>
      <c r="G116" s="21" t="str">
        <f t="shared" si="67"/>
        <v>0</v>
      </c>
      <c r="H116" s="21" t="str">
        <f t="shared" si="68"/>
        <v>0</v>
      </c>
      <c r="I116" s="21">
        <f t="shared" ref="I116" si="80">G116+H116</f>
        <v>0</v>
      </c>
      <c r="J116" s="21">
        <f t="shared" si="69"/>
        <v>20</v>
      </c>
      <c r="K116" s="21">
        <f t="shared" si="70"/>
        <v>9</v>
      </c>
      <c r="L116" s="21">
        <f t="shared" ref="L116" si="81">J116+K116</f>
        <v>29</v>
      </c>
    </row>
    <row r="117" spans="1:12" ht="21.75" customHeight="1" x14ac:dyDescent="0.2">
      <c r="A117" s="18"/>
      <c r="B117" s="19" t="s">
        <v>124</v>
      </c>
      <c r="C117" s="20">
        <v>1</v>
      </c>
      <c r="D117" s="20">
        <v>0</v>
      </c>
      <c r="E117" s="21">
        <f t="shared" si="66"/>
        <v>1</v>
      </c>
      <c r="F117" s="42">
        <v>2</v>
      </c>
      <c r="G117" s="21" t="str">
        <f t="shared" si="67"/>
        <v>0</v>
      </c>
      <c r="H117" s="21" t="str">
        <f t="shared" si="68"/>
        <v>0</v>
      </c>
      <c r="I117" s="21">
        <f t="shared" si="71"/>
        <v>0</v>
      </c>
      <c r="J117" s="21">
        <f t="shared" si="69"/>
        <v>1</v>
      </c>
      <c r="K117" s="21">
        <f t="shared" si="70"/>
        <v>0</v>
      </c>
      <c r="L117" s="21">
        <f t="shared" si="72"/>
        <v>1</v>
      </c>
    </row>
    <row r="118" spans="1:12" ht="21.75" customHeight="1" x14ac:dyDescent="0.2">
      <c r="A118" s="18"/>
      <c r="B118" s="19" t="s">
        <v>157</v>
      </c>
      <c r="C118" s="20">
        <v>118</v>
      </c>
      <c r="D118" s="20">
        <v>46</v>
      </c>
      <c r="E118" s="21">
        <f t="shared" si="66"/>
        <v>164</v>
      </c>
      <c r="F118" s="42">
        <v>2</v>
      </c>
      <c r="G118" s="21" t="str">
        <f t="shared" si="67"/>
        <v>0</v>
      </c>
      <c r="H118" s="21" t="str">
        <f t="shared" si="68"/>
        <v>0</v>
      </c>
      <c r="I118" s="21">
        <f t="shared" si="71"/>
        <v>0</v>
      </c>
      <c r="J118" s="21">
        <f t="shared" si="69"/>
        <v>118</v>
      </c>
      <c r="K118" s="21">
        <f t="shared" si="70"/>
        <v>46</v>
      </c>
      <c r="L118" s="21">
        <f t="shared" si="72"/>
        <v>164</v>
      </c>
    </row>
    <row r="119" spans="1:12" ht="21.75" customHeight="1" x14ac:dyDescent="0.2">
      <c r="A119" s="18"/>
      <c r="B119" s="19" t="s">
        <v>125</v>
      </c>
      <c r="C119" s="20">
        <v>3</v>
      </c>
      <c r="D119" s="20">
        <v>0</v>
      </c>
      <c r="E119" s="21">
        <f t="shared" si="66"/>
        <v>3</v>
      </c>
      <c r="F119" s="42">
        <v>2</v>
      </c>
      <c r="G119" s="21" t="str">
        <f t="shared" si="67"/>
        <v>0</v>
      </c>
      <c r="H119" s="21" t="str">
        <f t="shared" si="68"/>
        <v>0</v>
      </c>
      <c r="I119" s="21">
        <f t="shared" si="71"/>
        <v>0</v>
      </c>
      <c r="J119" s="21">
        <f t="shared" si="69"/>
        <v>3</v>
      </c>
      <c r="K119" s="21">
        <f t="shared" si="70"/>
        <v>0</v>
      </c>
      <c r="L119" s="21">
        <f t="shared" si="72"/>
        <v>3</v>
      </c>
    </row>
    <row r="120" spans="1:12" ht="21.75" customHeight="1" x14ac:dyDescent="0.2">
      <c r="A120" s="18"/>
      <c r="B120" s="19" t="s">
        <v>158</v>
      </c>
      <c r="C120" s="20">
        <v>67</v>
      </c>
      <c r="D120" s="20">
        <v>64</v>
      </c>
      <c r="E120" s="21">
        <f t="shared" si="66"/>
        <v>131</v>
      </c>
      <c r="F120" s="42">
        <v>2</v>
      </c>
      <c r="G120" s="21" t="str">
        <f t="shared" si="67"/>
        <v>0</v>
      </c>
      <c r="H120" s="21" t="str">
        <f t="shared" si="68"/>
        <v>0</v>
      </c>
      <c r="I120" s="21">
        <f t="shared" si="71"/>
        <v>0</v>
      </c>
      <c r="J120" s="21">
        <f t="shared" si="69"/>
        <v>67</v>
      </c>
      <c r="K120" s="21">
        <f t="shared" si="70"/>
        <v>64</v>
      </c>
      <c r="L120" s="21">
        <f t="shared" si="72"/>
        <v>131</v>
      </c>
    </row>
    <row r="121" spans="1:12" s="26" customFormat="1" ht="21.75" customHeight="1" x14ac:dyDescent="0.2">
      <c r="A121" s="22"/>
      <c r="B121" s="23" t="s">
        <v>73</v>
      </c>
      <c r="C121" s="24">
        <f>SUM(C87:C120)</f>
        <v>2099</v>
      </c>
      <c r="D121" s="24">
        <f>SUM(D87:D120)</f>
        <v>1119</v>
      </c>
      <c r="E121" s="24">
        <f>SUM(E87:E120)</f>
        <v>3218</v>
      </c>
      <c r="F121" s="43">
        <f>SUM(F87:F120)</f>
        <v>68</v>
      </c>
      <c r="G121" s="24">
        <f>SUM(G87:G119)</f>
        <v>0</v>
      </c>
      <c r="H121" s="24">
        <f>SUM(H87:H119)</f>
        <v>0</v>
      </c>
      <c r="I121" s="24">
        <f>SUM(I87:I119)</f>
        <v>0</v>
      </c>
      <c r="J121" s="24">
        <f>SUM(J87:J120)</f>
        <v>2099</v>
      </c>
      <c r="K121" s="24">
        <f>SUM(K87:K120)</f>
        <v>1119</v>
      </c>
      <c r="L121" s="24">
        <f t="shared" si="72"/>
        <v>3218</v>
      </c>
    </row>
    <row r="122" spans="1:12" s="26" customFormat="1" ht="21.75" customHeight="1" x14ac:dyDescent="0.2">
      <c r="A122" s="22"/>
      <c r="B122" s="44" t="s">
        <v>183</v>
      </c>
      <c r="C122" s="106"/>
      <c r="D122" s="24"/>
      <c r="E122" s="24"/>
      <c r="F122" s="43"/>
      <c r="G122" s="24"/>
      <c r="H122" s="24"/>
      <c r="I122" s="24"/>
      <c r="J122" s="24"/>
      <c r="K122" s="24"/>
      <c r="L122" s="24"/>
    </row>
    <row r="123" spans="1:12" s="26" customFormat="1" ht="21.75" customHeight="1" x14ac:dyDescent="0.2">
      <c r="A123" s="22"/>
      <c r="B123" s="57" t="s">
        <v>184</v>
      </c>
      <c r="C123" s="20">
        <v>28</v>
      </c>
      <c r="D123" s="20">
        <v>7</v>
      </c>
      <c r="E123" s="21">
        <f t="shared" ref="E123" si="82">C123+D123</f>
        <v>35</v>
      </c>
      <c r="F123" s="42">
        <v>2</v>
      </c>
      <c r="G123" s="21" t="str">
        <f>IF(F123=1,C123,"0")</f>
        <v>0</v>
      </c>
      <c r="H123" s="21" t="str">
        <f>IF(F123=1,D123,"0")</f>
        <v>0</v>
      </c>
      <c r="I123" s="21">
        <f t="shared" ref="I123" si="83">G123+H123</f>
        <v>0</v>
      </c>
      <c r="J123" s="21">
        <f>IF(F123=2,C123,"0")</f>
        <v>28</v>
      </c>
      <c r="K123" s="21">
        <f>IF(F123=2,D123,"0")</f>
        <v>7</v>
      </c>
      <c r="L123" s="21">
        <f t="shared" ref="L123" si="84">J123+K123</f>
        <v>35</v>
      </c>
    </row>
    <row r="124" spans="1:12" s="26" customFormat="1" ht="21.75" customHeight="1" x14ac:dyDescent="0.2">
      <c r="A124" s="22"/>
      <c r="B124" s="23" t="s">
        <v>73</v>
      </c>
      <c r="C124" s="106">
        <f>C123</f>
        <v>28</v>
      </c>
      <c r="D124" s="106">
        <f t="shared" ref="D124:E124" si="85">D123</f>
        <v>7</v>
      </c>
      <c r="E124" s="24">
        <f t="shared" si="85"/>
        <v>35</v>
      </c>
      <c r="F124" s="43"/>
      <c r="G124" s="24" t="str">
        <f>G123</f>
        <v>0</v>
      </c>
      <c r="H124" s="24" t="str">
        <f t="shared" ref="H124:L124" si="86">H123</f>
        <v>0</v>
      </c>
      <c r="I124" s="24">
        <f t="shared" si="86"/>
        <v>0</v>
      </c>
      <c r="J124" s="24">
        <f t="shared" si="86"/>
        <v>28</v>
      </c>
      <c r="K124" s="24">
        <f t="shared" si="86"/>
        <v>7</v>
      </c>
      <c r="L124" s="24">
        <f t="shared" si="86"/>
        <v>35</v>
      </c>
    </row>
    <row r="125" spans="1:12" ht="21.75" customHeight="1" x14ac:dyDescent="0.2">
      <c r="A125" s="18"/>
      <c r="B125" s="44" t="s">
        <v>110</v>
      </c>
      <c r="C125" s="45"/>
      <c r="D125" s="20"/>
      <c r="E125" s="21"/>
      <c r="F125" s="66"/>
      <c r="G125" s="21"/>
      <c r="H125" s="21"/>
      <c r="I125" s="21"/>
      <c r="J125" s="21"/>
      <c r="K125" s="21"/>
      <c r="L125" s="21"/>
    </row>
    <row r="126" spans="1:12" ht="21.75" customHeight="1" x14ac:dyDescent="0.2">
      <c r="A126" s="2"/>
      <c r="B126" s="19" t="s">
        <v>11</v>
      </c>
      <c r="C126" s="20">
        <v>105</v>
      </c>
      <c r="D126" s="20">
        <v>26</v>
      </c>
      <c r="E126" s="21">
        <f t="shared" si="66"/>
        <v>131</v>
      </c>
      <c r="F126" s="42">
        <v>2</v>
      </c>
      <c r="G126" s="21" t="str">
        <f t="shared" ref="G126:G142" si="87">IF(F126=1,C126,"0")</f>
        <v>0</v>
      </c>
      <c r="H126" s="21" t="str">
        <f t="shared" ref="H126:H142" si="88">IF(F126=1,D126,"0")</f>
        <v>0</v>
      </c>
      <c r="I126" s="21">
        <f t="shared" ref="I126:I142" si="89">G126+H126</f>
        <v>0</v>
      </c>
      <c r="J126" s="21">
        <f t="shared" ref="J126:J142" si="90">IF(F126=2,C126,"0")</f>
        <v>105</v>
      </c>
      <c r="K126" s="21">
        <f t="shared" ref="K126:K142" si="91">IF(F126=2,D126,"0")</f>
        <v>26</v>
      </c>
      <c r="L126" s="21">
        <f t="shared" ref="L126:L143" si="92">J126+K126</f>
        <v>131</v>
      </c>
    </row>
    <row r="127" spans="1:12" ht="21.75" customHeight="1" x14ac:dyDescent="0.2">
      <c r="A127" s="18"/>
      <c r="B127" s="19" t="s">
        <v>9</v>
      </c>
      <c r="C127" s="20">
        <v>137</v>
      </c>
      <c r="D127" s="20">
        <v>0</v>
      </c>
      <c r="E127" s="21">
        <f t="shared" si="66"/>
        <v>137</v>
      </c>
      <c r="F127" s="42">
        <v>2</v>
      </c>
      <c r="G127" s="21" t="str">
        <f t="shared" si="87"/>
        <v>0</v>
      </c>
      <c r="H127" s="21" t="str">
        <f t="shared" si="88"/>
        <v>0</v>
      </c>
      <c r="I127" s="21">
        <f t="shared" si="89"/>
        <v>0</v>
      </c>
      <c r="J127" s="21">
        <f t="shared" si="90"/>
        <v>137</v>
      </c>
      <c r="K127" s="21">
        <f t="shared" si="91"/>
        <v>0</v>
      </c>
      <c r="L127" s="21">
        <f t="shared" si="92"/>
        <v>137</v>
      </c>
    </row>
    <row r="128" spans="1:12" ht="21.75" customHeight="1" x14ac:dyDescent="0.2">
      <c r="A128" s="18"/>
      <c r="B128" s="19" t="s">
        <v>159</v>
      </c>
      <c r="C128" s="20">
        <v>105</v>
      </c>
      <c r="D128" s="20">
        <v>5</v>
      </c>
      <c r="E128" s="21">
        <f t="shared" si="66"/>
        <v>110</v>
      </c>
      <c r="F128" s="42">
        <v>2</v>
      </c>
      <c r="G128" s="21" t="str">
        <f t="shared" si="87"/>
        <v>0</v>
      </c>
      <c r="H128" s="21" t="str">
        <f t="shared" si="88"/>
        <v>0</v>
      </c>
      <c r="I128" s="21">
        <f t="shared" si="89"/>
        <v>0</v>
      </c>
      <c r="J128" s="21">
        <f t="shared" si="90"/>
        <v>105</v>
      </c>
      <c r="K128" s="21">
        <f t="shared" si="91"/>
        <v>5</v>
      </c>
      <c r="L128" s="21">
        <f t="shared" si="92"/>
        <v>110</v>
      </c>
    </row>
    <row r="129" spans="1:12" ht="21.75" customHeight="1" x14ac:dyDescent="0.2">
      <c r="A129" s="18"/>
      <c r="B129" s="19" t="s">
        <v>20</v>
      </c>
      <c r="C129" s="20">
        <v>9</v>
      </c>
      <c r="D129" s="20">
        <v>0</v>
      </c>
      <c r="E129" s="21">
        <f t="shared" si="66"/>
        <v>9</v>
      </c>
      <c r="F129" s="42">
        <v>2</v>
      </c>
      <c r="G129" s="21" t="str">
        <f t="shared" si="87"/>
        <v>0</v>
      </c>
      <c r="H129" s="21" t="str">
        <f t="shared" si="88"/>
        <v>0</v>
      </c>
      <c r="I129" s="21">
        <f t="shared" si="89"/>
        <v>0</v>
      </c>
      <c r="J129" s="21">
        <f t="shared" si="90"/>
        <v>9</v>
      </c>
      <c r="K129" s="21">
        <f t="shared" si="91"/>
        <v>0</v>
      </c>
      <c r="L129" s="21">
        <f t="shared" si="92"/>
        <v>9</v>
      </c>
    </row>
    <row r="130" spans="1:12" ht="21.75" customHeight="1" x14ac:dyDescent="0.2">
      <c r="A130" s="18"/>
      <c r="B130" s="19" t="s">
        <v>21</v>
      </c>
      <c r="C130" s="20">
        <v>3</v>
      </c>
      <c r="D130" s="20">
        <v>0</v>
      </c>
      <c r="E130" s="21">
        <f t="shared" si="66"/>
        <v>3</v>
      </c>
      <c r="F130" s="42">
        <v>2</v>
      </c>
      <c r="G130" s="21" t="str">
        <f t="shared" si="87"/>
        <v>0</v>
      </c>
      <c r="H130" s="21" t="str">
        <f t="shared" si="88"/>
        <v>0</v>
      </c>
      <c r="I130" s="21">
        <f t="shared" si="89"/>
        <v>0</v>
      </c>
      <c r="J130" s="21">
        <f t="shared" si="90"/>
        <v>3</v>
      </c>
      <c r="K130" s="21">
        <f t="shared" si="91"/>
        <v>0</v>
      </c>
      <c r="L130" s="21">
        <f t="shared" si="92"/>
        <v>3</v>
      </c>
    </row>
    <row r="131" spans="1:12" ht="21.75" customHeight="1" x14ac:dyDescent="0.2">
      <c r="A131" s="18"/>
      <c r="B131" s="19" t="s">
        <v>143</v>
      </c>
      <c r="C131" s="20">
        <v>191</v>
      </c>
      <c r="D131" s="20">
        <v>9</v>
      </c>
      <c r="E131" s="21">
        <f t="shared" si="66"/>
        <v>200</v>
      </c>
      <c r="F131" s="42">
        <v>2</v>
      </c>
      <c r="G131" s="21" t="str">
        <f t="shared" si="87"/>
        <v>0</v>
      </c>
      <c r="H131" s="21" t="str">
        <f t="shared" si="88"/>
        <v>0</v>
      </c>
      <c r="I131" s="21">
        <f t="shared" si="89"/>
        <v>0</v>
      </c>
      <c r="J131" s="21">
        <f t="shared" si="90"/>
        <v>191</v>
      </c>
      <c r="K131" s="21">
        <f t="shared" si="91"/>
        <v>9</v>
      </c>
      <c r="L131" s="21">
        <f t="shared" si="92"/>
        <v>200</v>
      </c>
    </row>
    <row r="132" spans="1:12" ht="21.75" customHeight="1" x14ac:dyDescent="0.2">
      <c r="A132" s="18"/>
      <c r="B132" s="47" t="s">
        <v>8</v>
      </c>
      <c r="C132" s="20">
        <v>186</v>
      </c>
      <c r="D132" s="20">
        <v>55</v>
      </c>
      <c r="E132" s="21">
        <f t="shared" si="66"/>
        <v>241</v>
      </c>
      <c r="F132" s="42">
        <v>2</v>
      </c>
      <c r="G132" s="21" t="str">
        <f t="shared" si="87"/>
        <v>0</v>
      </c>
      <c r="H132" s="21" t="str">
        <f t="shared" si="88"/>
        <v>0</v>
      </c>
      <c r="I132" s="21">
        <f t="shared" si="89"/>
        <v>0</v>
      </c>
      <c r="J132" s="21">
        <f t="shared" si="90"/>
        <v>186</v>
      </c>
      <c r="K132" s="21">
        <f t="shared" si="91"/>
        <v>55</v>
      </c>
      <c r="L132" s="21">
        <f t="shared" si="92"/>
        <v>241</v>
      </c>
    </row>
    <row r="133" spans="1:12" ht="21.75" customHeight="1" x14ac:dyDescent="0.2">
      <c r="A133" s="18"/>
      <c r="B133" s="47" t="s">
        <v>160</v>
      </c>
      <c r="C133" s="20">
        <v>96</v>
      </c>
      <c r="D133" s="20">
        <v>2</v>
      </c>
      <c r="E133" s="21">
        <f t="shared" si="66"/>
        <v>98</v>
      </c>
      <c r="F133" s="42">
        <v>2</v>
      </c>
      <c r="G133" s="21" t="str">
        <f t="shared" si="87"/>
        <v>0</v>
      </c>
      <c r="H133" s="21" t="str">
        <f t="shared" si="88"/>
        <v>0</v>
      </c>
      <c r="I133" s="21">
        <f t="shared" si="89"/>
        <v>0</v>
      </c>
      <c r="J133" s="21">
        <f t="shared" si="90"/>
        <v>96</v>
      </c>
      <c r="K133" s="21">
        <f t="shared" si="91"/>
        <v>2</v>
      </c>
      <c r="L133" s="21">
        <f t="shared" si="92"/>
        <v>98</v>
      </c>
    </row>
    <row r="134" spans="1:12" ht="21.75" customHeight="1" x14ac:dyDescent="0.2">
      <c r="A134" s="18"/>
      <c r="B134" s="47" t="s">
        <v>161</v>
      </c>
      <c r="C134" s="20">
        <v>83</v>
      </c>
      <c r="D134" s="20">
        <v>11</v>
      </c>
      <c r="E134" s="21">
        <f t="shared" si="66"/>
        <v>94</v>
      </c>
      <c r="F134" s="42">
        <v>2</v>
      </c>
      <c r="G134" s="21" t="str">
        <f t="shared" si="87"/>
        <v>0</v>
      </c>
      <c r="H134" s="21" t="str">
        <f t="shared" si="88"/>
        <v>0</v>
      </c>
      <c r="I134" s="21">
        <f t="shared" si="89"/>
        <v>0</v>
      </c>
      <c r="J134" s="21">
        <f t="shared" si="90"/>
        <v>83</v>
      </c>
      <c r="K134" s="21">
        <f t="shared" si="91"/>
        <v>11</v>
      </c>
      <c r="L134" s="21">
        <f t="shared" si="92"/>
        <v>94</v>
      </c>
    </row>
    <row r="135" spans="1:12" ht="21.75" customHeight="1" x14ac:dyDescent="0.2">
      <c r="A135" s="18"/>
      <c r="B135" s="19" t="s">
        <v>18</v>
      </c>
      <c r="C135" s="20">
        <v>8</v>
      </c>
      <c r="D135" s="20">
        <v>0</v>
      </c>
      <c r="E135" s="21">
        <f t="shared" si="66"/>
        <v>8</v>
      </c>
      <c r="F135" s="42">
        <v>2</v>
      </c>
      <c r="G135" s="21" t="str">
        <f t="shared" si="87"/>
        <v>0</v>
      </c>
      <c r="H135" s="21" t="str">
        <f t="shared" si="88"/>
        <v>0</v>
      </c>
      <c r="I135" s="21">
        <f t="shared" si="89"/>
        <v>0</v>
      </c>
      <c r="J135" s="21">
        <f t="shared" si="90"/>
        <v>8</v>
      </c>
      <c r="K135" s="21">
        <f t="shared" si="91"/>
        <v>0</v>
      </c>
      <c r="L135" s="21">
        <f t="shared" si="92"/>
        <v>8</v>
      </c>
    </row>
    <row r="136" spans="1:12" ht="21.75" customHeight="1" x14ac:dyDescent="0.2">
      <c r="A136" s="18"/>
      <c r="B136" s="19" t="s">
        <v>54</v>
      </c>
      <c r="C136" s="20">
        <v>1</v>
      </c>
      <c r="D136" s="20">
        <v>0</v>
      </c>
      <c r="E136" s="21">
        <f t="shared" si="66"/>
        <v>1</v>
      </c>
      <c r="F136" s="42">
        <v>2</v>
      </c>
      <c r="G136" s="21" t="str">
        <f t="shared" si="87"/>
        <v>0</v>
      </c>
      <c r="H136" s="21" t="str">
        <f t="shared" si="88"/>
        <v>0</v>
      </c>
      <c r="I136" s="21">
        <f t="shared" si="89"/>
        <v>0</v>
      </c>
      <c r="J136" s="21">
        <f t="shared" si="90"/>
        <v>1</v>
      </c>
      <c r="K136" s="21">
        <f t="shared" si="91"/>
        <v>0</v>
      </c>
      <c r="L136" s="21">
        <f t="shared" si="92"/>
        <v>1</v>
      </c>
    </row>
    <row r="137" spans="1:12" ht="21.75" customHeight="1" x14ac:dyDescent="0.2">
      <c r="A137" s="18"/>
      <c r="B137" s="19" t="s">
        <v>175</v>
      </c>
      <c r="C137" s="20">
        <v>112</v>
      </c>
      <c r="D137" s="20">
        <v>16</v>
      </c>
      <c r="E137" s="21">
        <f t="shared" ref="E137" si="93">C137+D137</f>
        <v>128</v>
      </c>
      <c r="F137" s="42">
        <v>2</v>
      </c>
      <c r="G137" s="21" t="str">
        <f t="shared" si="87"/>
        <v>0</v>
      </c>
      <c r="H137" s="21" t="str">
        <f t="shared" si="88"/>
        <v>0</v>
      </c>
      <c r="I137" s="21">
        <f t="shared" ref="I137" si="94">G137+H137</f>
        <v>0</v>
      </c>
      <c r="J137" s="21">
        <f t="shared" si="90"/>
        <v>112</v>
      </c>
      <c r="K137" s="21">
        <f t="shared" si="91"/>
        <v>16</v>
      </c>
      <c r="L137" s="21">
        <f t="shared" ref="L137" si="95">J137+K137</f>
        <v>128</v>
      </c>
    </row>
    <row r="138" spans="1:12" s="56" customFormat="1" ht="21.75" customHeight="1" x14ac:dyDescent="0.2">
      <c r="A138" s="18"/>
      <c r="B138" s="19" t="s">
        <v>176</v>
      </c>
      <c r="C138" s="20">
        <v>81</v>
      </c>
      <c r="D138" s="20">
        <v>23</v>
      </c>
      <c r="E138" s="21">
        <f t="shared" si="66"/>
        <v>104</v>
      </c>
      <c r="F138" s="42">
        <v>2</v>
      </c>
      <c r="G138" s="21" t="str">
        <f t="shared" si="87"/>
        <v>0</v>
      </c>
      <c r="H138" s="21" t="str">
        <f t="shared" si="88"/>
        <v>0</v>
      </c>
      <c r="I138" s="21">
        <f t="shared" si="89"/>
        <v>0</v>
      </c>
      <c r="J138" s="21">
        <f t="shared" si="90"/>
        <v>81</v>
      </c>
      <c r="K138" s="21">
        <f t="shared" si="91"/>
        <v>23</v>
      </c>
      <c r="L138" s="21">
        <f t="shared" si="92"/>
        <v>104</v>
      </c>
    </row>
    <row r="139" spans="1:12" ht="21.75" customHeight="1" x14ac:dyDescent="0.2">
      <c r="A139" s="18"/>
      <c r="B139" s="19" t="s">
        <v>87</v>
      </c>
      <c r="C139" s="20">
        <v>11</v>
      </c>
      <c r="D139" s="20">
        <v>0</v>
      </c>
      <c r="E139" s="21">
        <f t="shared" si="66"/>
        <v>11</v>
      </c>
      <c r="F139" s="42">
        <v>2</v>
      </c>
      <c r="G139" s="21" t="str">
        <f t="shared" si="87"/>
        <v>0</v>
      </c>
      <c r="H139" s="21" t="str">
        <f t="shared" si="88"/>
        <v>0</v>
      </c>
      <c r="I139" s="21">
        <f t="shared" si="89"/>
        <v>0</v>
      </c>
      <c r="J139" s="21">
        <f t="shared" si="90"/>
        <v>11</v>
      </c>
      <c r="K139" s="21">
        <f t="shared" si="91"/>
        <v>0</v>
      </c>
      <c r="L139" s="21">
        <f t="shared" si="92"/>
        <v>11</v>
      </c>
    </row>
    <row r="140" spans="1:12" ht="21.75" customHeight="1" x14ac:dyDescent="0.2">
      <c r="A140" s="18"/>
      <c r="B140" s="19" t="s">
        <v>125</v>
      </c>
      <c r="C140" s="20">
        <v>4</v>
      </c>
      <c r="D140" s="20">
        <v>0</v>
      </c>
      <c r="E140" s="21">
        <f t="shared" si="66"/>
        <v>4</v>
      </c>
      <c r="F140" s="42">
        <v>2</v>
      </c>
      <c r="G140" s="21" t="str">
        <f t="shared" si="87"/>
        <v>0</v>
      </c>
      <c r="H140" s="21" t="str">
        <f t="shared" si="88"/>
        <v>0</v>
      </c>
      <c r="I140" s="21">
        <f t="shared" si="89"/>
        <v>0</v>
      </c>
      <c r="J140" s="21">
        <f t="shared" si="90"/>
        <v>4</v>
      </c>
      <c r="K140" s="21">
        <f t="shared" si="91"/>
        <v>0</v>
      </c>
      <c r="L140" s="21">
        <f t="shared" si="92"/>
        <v>4</v>
      </c>
    </row>
    <row r="141" spans="1:12" ht="21.75" customHeight="1" x14ac:dyDescent="0.2">
      <c r="A141" s="18"/>
      <c r="B141" s="19" t="s">
        <v>157</v>
      </c>
      <c r="C141" s="20">
        <v>129</v>
      </c>
      <c r="D141" s="20">
        <v>10</v>
      </c>
      <c r="E141" s="21">
        <f t="shared" ref="E141" si="96">C141+D141</f>
        <v>139</v>
      </c>
      <c r="F141" s="42">
        <v>2</v>
      </c>
      <c r="G141" s="21" t="str">
        <f t="shared" si="87"/>
        <v>0</v>
      </c>
      <c r="H141" s="21" t="str">
        <f t="shared" si="88"/>
        <v>0</v>
      </c>
      <c r="I141" s="21">
        <f t="shared" ref="I141" si="97">G141+H141</f>
        <v>0</v>
      </c>
      <c r="J141" s="21">
        <f t="shared" si="90"/>
        <v>129</v>
      </c>
      <c r="K141" s="21">
        <f t="shared" si="91"/>
        <v>10</v>
      </c>
      <c r="L141" s="21">
        <f t="shared" ref="L141" si="98">J141+K141</f>
        <v>139</v>
      </c>
    </row>
    <row r="142" spans="1:12" ht="21.75" customHeight="1" x14ac:dyDescent="0.2">
      <c r="A142" s="18"/>
      <c r="B142" s="19" t="s">
        <v>158</v>
      </c>
      <c r="C142" s="20">
        <v>114</v>
      </c>
      <c r="D142" s="20">
        <v>9</v>
      </c>
      <c r="E142" s="21">
        <f t="shared" si="66"/>
        <v>123</v>
      </c>
      <c r="F142" s="42">
        <v>2</v>
      </c>
      <c r="G142" s="21" t="str">
        <f t="shared" si="87"/>
        <v>0</v>
      </c>
      <c r="H142" s="21" t="str">
        <f t="shared" si="88"/>
        <v>0</v>
      </c>
      <c r="I142" s="21">
        <f t="shared" si="89"/>
        <v>0</v>
      </c>
      <c r="J142" s="21">
        <f t="shared" si="90"/>
        <v>114</v>
      </c>
      <c r="K142" s="21">
        <f t="shared" si="91"/>
        <v>9</v>
      </c>
      <c r="L142" s="21">
        <f t="shared" si="92"/>
        <v>123</v>
      </c>
    </row>
    <row r="143" spans="1:12" s="26" customFormat="1" ht="21.75" customHeight="1" x14ac:dyDescent="0.2">
      <c r="A143" s="22"/>
      <c r="B143" s="23" t="s">
        <v>73</v>
      </c>
      <c r="C143" s="24">
        <f>SUM(C126:C142)</f>
        <v>1375</v>
      </c>
      <c r="D143" s="24">
        <f>SUM(D126:D142)</f>
        <v>166</v>
      </c>
      <c r="E143" s="24">
        <f>SUM(E126:E142)</f>
        <v>1541</v>
      </c>
      <c r="F143" s="43">
        <f>SUM(F126:F140)</f>
        <v>30</v>
      </c>
      <c r="G143" s="24">
        <f>SUM(G126:G140)</f>
        <v>0</v>
      </c>
      <c r="H143" s="24">
        <f>SUM(H126:H140)</f>
        <v>0</v>
      </c>
      <c r="I143" s="24">
        <f>SUM(I126:I140)</f>
        <v>0</v>
      </c>
      <c r="J143" s="24">
        <f>SUM(J126:J142)</f>
        <v>1375</v>
      </c>
      <c r="K143" s="24">
        <f>SUM(K126:K142)</f>
        <v>166</v>
      </c>
      <c r="L143" s="24">
        <f t="shared" si="92"/>
        <v>1541</v>
      </c>
    </row>
    <row r="144" spans="1:12" s="26" customFormat="1" ht="21.75" customHeight="1" x14ac:dyDescent="0.2">
      <c r="A144" s="29"/>
      <c r="B144" s="53" t="s">
        <v>75</v>
      </c>
      <c r="C144" s="31">
        <f>C121+C124+C143</f>
        <v>3502</v>
      </c>
      <c r="D144" s="31">
        <f t="shared" ref="D144:L144" si="99">D121+D124+D143</f>
        <v>1292</v>
      </c>
      <c r="E144" s="31">
        <f t="shared" si="99"/>
        <v>4794</v>
      </c>
      <c r="F144" s="31">
        <f t="shared" si="99"/>
        <v>98</v>
      </c>
      <c r="G144" s="31">
        <f t="shared" si="99"/>
        <v>0</v>
      </c>
      <c r="H144" s="31">
        <f t="shared" si="99"/>
        <v>0</v>
      </c>
      <c r="I144" s="31">
        <f t="shared" si="99"/>
        <v>0</v>
      </c>
      <c r="J144" s="31">
        <f t="shared" si="99"/>
        <v>3502</v>
      </c>
      <c r="K144" s="31">
        <f t="shared" si="99"/>
        <v>1292</v>
      </c>
      <c r="L144" s="31">
        <f t="shared" si="99"/>
        <v>4794</v>
      </c>
    </row>
    <row r="145" spans="1:12" ht="21.75" customHeight="1" x14ac:dyDescent="0.2">
      <c r="A145" s="18"/>
      <c r="B145" s="59" t="s">
        <v>97</v>
      </c>
      <c r="C145" s="20"/>
      <c r="D145" s="20"/>
      <c r="E145" s="21"/>
      <c r="F145" s="113"/>
      <c r="G145" s="21"/>
      <c r="H145" s="21"/>
      <c r="I145" s="21"/>
      <c r="J145" s="21"/>
      <c r="K145" s="21"/>
      <c r="L145" s="21"/>
    </row>
    <row r="146" spans="1:12" ht="21.75" customHeight="1" x14ac:dyDescent="0.2">
      <c r="A146" s="18"/>
      <c r="B146" s="44" t="s">
        <v>110</v>
      </c>
      <c r="C146" s="20"/>
      <c r="D146" s="20"/>
      <c r="E146" s="21"/>
      <c r="F146" s="113"/>
      <c r="G146" s="21"/>
      <c r="H146" s="21"/>
      <c r="I146" s="21"/>
      <c r="J146" s="21"/>
      <c r="K146" s="21"/>
      <c r="L146" s="21"/>
    </row>
    <row r="147" spans="1:12" ht="21.75" customHeight="1" x14ac:dyDescent="0.2">
      <c r="A147" s="18"/>
      <c r="B147" s="19" t="s">
        <v>11</v>
      </c>
      <c r="C147" s="20">
        <v>75</v>
      </c>
      <c r="D147" s="20">
        <v>7</v>
      </c>
      <c r="E147" s="21">
        <f t="shared" ref="E147:E198" si="100">C147+D147</f>
        <v>82</v>
      </c>
      <c r="F147" s="42">
        <v>2</v>
      </c>
      <c r="G147" s="21" t="str">
        <f t="shared" ref="G147:G154" si="101">IF(F147=1,C147,"0")</f>
        <v>0</v>
      </c>
      <c r="H147" s="21" t="str">
        <f t="shared" ref="H147:H154" si="102">IF(F147=1,D147,"0")</f>
        <v>0</v>
      </c>
      <c r="I147" s="21">
        <f>G147+H147</f>
        <v>0</v>
      </c>
      <c r="J147" s="21">
        <f t="shared" ref="J147:J154" si="103">IF(F147=2,C147,"0")</f>
        <v>75</v>
      </c>
      <c r="K147" s="21">
        <f t="shared" ref="K147:K154" si="104">IF(F147=2,D147,"0")</f>
        <v>7</v>
      </c>
      <c r="L147" s="21">
        <f>J147+K147</f>
        <v>82</v>
      </c>
    </row>
    <row r="148" spans="1:12" ht="21.75" customHeight="1" x14ac:dyDescent="0.2">
      <c r="A148" s="18"/>
      <c r="B148" s="19" t="s">
        <v>9</v>
      </c>
      <c r="C148" s="20">
        <v>133</v>
      </c>
      <c r="D148" s="20">
        <v>0</v>
      </c>
      <c r="E148" s="21">
        <f t="shared" si="100"/>
        <v>133</v>
      </c>
      <c r="F148" s="42">
        <v>2</v>
      </c>
      <c r="G148" s="21" t="str">
        <f t="shared" si="101"/>
        <v>0</v>
      </c>
      <c r="H148" s="21" t="str">
        <f t="shared" si="102"/>
        <v>0</v>
      </c>
      <c r="I148" s="21">
        <f t="shared" ref="I148:I154" si="105">G148+H148</f>
        <v>0</v>
      </c>
      <c r="J148" s="21">
        <f t="shared" si="103"/>
        <v>133</v>
      </c>
      <c r="K148" s="21">
        <f t="shared" si="104"/>
        <v>0</v>
      </c>
      <c r="L148" s="21">
        <f t="shared" ref="L148:L155" si="106">J148+K148</f>
        <v>133</v>
      </c>
    </row>
    <row r="149" spans="1:12" ht="21.75" customHeight="1" x14ac:dyDescent="0.2">
      <c r="A149" s="18"/>
      <c r="B149" s="19" t="s">
        <v>143</v>
      </c>
      <c r="C149" s="20">
        <v>146</v>
      </c>
      <c r="D149" s="20">
        <v>6</v>
      </c>
      <c r="E149" s="21">
        <f t="shared" si="100"/>
        <v>152</v>
      </c>
      <c r="F149" s="42">
        <v>2</v>
      </c>
      <c r="G149" s="21" t="str">
        <f t="shared" si="101"/>
        <v>0</v>
      </c>
      <c r="H149" s="21" t="str">
        <f t="shared" si="102"/>
        <v>0</v>
      </c>
      <c r="I149" s="21">
        <f t="shared" si="105"/>
        <v>0</v>
      </c>
      <c r="J149" s="21">
        <f t="shared" si="103"/>
        <v>146</v>
      </c>
      <c r="K149" s="21">
        <f t="shared" si="104"/>
        <v>6</v>
      </c>
      <c r="L149" s="21">
        <f t="shared" si="106"/>
        <v>152</v>
      </c>
    </row>
    <row r="150" spans="1:12" ht="21.75" customHeight="1" x14ac:dyDescent="0.2">
      <c r="A150" s="18"/>
      <c r="B150" s="19" t="s">
        <v>8</v>
      </c>
      <c r="C150" s="20">
        <v>118</v>
      </c>
      <c r="D150" s="20">
        <v>16</v>
      </c>
      <c r="E150" s="21">
        <f t="shared" si="100"/>
        <v>134</v>
      </c>
      <c r="F150" s="42">
        <v>2</v>
      </c>
      <c r="G150" s="21" t="str">
        <f t="shared" si="101"/>
        <v>0</v>
      </c>
      <c r="H150" s="21" t="str">
        <f t="shared" si="102"/>
        <v>0</v>
      </c>
      <c r="I150" s="21">
        <f t="shared" si="105"/>
        <v>0</v>
      </c>
      <c r="J150" s="21">
        <f t="shared" si="103"/>
        <v>118</v>
      </c>
      <c r="K150" s="21">
        <f t="shared" si="104"/>
        <v>16</v>
      </c>
      <c r="L150" s="21">
        <f t="shared" si="106"/>
        <v>134</v>
      </c>
    </row>
    <row r="151" spans="1:12" ht="21.75" customHeight="1" x14ac:dyDescent="0.2">
      <c r="A151" s="18"/>
      <c r="B151" s="19" t="s">
        <v>54</v>
      </c>
      <c r="C151" s="20">
        <v>8</v>
      </c>
      <c r="D151" s="20">
        <v>2</v>
      </c>
      <c r="E151" s="21">
        <f t="shared" si="100"/>
        <v>10</v>
      </c>
      <c r="F151" s="42">
        <v>2</v>
      </c>
      <c r="G151" s="21" t="str">
        <f t="shared" si="101"/>
        <v>0</v>
      </c>
      <c r="H151" s="21" t="str">
        <f t="shared" si="102"/>
        <v>0</v>
      </c>
      <c r="I151" s="21">
        <f t="shared" si="105"/>
        <v>0</v>
      </c>
      <c r="J151" s="21">
        <f t="shared" si="103"/>
        <v>8</v>
      </c>
      <c r="K151" s="21">
        <f t="shared" si="104"/>
        <v>2</v>
      </c>
      <c r="L151" s="21">
        <f t="shared" si="106"/>
        <v>10</v>
      </c>
    </row>
    <row r="152" spans="1:12" ht="21.75" customHeight="1" x14ac:dyDescent="0.2">
      <c r="A152" s="18"/>
      <c r="B152" s="19" t="s">
        <v>175</v>
      </c>
      <c r="C152" s="20">
        <v>112</v>
      </c>
      <c r="D152" s="20">
        <v>14</v>
      </c>
      <c r="E152" s="21">
        <f t="shared" ref="E152" si="107">C152+D152</f>
        <v>126</v>
      </c>
      <c r="F152" s="42">
        <v>2</v>
      </c>
      <c r="G152" s="21" t="str">
        <f t="shared" si="101"/>
        <v>0</v>
      </c>
      <c r="H152" s="21" t="str">
        <f t="shared" si="102"/>
        <v>0</v>
      </c>
      <c r="I152" s="21">
        <f t="shared" ref="I152" si="108">G152+H152</f>
        <v>0</v>
      </c>
      <c r="J152" s="21">
        <f t="shared" si="103"/>
        <v>112</v>
      </c>
      <c r="K152" s="21">
        <f t="shared" si="104"/>
        <v>14</v>
      </c>
      <c r="L152" s="21">
        <f t="shared" ref="L152" si="109">J152+K152</f>
        <v>126</v>
      </c>
    </row>
    <row r="153" spans="1:12" ht="21.75" customHeight="1" x14ac:dyDescent="0.2">
      <c r="A153" s="18"/>
      <c r="B153" s="19" t="s">
        <v>87</v>
      </c>
      <c r="C153" s="20">
        <v>11</v>
      </c>
      <c r="D153" s="20">
        <v>0</v>
      </c>
      <c r="E153" s="21">
        <f t="shared" si="100"/>
        <v>11</v>
      </c>
      <c r="F153" s="42">
        <v>2</v>
      </c>
      <c r="G153" s="21" t="str">
        <f t="shared" si="101"/>
        <v>0</v>
      </c>
      <c r="H153" s="21" t="str">
        <f t="shared" si="102"/>
        <v>0</v>
      </c>
      <c r="I153" s="21">
        <f t="shared" si="105"/>
        <v>0</v>
      </c>
      <c r="J153" s="21">
        <f t="shared" si="103"/>
        <v>11</v>
      </c>
      <c r="K153" s="21">
        <f t="shared" si="104"/>
        <v>0</v>
      </c>
      <c r="L153" s="21">
        <f t="shared" si="106"/>
        <v>11</v>
      </c>
    </row>
    <row r="154" spans="1:12" ht="21.75" customHeight="1" x14ac:dyDescent="0.2">
      <c r="A154" s="18"/>
      <c r="B154" s="19" t="s">
        <v>162</v>
      </c>
      <c r="C154" s="20">
        <v>103</v>
      </c>
      <c r="D154" s="20">
        <v>9</v>
      </c>
      <c r="E154" s="21">
        <f t="shared" si="100"/>
        <v>112</v>
      </c>
      <c r="F154" s="42">
        <v>2</v>
      </c>
      <c r="G154" s="21" t="str">
        <f t="shared" si="101"/>
        <v>0</v>
      </c>
      <c r="H154" s="21" t="str">
        <f t="shared" si="102"/>
        <v>0</v>
      </c>
      <c r="I154" s="21">
        <f t="shared" si="105"/>
        <v>0</v>
      </c>
      <c r="J154" s="21">
        <f t="shared" si="103"/>
        <v>103</v>
      </c>
      <c r="K154" s="21">
        <f t="shared" si="104"/>
        <v>9</v>
      </c>
      <c r="L154" s="21">
        <f t="shared" si="106"/>
        <v>112</v>
      </c>
    </row>
    <row r="155" spans="1:12" s="26" customFormat="1" ht="21.75" customHeight="1" x14ac:dyDescent="0.2">
      <c r="A155" s="22"/>
      <c r="B155" s="23" t="s">
        <v>73</v>
      </c>
      <c r="C155" s="24">
        <f>SUM(C147:C154)</f>
        <v>706</v>
      </c>
      <c r="D155" s="24">
        <f>SUM(D147:D154)</f>
        <v>54</v>
      </c>
      <c r="E155" s="24">
        <f>SUM(E147:E154)</f>
        <v>760</v>
      </c>
      <c r="F155" s="43">
        <f>SUM(F147:F153)</f>
        <v>14</v>
      </c>
      <c r="G155" s="24">
        <f>SUM(G147:G153)</f>
        <v>0</v>
      </c>
      <c r="H155" s="24">
        <f>SUM(H147:H153)</f>
        <v>0</v>
      </c>
      <c r="I155" s="24">
        <f>SUM(I147:I153)</f>
        <v>0</v>
      </c>
      <c r="J155" s="24">
        <f>SUM(J147:J154)</f>
        <v>706</v>
      </c>
      <c r="K155" s="24">
        <f>SUM(K147:K154)</f>
        <v>54</v>
      </c>
      <c r="L155" s="24">
        <f t="shared" si="106"/>
        <v>760</v>
      </c>
    </row>
    <row r="156" spans="1:12" s="26" customFormat="1" ht="21.75" customHeight="1" x14ac:dyDescent="0.2">
      <c r="A156" s="29"/>
      <c r="B156" s="53" t="s">
        <v>98</v>
      </c>
      <c r="C156" s="31">
        <f>C155</f>
        <v>706</v>
      </c>
      <c r="D156" s="31">
        <f t="shared" ref="D156:L156" si="110">D155</f>
        <v>54</v>
      </c>
      <c r="E156" s="31">
        <f t="shared" si="110"/>
        <v>760</v>
      </c>
      <c r="F156" s="54">
        <f t="shared" si="110"/>
        <v>14</v>
      </c>
      <c r="G156" s="31">
        <f t="shared" si="110"/>
        <v>0</v>
      </c>
      <c r="H156" s="31">
        <f t="shared" si="110"/>
        <v>0</v>
      </c>
      <c r="I156" s="31">
        <f t="shared" si="110"/>
        <v>0</v>
      </c>
      <c r="J156" s="31">
        <f t="shared" si="110"/>
        <v>706</v>
      </c>
      <c r="K156" s="31">
        <f t="shared" si="110"/>
        <v>54</v>
      </c>
      <c r="L156" s="31">
        <f t="shared" si="110"/>
        <v>760</v>
      </c>
    </row>
    <row r="157" spans="1:12" s="26" customFormat="1" ht="21.75" customHeight="1" x14ac:dyDescent="0.2">
      <c r="A157" s="35"/>
      <c r="B157" s="36" t="s">
        <v>52</v>
      </c>
      <c r="C157" s="37">
        <f t="shared" ref="C157:L157" si="111">C144+C156</f>
        <v>4208</v>
      </c>
      <c r="D157" s="37">
        <f t="shared" si="111"/>
        <v>1346</v>
      </c>
      <c r="E157" s="37">
        <f t="shared" si="111"/>
        <v>5554</v>
      </c>
      <c r="F157" s="58">
        <f t="shared" si="111"/>
        <v>112</v>
      </c>
      <c r="G157" s="37">
        <f t="shared" si="111"/>
        <v>0</v>
      </c>
      <c r="H157" s="37">
        <f t="shared" si="111"/>
        <v>0</v>
      </c>
      <c r="I157" s="37">
        <f t="shared" si="111"/>
        <v>0</v>
      </c>
      <c r="J157" s="37">
        <f t="shared" si="111"/>
        <v>4208</v>
      </c>
      <c r="K157" s="37">
        <f t="shared" si="111"/>
        <v>1346</v>
      </c>
      <c r="L157" s="37">
        <f t="shared" si="111"/>
        <v>5554</v>
      </c>
    </row>
    <row r="158" spans="1:12" ht="21.75" customHeight="1" x14ac:dyDescent="0.2">
      <c r="A158" s="22" t="s">
        <v>56</v>
      </c>
      <c r="B158" s="44"/>
      <c r="C158" s="4"/>
      <c r="D158" s="4"/>
      <c r="E158" s="39"/>
      <c r="F158" s="5"/>
      <c r="G158" s="39"/>
      <c r="H158" s="39"/>
      <c r="I158" s="39"/>
      <c r="J158" s="39"/>
      <c r="K158" s="39"/>
      <c r="L158" s="40"/>
    </row>
    <row r="159" spans="1:12" ht="21.75" customHeight="1" x14ac:dyDescent="0.2">
      <c r="A159" s="22"/>
      <c r="B159" s="59" t="s">
        <v>74</v>
      </c>
      <c r="C159" s="4"/>
      <c r="D159" s="4"/>
      <c r="E159" s="39"/>
      <c r="F159" s="5"/>
      <c r="G159" s="39"/>
      <c r="H159" s="39"/>
      <c r="I159" s="39"/>
      <c r="J159" s="39"/>
      <c r="K159" s="39"/>
      <c r="L159" s="40"/>
    </row>
    <row r="160" spans="1:12" ht="21.75" customHeight="1" x14ac:dyDescent="0.2">
      <c r="A160" s="18"/>
      <c r="B160" s="44" t="s">
        <v>77</v>
      </c>
      <c r="C160" s="4"/>
      <c r="D160" s="4"/>
      <c r="E160" s="39"/>
      <c r="F160" s="5"/>
      <c r="G160" s="39"/>
      <c r="H160" s="39"/>
      <c r="I160" s="39"/>
      <c r="J160" s="39"/>
      <c r="K160" s="39"/>
      <c r="L160" s="40"/>
    </row>
    <row r="161" spans="1:12" ht="21.75" customHeight="1" x14ac:dyDescent="0.2">
      <c r="A161" s="13"/>
      <c r="B161" s="14" t="s">
        <v>23</v>
      </c>
      <c r="C161" s="15">
        <v>113</v>
      </c>
      <c r="D161" s="15">
        <v>448</v>
      </c>
      <c r="E161" s="16">
        <f t="shared" si="100"/>
        <v>561</v>
      </c>
      <c r="F161" s="41">
        <v>2</v>
      </c>
      <c r="G161" s="16" t="str">
        <f t="shared" ref="G161:G168" si="112">IF(F161=1,C161,"0")</f>
        <v>0</v>
      </c>
      <c r="H161" s="16" t="str">
        <f t="shared" ref="H161:H168" si="113">IF(F161=1,D161,"0")</f>
        <v>0</v>
      </c>
      <c r="I161" s="16">
        <f t="shared" ref="I161:I168" si="114">G161+H161</f>
        <v>0</v>
      </c>
      <c r="J161" s="16">
        <f t="shared" ref="J161:J168" si="115">IF(F161=2,C161,"0")</f>
        <v>113</v>
      </c>
      <c r="K161" s="16">
        <f t="shared" ref="K161:K168" si="116">IF(F161=2,D161,"0")</f>
        <v>448</v>
      </c>
      <c r="L161" s="16">
        <f t="shared" ref="L161:L168" si="117">J161+K161</f>
        <v>561</v>
      </c>
    </row>
    <row r="162" spans="1:12" ht="21.75" customHeight="1" x14ac:dyDescent="0.2">
      <c r="A162" s="18"/>
      <c r="B162" s="19" t="s">
        <v>58</v>
      </c>
      <c r="C162" s="20">
        <v>111</v>
      </c>
      <c r="D162" s="20">
        <v>326</v>
      </c>
      <c r="E162" s="21">
        <f t="shared" si="100"/>
        <v>437</v>
      </c>
      <c r="F162" s="42">
        <v>1</v>
      </c>
      <c r="G162" s="21">
        <f t="shared" si="112"/>
        <v>111</v>
      </c>
      <c r="H162" s="21">
        <f t="shared" si="113"/>
        <v>326</v>
      </c>
      <c r="I162" s="21">
        <f t="shared" si="114"/>
        <v>437</v>
      </c>
      <c r="J162" s="21" t="str">
        <f t="shared" si="115"/>
        <v>0</v>
      </c>
      <c r="K162" s="21" t="str">
        <f t="shared" si="116"/>
        <v>0</v>
      </c>
      <c r="L162" s="21">
        <f t="shared" si="117"/>
        <v>0</v>
      </c>
    </row>
    <row r="163" spans="1:12" ht="21.75" customHeight="1" x14ac:dyDescent="0.2">
      <c r="A163" s="18"/>
      <c r="B163" s="19" t="s">
        <v>57</v>
      </c>
      <c r="C163" s="20">
        <v>149</v>
      </c>
      <c r="D163" s="20">
        <v>314</v>
      </c>
      <c r="E163" s="21">
        <f t="shared" si="100"/>
        <v>463</v>
      </c>
      <c r="F163" s="42">
        <v>1</v>
      </c>
      <c r="G163" s="21">
        <f t="shared" si="112"/>
        <v>149</v>
      </c>
      <c r="H163" s="21">
        <f t="shared" si="113"/>
        <v>314</v>
      </c>
      <c r="I163" s="21">
        <f t="shared" si="114"/>
        <v>463</v>
      </c>
      <c r="J163" s="21" t="str">
        <f t="shared" si="115"/>
        <v>0</v>
      </c>
      <c r="K163" s="21" t="str">
        <f t="shared" si="116"/>
        <v>0</v>
      </c>
      <c r="L163" s="21">
        <f t="shared" si="117"/>
        <v>0</v>
      </c>
    </row>
    <row r="164" spans="1:12" ht="21.75" customHeight="1" x14ac:dyDescent="0.2">
      <c r="A164" s="18"/>
      <c r="B164" s="19" t="s">
        <v>59</v>
      </c>
      <c r="C164" s="20">
        <v>2</v>
      </c>
      <c r="D164" s="20">
        <v>3</v>
      </c>
      <c r="E164" s="21">
        <f t="shared" si="100"/>
        <v>5</v>
      </c>
      <c r="F164" s="42">
        <v>1</v>
      </c>
      <c r="G164" s="21">
        <f t="shared" si="112"/>
        <v>2</v>
      </c>
      <c r="H164" s="21">
        <f t="shared" si="113"/>
        <v>3</v>
      </c>
      <c r="I164" s="21">
        <f t="shared" si="114"/>
        <v>5</v>
      </c>
      <c r="J164" s="21" t="str">
        <f t="shared" si="115"/>
        <v>0</v>
      </c>
      <c r="K164" s="21" t="str">
        <f t="shared" si="116"/>
        <v>0</v>
      </c>
      <c r="L164" s="21">
        <f t="shared" si="117"/>
        <v>0</v>
      </c>
    </row>
    <row r="165" spans="1:12" ht="21.75" customHeight="1" x14ac:dyDescent="0.2">
      <c r="A165" s="18"/>
      <c r="B165" s="19" t="s">
        <v>177</v>
      </c>
      <c r="C165" s="20">
        <v>92</v>
      </c>
      <c r="D165" s="20">
        <v>149</v>
      </c>
      <c r="E165" s="21">
        <f t="shared" ref="E165" si="118">C165+D165</f>
        <v>241</v>
      </c>
      <c r="F165" s="42">
        <v>2</v>
      </c>
      <c r="G165" s="21" t="str">
        <f t="shared" si="112"/>
        <v>0</v>
      </c>
      <c r="H165" s="21" t="str">
        <f t="shared" si="113"/>
        <v>0</v>
      </c>
      <c r="I165" s="21">
        <f t="shared" ref="I165" si="119">G165+H165</f>
        <v>0</v>
      </c>
      <c r="J165" s="21">
        <f t="shared" si="115"/>
        <v>92</v>
      </c>
      <c r="K165" s="21">
        <f t="shared" si="116"/>
        <v>149</v>
      </c>
      <c r="L165" s="21">
        <f t="shared" ref="L165" si="120">J165+K165</f>
        <v>241</v>
      </c>
    </row>
    <row r="166" spans="1:12" ht="21.75" customHeight="1" x14ac:dyDescent="0.2">
      <c r="A166" s="18"/>
      <c r="B166" s="19" t="s">
        <v>22</v>
      </c>
      <c r="C166" s="20">
        <v>285</v>
      </c>
      <c r="D166" s="20">
        <v>538</v>
      </c>
      <c r="E166" s="21">
        <f t="shared" si="100"/>
        <v>823</v>
      </c>
      <c r="F166" s="42">
        <v>1</v>
      </c>
      <c r="G166" s="21">
        <f t="shared" si="112"/>
        <v>285</v>
      </c>
      <c r="H166" s="21">
        <f t="shared" si="113"/>
        <v>538</v>
      </c>
      <c r="I166" s="21">
        <f t="shared" si="114"/>
        <v>823</v>
      </c>
      <c r="J166" s="21" t="str">
        <f t="shared" si="115"/>
        <v>0</v>
      </c>
      <c r="K166" s="21" t="str">
        <f t="shared" si="116"/>
        <v>0</v>
      </c>
      <c r="L166" s="21">
        <f t="shared" si="117"/>
        <v>0</v>
      </c>
    </row>
    <row r="167" spans="1:12" ht="21.75" customHeight="1" x14ac:dyDescent="0.2">
      <c r="A167" s="18"/>
      <c r="B167" s="19" t="s">
        <v>24</v>
      </c>
      <c r="C167" s="20">
        <v>136</v>
      </c>
      <c r="D167" s="20">
        <v>463</v>
      </c>
      <c r="E167" s="21">
        <f t="shared" si="100"/>
        <v>599</v>
      </c>
      <c r="F167" s="42">
        <v>2</v>
      </c>
      <c r="G167" s="21" t="str">
        <f t="shared" si="112"/>
        <v>0</v>
      </c>
      <c r="H167" s="21" t="str">
        <f t="shared" si="113"/>
        <v>0</v>
      </c>
      <c r="I167" s="21">
        <f t="shared" si="114"/>
        <v>0</v>
      </c>
      <c r="J167" s="21">
        <f t="shared" si="115"/>
        <v>136</v>
      </c>
      <c r="K167" s="21">
        <f t="shared" si="116"/>
        <v>463</v>
      </c>
      <c r="L167" s="21">
        <f t="shared" si="117"/>
        <v>599</v>
      </c>
    </row>
    <row r="168" spans="1:12" ht="21.75" customHeight="1" x14ac:dyDescent="0.2">
      <c r="A168" s="18"/>
      <c r="B168" s="19" t="s">
        <v>91</v>
      </c>
      <c r="C168" s="20">
        <v>311</v>
      </c>
      <c r="D168" s="20">
        <v>256</v>
      </c>
      <c r="E168" s="21">
        <f t="shared" si="100"/>
        <v>567</v>
      </c>
      <c r="F168" s="42">
        <v>2</v>
      </c>
      <c r="G168" s="21" t="str">
        <f t="shared" si="112"/>
        <v>0</v>
      </c>
      <c r="H168" s="21" t="str">
        <f t="shared" si="113"/>
        <v>0</v>
      </c>
      <c r="I168" s="21">
        <f t="shared" si="114"/>
        <v>0</v>
      </c>
      <c r="J168" s="21">
        <f t="shared" si="115"/>
        <v>311</v>
      </c>
      <c r="K168" s="21">
        <f t="shared" si="116"/>
        <v>256</v>
      </c>
      <c r="L168" s="21">
        <f t="shared" si="117"/>
        <v>567</v>
      </c>
    </row>
    <row r="169" spans="1:12" s="26" customFormat="1" ht="21.75" customHeight="1" x14ac:dyDescent="0.2">
      <c r="A169" s="22"/>
      <c r="B169" s="23" t="s">
        <v>1</v>
      </c>
      <c r="C169" s="24">
        <f t="shared" ref="C169:L169" si="121">SUM(C161:C168)</f>
        <v>1199</v>
      </c>
      <c r="D169" s="24">
        <f t="shared" si="121"/>
        <v>2497</v>
      </c>
      <c r="E169" s="24">
        <f t="shared" si="121"/>
        <v>3696</v>
      </c>
      <c r="F169" s="43">
        <f t="shared" si="121"/>
        <v>12</v>
      </c>
      <c r="G169" s="24">
        <f t="shared" si="121"/>
        <v>547</v>
      </c>
      <c r="H169" s="24">
        <f t="shared" si="121"/>
        <v>1181</v>
      </c>
      <c r="I169" s="24">
        <f t="shared" si="121"/>
        <v>1728</v>
      </c>
      <c r="J169" s="24">
        <f t="shared" si="121"/>
        <v>652</v>
      </c>
      <c r="K169" s="24">
        <f t="shared" si="121"/>
        <v>1316</v>
      </c>
      <c r="L169" s="24">
        <f t="shared" si="121"/>
        <v>1968</v>
      </c>
    </row>
    <row r="170" spans="1:12" ht="21.75" customHeight="1" x14ac:dyDescent="0.2">
      <c r="A170" s="18"/>
      <c r="B170" s="44" t="s">
        <v>109</v>
      </c>
      <c r="C170" s="45"/>
      <c r="D170" s="20"/>
      <c r="E170" s="21"/>
      <c r="F170" s="113"/>
      <c r="G170" s="21"/>
      <c r="H170" s="21"/>
      <c r="I170" s="21"/>
      <c r="J170" s="21"/>
      <c r="K170" s="21"/>
      <c r="L170" s="21"/>
    </row>
    <row r="171" spans="1:12" ht="21.75" customHeight="1" x14ac:dyDescent="0.2">
      <c r="A171" s="18"/>
      <c r="B171" s="19" t="s">
        <v>58</v>
      </c>
      <c r="C171" s="20">
        <v>4</v>
      </c>
      <c r="D171" s="20">
        <v>131</v>
      </c>
      <c r="E171" s="21">
        <f t="shared" si="100"/>
        <v>135</v>
      </c>
      <c r="F171" s="42">
        <v>1</v>
      </c>
      <c r="G171" s="21">
        <f>IF(F171=1,C171,"0")</f>
        <v>4</v>
      </c>
      <c r="H171" s="21">
        <f>IF(F171=1,D171,"0")</f>
        <v>131</v>
      </c>
      <c r="I171" s="21">
        <f t="shared" ref="I171:I174" si="122">G171+H171</f>
        <v>135</v>
      </c>
      <c r="J171" s="21" t="str">
        <f>IF(F171=2,C171,"0")</f>
        <v>0</v>
      </c>
      <c r="K171" s="21" t="str">
        <f>IF(F171=2,D171,"0")</f>
        <v>0</v>
      </c>
      <c r="L171" s="21">
        <f t="shared" ref="L171:L174" si="123">J171+K171</f>
        <v>0</v>
      </c>
    </row>
    <row r="172" spans="1:12" ht="21.75" customHeight="1" x14ac:dyDescent="0.2">
      <c r="A172" s="18"/>
      <c r="B172" s="19" t="s">
        <v>57</v>
      </c>
      <c r="C172" s="20">
        <v>16</v>
      </c>
      <c r="D172" s="20">
        <v>103</v>
      </c>
      <c r="E172" s="21">
        <f t="shared" si="100"/>
        <v>119</v>
      </c>
      <c r="F172" s="42">
        <v>1</v>
      </c>
      <c r="G172" s="21">
        <f>IF(F172=1,C172,"0")</f>
        <v>16</v>
      </c>
      <c r="H172" s="21">
        <f>IF(F172=1,D172,"0")</f>
        <v>103</v>
      </c>
      <c r="I172" s="21">
        <f t="shared" si="122"/>
        <v>119</v>
      </c>
      <c r="J172" s="21" t="str">
        <f>IF(F172=2,C172,"0")</f>
        <v>0</v>
      </c>
      <c r="K172" s="21" t="str">
        <f>IF(F172=2,D172,"0")</f>
        <v>0</v>
      </c>
      <c r="L172" s="21">
        <f t="shared" si="123"/>
        <v>0</v>
      </c>
    </row>
    <row r="173" spans="1:12" ht="21.75" customHeight="1" x14ac:dyDescent="0.2">
      <c r="A173" s="18"/>
      <c r="B173" s="47" t="s">
        <v>22</v>
      </c>
      <c r="C173" s="20">
        <v>23</v>
      </c>
      <c r="D173" s="20">
        <v>101</v>
      </c>
      <c r="E173" s="21">
        <f t="shared" si="100"/>
        <v>124</v>
      </c>
      <c r="F173" s="42">
        <v>1</v>
      </c>
      <c r="G173" s="21">
        <f>IF(F173=1,C173,"0")</f>
        <v>23</v>
      </c>
      <c r="H173" s="21">
        <f>IF(F173=1,D173,"0")</f>
        <v>101</v>
      </c>
      <c r="I173" s="21">
        <f t="shared" si="122"/>
        <v>124</v>
      </c>
      <c r="J173" s="21" t="str">
        <f>IF(F173=2,C173,"0")</f>
        <v>0</v>
      </c>
      <c r="K173" s="21" t="str">
        <f>IF(F173=2,D173,"0")</f>
        <v>0</v>
      </c>
      <c r="L173" s="21">
        <f t="shared" si="123"/>
        <v>0</v>
      </c>
    </row>
    <row r="174" spans="1:12" ht="21.75" customHeight="1" x14ac:dyDescent="0.2">
      <c r="A174" s="18"/>
      <c r="B174" s="19" t="s">
        <v>91</v>
      </c>
      <c r="C174" s="20">
        <v>46</v>
      </c>
      <c r="D174" s="20">
        <v>134</v>
      </c>
      <c r="E174" s="21">
        <f t="shared" si="100"/>
        <v>180</v>
      </c>
      <c r="F174" s="42">
        <v>2</v>
      </c>
      <c r="G174" s="21" t="str">
        <f>IF(F174=1,C174,"0")</f>
        <v>0</v>
      </c>
      <c r="H174" s="21" t="str">
        <f>IF(F174=1,D174,"0")</f>
        <v>0</v>
      </c>
      <c r="I174" s="21">
        <f t="shared" si="122"/>
        <v>0</v>
      </c>
      <c r="J174" s="21">
        <f>IF(F174=2,C174,"0")</f>
        <v>46</v>
      </c>
      <c r="K174" s="21">
        <f>IF(F174=2,D174,"0")</f>
        <v>134</v>
      </c>
      <c r="L174" s="21">
        <f t="shared" si="123"/>
        <v>180</v>
      </c>
    </row>
    <row r="175" spans="1:12" s="26" customFormat="1" ht="21.75" customHeight="1" x14ac:dyDescent="0.2">
      <c r="A175" s="22"/>
      <c r="B175" s="23" t="s">
        <v>1</v>
      </c>
      <c r="C175" s="24">
        <f t="shared" ref="C175:L175" si="124">SUM(C171:C174)</f>
        <v>89</v>
      </c>
      <c r="D175" s="24">
        <f t="shared" si="124"/>
        <v>469</v>
      </c>
      <c r="E175" s="24">
        <f t="shared" si="124"/>
        <v>558</v>
      </c>
      <c r="F175" s="43">
        <f t="shared" si="124"/>
        <v>5</v>
      </c>
      <c r="G175" s="24">
        <f t="shared" si="124"/>
        <v>43</v>
      </c>
      <c r="H175" s="24">
        <f t="shared" si="124"/>
        <v>335</v>
      </c>
      <c r="I175" s="24">
        <f t="shared" si="124"/>
        <v>378</v>
      </c>
      <c r="J175" s="24">
        <f t="shared" si="124"/>
        <v>46</v>
      </c>
      <c r="K175" s="24">
        <f t="shared" si="124"/>
        <v>134</v>
      </c>
      <c r="L175" s="24">
        <f t="shared" si="124"/>
        <v>180</v>
      </c>
    </row>
    <row r="176" spans="1:12" s="26" customFormat="1" ht="21.75" customHeight="1" x14ac:dyDescent="0.2">
      <c r="A176" s="22"/>
      <c r="B176" s="23" t="s">
        <v>73</v>
      </c>
      <c r="C176" s="24">
        <f t="shared" ref="C176:L176" si="125">C169+C175</f>
        <v>1288</v>
      </c>
      <c r="D176" s="24">
        <f t="shared" si="125"/>
        <v>2966</v>
      </c>
      <c r="E176" s="24">
        <f t="shared" si="125"/>
        <v>4254</v>
      </c>
      <c r="F176" s="43">
        <f t="shared" si="125"/>
        <v>17</v>
      </c>
      <c r="G176" s="24">
        <f t="shared" si="125"/>
        <v>590</v>
      </c>
      <c r="H176" s="24">
        <f t="shared" si="125"/>
        <v>1516</v>
      </c>
      <c r="I176" s="24">
        <f t="shared" si="125"/>
        <v>2106</v>
      </c>
      <c r="J176" s="24">
        <f t="shared" si="125"/>
        <v>698</v>
      </c>
      <c r="K176" s="24">
        <f t="shared" si="125"/>
        <v>1450</v>
      </c>
      <c r="L176" s="24">
        <f t="shared" si="125"/>
        <v>2148</v>
      </c>
    </row>
    <row r="177" spans="1:12" ht="21.75" customHeight="1" x14ac:dyDescent="0.2">
      <c r="A177" s="18"/>
      <c r="B177" s="44" t="s">
        <v>99</v>
      </c>
      <c r="C177" s="20"/>
      <c r="D177" s="20"/>
      <c r="E177" s="21"/>
      <c r="F177" s="66"/>
      <c r="G177" s="21"/>
      <c r="H177" s="21"/>
      <c r="I177" s="21"/>
      <c r="J177" s="21"/>
      <c r="K177" s="21"/>
      <c r="L177" s="21"/>
    </row>
    <row r="178" spans="1:12" ht="21.75" customHeight="1" x14ac:dyDescent="0.2">
      <c r="A178" s="18"/>
      <c r="B178" s="47" t="s">
        <v>150</v>
      </c>
      <c r="C178" s="20">
        <v>118</v>
      </c>
      <c r="D178" s="20">
        <v>698</v>
      </c>
      <c r="E178" s="21">
        <f t="shared" si="100"/>
        <v>816</v>
      </c>
      <c r="F178" s="42">
        <v>2</v>
      </c>
      <c r="G178" s="21" t="str">
        <f>IF(F178=1,C178,"0")</f>
        <v>0</v>
      </c>
      <c r="H178" s="21" t="str">
        <f>IF(F178=1,D178,"0")</f>
        <v>0</v>
      </c>
      <c r="I178" s="21">
        <f t="shared" ref="I178:I198" si="126">G178+H178</f>
        <v>0</v>
      </c>
      <c r="J178" s="21">
        <f>IF(F178=2,C178,"0")</f>
        <v>118</v>
      </c>
      <c r="K178" s="21">
        <f>IF(F178=2,D178,"0")</f>
        <v>698</v>
      </c>
      <c r="L178" s="21">
        <f t="shared" ref="L178:L198" si="127">J178+K178</f>
        <v>816</v>
      </c>
    </row>
    <row r="179" spans="1:12" s="26" customFormat="1" ht="21.75" customHeight="1" x14ac:dyDescent="0.2">
      <c r="A179" s="22"/>
      <c r="B179" s="48" t="s">
        <v>1</v>
      </c>
      <c r="C179" s="24">
        <f>C178</f>
        <v>118</v>
      </c>
      <c r="D179" s="24">
        <f t="shared" ref="D179:L179" si="128">D178</f>
        <v>698</v>
      </c>
      <c r="E179" s="24">
        <f t="shared" si="128"/>
        <v>816</v>
      </c>
      <c r="F179" s="43">
        <f t="shared" si="128"/>
        <v>2</v>
      </c>
      <c r="G179" s="24" t="str">
        <f t="shared" si="128"/>
        <v>0</v>
      </c>
      <c r="H179" s="24" t="str">
        <f t="shared" si="128"/>
        <v>0</v>
      </c>
      <c r="I179" s="24">
        <f t="shared" si="128"/>
        <v>0</v>
      </c>
      <c r="J179" s="24">
        <f t="shared" si="128"/>
        <v>118</v>
      </c>
      <c r="K179" s="24">
        <f t="shared" si="128"/>
        <v>698</v>
      </c>
      <c r="L179" s="24">
        <f t="shared" si="128"/>
        <v>816</v>
      </c>
    </row>
    <row r="180" spans="1:12" ht="21.75" customHeight="1" x14ac:dyDescent="0.2">
      <c r="A180" s="18"/>
      <c r="B180" s="44" t="s">
        <v>108</v>
      </c>
      <c r="C180" s="20"/>
      <c r="D180" s="20"/>
      <c r="E180" s="21"/>
      <c r="F180" s="113"/>
      <c r="G180" s="21"/>
      <c r="H180" s="21"/>
      <c r="I180" s="21"/>
      <c r="J180" s="21"/>
      <c r="K180" s="21"/>
      <c r="L180" s="21"/>
    </row>
    <row r="181" spans="1:12" ht="21.75" customHeight="1" x14ac:dyDescent="0.2">
      <c r="A181" s="18"/>
      <c r="B181" s="19" t="s">
        <v>150</v>
      </c>
      <c r="C181" s="20">
        <v>32</v>
      </c>
      <c r="D181" s="20">
        <v>200</v>
      </c>
      <c r="E181" s="21">
        <f t="shared" si="100"/>
        <v>232</v>
      </c>
      <c r="F181" s="42">
        <v>2</v>
      </c>
      <c r="G181" s="21" t="str">
        <f>IF(F181=1,C181,"0")</f>
        <v>0</v>
      </c>
      <c r="H181" s="21" t="str">
        <f>IF(F181=1,D181,"0")</f>
        <v>0</v>
      </c>
      <c r="I181" s="21">
        <f t="shared" ref="I181" si="129">G181+H181</f>
        <v>0</v>
      </c>
      <c r="J181" s="21">
        <f>IF(F181=2,C181,"0")</f>
        <v>32</v>
      </c>
      <c r="K181" s="21">
        <f>IF(F181=2,D181,"0")</f>
        <v>200</v>
      </c>
      <c r="L181" s="21">
        <f t="shared" ref="L181" si="130">J181+K181</f>
        <v>232</v>
      </c>
    </row>
    <row r="182" spans="1:12" s="26" customFormat="1" ht="21.75" customHeight="1" x14ac:dyDescent="0.2">
      <c r="A182" s="22"/>
      <c r="B182" s="48" t="s">
        <v>1</v>
      </c>
      <c r="C182" s="24">
        <f>C181</f>
        <v>32</v>
      </c>
      <c r="D182" s="24">
        <f t="shared" ref="D182:L182" si="131">D181</f>
        <v>200</v>
      </c>
      <c r="E182" s="24">
        <f t="shared" si="131"/>
        <v>232</v>
      </c>
      <c r="F182" s="43">
        <f t="shared" si="131"/>
        <v>2</v>
      </c>
      <c r="G182" s="24" t="str">
        <f t="shared" si="131"/>
        <v>0</v>
      </c>
      <c r="H182" s="24" t="str">
        <f t="shared" si="131"/>
        <v>0</v>
      </c>
      <c r="I182" s="24">
        <f t="shared" si="131"/>
        <v>0</v>
      </c>
      <c r="J182" s="24">
        <f t="shared" si="131"/>
        <v>32</v>
      </c>
      <c r="K182" s="24">
        <f t="shared" si="131"/>
        <v>200</v>
      </c>
      <c r="L182" s="24">
        <f t="shared" si="131"/>
        <v>232</v>
      </c>
    </row>
    <row r="183" spans="1:12" s="26" customFormat="1" ht="21.75" customHeight="1" x14ac:dyDescent="0.2">
      <c r="A183" s="22"/>
      <c r="B183" s="48" t="s">
        <v>73</v>
      </c>
      <c r="C183" s="24">
        <f>C179+C182</f>
        <v>150</v>
      </c>
      <c r="D183" s="24">
        <f t="shared" ref="D183:L183" si="132">D179+D182</f>
        <v>898</v>
      </c>
      <c r="E183" s="24">
        <f t="shared" si="132"/>
        <v>1048</v>
      </c>
      <c r="F183" s="43">
        <f t="shared" si="132"/>
        <v>4</v>
      </c>
      <c r="G183" s="24">
        <f t="shared" si="132"/>
        <v>0</v>
      </c>
      <c r="H183" s="24">
        <f t="shared" si="132"/>
        <v>0</v>
      </c>
      <c r="I183" s="24">
        <f t="shared" si="132"/>
        <v>0</v>
      </c>
      <c r="J183" s="24">
        <f t="shared" si="132"/>
        <v>150</v>
      </c>
      <c r="K183" s="24">
        <f t="shared" si="132"/>
        <v>898</v>
      </c>
      <c r="L183" s="24">
        <f t="shared" si="132"/>
        <v>1048</v>
      </c>
    </row>
    <row r="184" spans="1:12" ht="21.75" customHeight="1" x14ac:dyDescent="0.3">
      <c r="A184" s="18"/>
      <c r="B184" s="44" t="s">
        <v>78</v>
      </c>
      <c r="C184" s="20"/>
      <c r="D184" s="20"/>
      <c r="E184" s="21"/>
      <c r="F184" s="46"/>
      <c r="G184" s="21"/>
      <c r="H184" s="21"/>
      <c r="I184" s="21"/>
      <c r="J184" s="21"/>
      <c r="K184" s="21"/>
      <c r="L184" s="21"/>
    </row>
    <row r="185" spans="1:12" s="56" customFormat="1" ht="21.75" customHeight="1" x14ac:dyDescent="0.2">
      <c r="A185" s="2"/>
      <c r="B185" s="49" t="s">
        <v>60</v>
      </c>
      <c r="C185" s="20">
        <v>134</v>
      </c>
      <c r="D185" s="20">
        <v>217</v>
      </c>
      <c r="E185" s="21">
        <f t="shared" si="100"/>
        <v>351</v>
      </c>
      <c r="F185" s="42">
        <v>2</v>
      </c>
      <c r="G185" s="21" t="str">
        <f>IF(F185=1,C185,"0")</f>
        <v>0</v>
      </c>
      <c r="H185" s="21" t="str">
        <f>IF(F185=1,D185,"0")</f>
        <v>0</v>
      </c>
      <c r="I185" s="21">
        <f t="shared" ref="I185:I186" si="133">G185+H185</f>
        <v>0</v>
      </c>
      <c r="J185" s="21">
        <f>IF(F185=2,C185,"0")</f>
        <v>134</v>
      </c>
      <c r="K185" s="21">
        <f>IF(F185=2,D185,"0")</f>
        <v>217</v>
      </c>
      <c r="L185" s="21">
        <f t="shared" ref="L185:L186" si="134">J185+K185</f>
        <v>351</v>
      </c>
    </row>
    <row r="186" spans="1:12" s="56" customFormat="1" ht="21.75" customHeight="1" x14ac:dyDescent="0.2">
      <c r="A186" s="2"/>
      <c r="B186" s="49" t="s">
        <v>61</v>
      </c>
      <c r="C186" s="20">
        <v>34</v>
      </c>
      <c r="D186" s="20">
        <v>105</v>
      </c>
      <c r="E186" s="21">
        <f t="shared" si="100"/>
        <v>139</v>
      </c>
      <c r="F186" s="42">
        <v>2</v>
      </c>
      <c r="G186" s="21" t="str">
        <f>IF(F186=1,C186,"0")</f>
        <v>0</v>
      </c>
      <c r="H186" s="21" t="str">
        <f>IF(F186=1,D186,"0")</f>
        <v>0</v>
      </c>
      <c r="I186" s="21">
        <f t="shared" si="133"/>
        <v>0</v>
      </c>
      <c r="J186" s="21">
        <f>IF(F186=2,C186,"0")</f>
        <v>34</v>
      </c>
      <c r="K186" s="21">
        <f>IF(F186=2,D186,"0")</f>
        <v>105</v>
      </c>
      <c r="L186" s="21">
        <f t="shared" si="134"/>
        <v>139</v>
      </c>
    </row>
    <row r="187" spans="1:12" s="56" customFormat="1" ht="21.75" customHeight="1" x14ac:dyDescent="0.2">
      <c r="A187" s="2"/>
      <c r="B187" s="48" t="s">
        <v>73</v>
      </c>
      <c r="C187" s="24">
        <f t="shared" ref="C187:L187" si="135">SUM(C185:C186)</f>
        <v>168</v>
      </c>
      <c r="D187" s="24">
        <f t="shared" si="135"/>
        <v>322</v>
      </c>
      <c r="E187" s="24">
        <f t="shared" si="135"/>
        <v>490</v>
      </c>
      <c r="F187" s="43">
        <f t="shared" si="135"/>
        <v>4</v>
      </c>
      <c r="G187" s="24">
        <f t="shared" si="135"/>
        <v>0</v>
      </c>
      <c r="H187" s="24">
        <f t="shared" si="135"/>
        <v>0</v>
      </c>
      <c r="I187" s="24">
        <f t="shared" si="135"/>
        <v>0</v>
      </c>
      <c r="J187" s="24">
        <f t="shared" si="135"/>
        <v>168</v>
      </c>
      <c r="K187" s="24">
        <f t="shared" si="135"/>
        <v>322</v>
      </c>
      <c r="L187" s="24">
        <f t="shared" si="135"/>
        <v>490</v>
      </c>
    </row>
    <row r="188" spans="1:12" ht="21.75" customHeight="1" x14ac:dyDescent="0.3">
      <c r="A188" s="2"/>
      <c r="B188" s="3" t="s">
        <v>79</v>
      </c>
      <c r="C188" s="45"/>
      <c r="D188" s="20"/>
      <c r="E188" s="21"/>
      <c r="F188" s="46"/>
      <c r="G188" s="21"/>
      <c r="H188" s="21"/>
      <c r="I188" s="21"/>
      <c r="J188" s="21"/>
      <c r="K188" s="21"/>
      <c r="L188" s="21"/>
    </row>
    <row r="189" spans="1:12" ht="21.75" customHeight="1" x14ac:dyDescent="0.2">
      <c r="A189" s="2"/>
      <c r="B189" s="49" t="s">
        <v>163</v>
      </c>
      <c r="C189" s="20">
        <v>1</v>
      </c>
      <c r="D189" s="20">
        <v>0</v>
      </c>
      <c r="E189" s="21">
        <f t="shared" ref="E189" si="136">C189+D189</f>
        <v>1</v>
      </c>
      <c r="F189" s="42">
        <v>2</v>
      </c>
      <c r="G189" s="21" t="str">
        <f>IF(F189=1,C189,"0")</f>
        <v>0</v>
      </c>
      <c r="H189" s="21" t="str">
        <f>IF(F189=1,D189,"0")</f>
        <v>0</v>
      </c>
      <c r="I189" s="21">
        <f t="shared" ref="I189:I192" si="137">G189+H189</f>
        <v>0</v>
      </c>
      <c r="J189" s="21">
        <f>IF(F189=2,C189,"0")</f>
        <v>1</v>
      </c>
      <c r="K189" s="21">
        <f>IF(F189=2,D189,"0")</f>
        <v>0</v>
      </c>
      <c r="L189" s="21">
        <f t="shared" ref="L189:L192" si="138">J189+K189</f>
        <v>1</v>
      </c>
    </row>
    <row r="190" spans="1:12" ht="21.75" customHeight="1" x14ac:dyDescent="0.2">
      <c r="A190" s="8"/>
      <c r="B190" s="49" t="s">
        <v>126</v>
      </c>
      <c r="C190" s="20">
        <v>23</v>
      </c>
      <c r="D190" s="20">
        <v>76</v>
      </c>
      <c r="E190" s="21">
        <f t="shared" si="100"/>
        <v>99</v>
      </c>
      <c r="F190" s="42">
        <v>1</v>
      </c>
      <c r="G190" s="21">
        <f>IF(F190=1,C190,"0")</f>
        <v>23</v>
      </c>
      <c r="H190" s="21">
        <f>IF(F190=1,D190,"0")</f>
        <v>76</v>
      </c>
      <c r="I190" s="21">
        <f t="shared" si="137"/>
        <v>99</v>
      </c>
      <c r="J190" s="21" t="str">
        <f>IF(F190=2,C190,"0")</f>
        <v>0</v>
      </c>
      <c r="K190" s="21" t="str">
        <f>IF(F190=2,D190,"0")</f>
        <v>0</v>
      </c>
      <c r="L190" s="21">
        <f t="shared" si="138"/>
        <v>0</v>
      </c>
    </row>
    <row r="191" spans="1:12" ht="21.75" customHeight="1" x14ac:dyDescent="0.2">
      <c r="A191" s="8"/>
      <c r="B191" s="49" t="s">
        <v>127</v>
      </c>
      <c r="C191" s="20">
        <v>43</v>
      </c>
      <c r="D191" s="20">
        <v>110</v>
      </c>
      <c r="E191" s="21">
        <f>C191+D191</f>
        <v>153</v>
      </c>
      <c r="F191" s="42">
        <v>2</v>
      </c>
      <c r="G191" s="21" t="str">
        <f>IF(F191=1,C191,"0")</f>
        <v>0</v>
      </c>
      <c r="H191" s="21" t="str">
        <f>IF(F191=1,D191,"0")</f>
        <v>0</v>
      </c>
      <c r="I191" s="21">
        <f t="shared" si="137"/>
        <v>0</v>
      </c>
      <c r="J191" s="21">
        <f>IF(F191=2,C191,"0")</f>
        <v>43</v>
      </c>
      <c r="K191" s="21">
        <f>IF(F191=2,D191,"0")</f>
        <v>110</v>
      </c>
      <c r="L191" s="21">
        <f t="shared" si="138"/>
        <v>153</v>
      </c>
    </row>
    <row r="192" spans="1:12" ht="21.75" customHeight="1" x14ac:dyDescent="0.2">
      <c r="A192" s="8"/>
      <c r="B192" s="49" t="s">
        <v>128</v>
      </c>
      <c r="C192" s="20">
        <v>35</v>
      </c>
      <c r="D192" s="20">
        <v>44</v>
      </c>
      <c r="E192" s="21">
        <f>C192+D192</f>
        <v>79</v>
      </c>
      <c r="F192" s="42">
        <v>1</v>
      </c>
      <c r="G192" s="21">
        <f>IF(F192=1,C192,"0")</f>
        <v>35</v>
      </c>
      <c r="H192" s="21">
        <f>IF(F192=1,D192,"0")</f>
        <v>44</v>
      </c>
      <c r="I192" s="21">
        <f t="shared" si="137"/>
        <v>79</v>
      </c>
      <c r="J192" s="21" t="str">
        <f>IF(F192=2,C192,"0")</f>
        <v>0</v>
      </c>
      <c r="K192" s="21" t="str">
        <f>IF(F192=2,D192,"0")</f>
        <v>0</v>
      </c>
      <c r="L192" s="21">
        <f t="shared" si="138"/>
        <v>0</v>
      </c>
    </row>
    <row r="193" spans="1:12" s="26" customFormat="1" ht="21.75" customHeight="1" x14ac:dyDescent="0.2">
      <c r="A193" s="22"/>
      <c r="B193" s="23" t="s">
        <v>73</v>
      </c>
      <c r="C193" s="24">
        <f>SUM(C189:C192)</f>
        <v>102</v>
      </c>
      <c r="D193" s="24">
        <f>SUM(D189:D192)</f>
        <v>230</v>
      </c>
      <c r="E193" s="24">
        <f>SUM(E189:E192)</f>
        <v>332</v>
      </c>
      <c r="F193" s="43">
        <f t="shared" ref="F193" si="139">SUM(F190:F192)</f>
        <v>4</v>
      </c>
      <c r="G193" s="24">
        <f t="shared" ref="G193:L193" si="140">SUM(G189:G192)</f>
        <v>58</v>
      </c>
      <c r="H193" s="24">
        <f t="shared" si="140"/>
        <v>120</v>
      </c>
      <c r="I193" s="24">
        <f t="shared" si="140"/>
        <v>178</v>
      </c>
      <c r="J193" s="24">
        <f t="shared" si="140"/>
        <v>44</v>
      </c>
      <c r="K193" s="24">
        <f t="shared" si="140"/>
        <v>110</v>
      </c>
      <c r="L193" s="24">
        <f t="shared" si="140"/>
        <v>154</v>
      </c>
    </row>
    <row r="194" spans="1:12" s="26" customFormat="1" ht="21.75" customHeight="1" x14ac:dyDescent="0.2">
      <c r="A194" s="29"/>
      <c r="B194" s="53" t="s">
        <v>75</v>
      </c>
      <c r="C194" s="31">
        <f t="shared" ref="C194:L194" si="141">C176+C183+C187+C193</f>
        <v>1708</v>
      </c>
      <c r="D194" s="31">
        <f t="shared" si="141"/>
        <v>4416</v>
      </c>
      <c r="E194" s="31">
        <f t="shared" si="141"/>
        <v>6124</v>
      </c>
      <c r="F194" s="54">
        <f t="shared" si="141"/>
        <v>29</v>
      </c>
      <c r="G194" s="31">
        <f t="shared" si="141"/>
        <v>648</v>
      </c>
      <c r="H194" s="31">
        <f t="shared" si="141"/>
        <v>1636</v>
      </c>
      <c r="I194" s="31">
        <f t="shared" si="141"/>
        <v>2284</v>
      </c>
      <c r="J194" s="31">
        <f t="shared" si="141"/>
        <v>1060</v>
      </c>
      <c r="K194" s="31">
        <f t="shared" si="141"/>
        <v>2780</v>
      </c>
      <c r="L194" s="31">
        <f t="shared" si="141"/>
        <v>3840</v>
      </c>
    </row>
    <row r="195" spans="1:12" ht="21.75" customHeight="1" x14ac:dyDescent="0.2">
      <c r="A195" s="18"/>
      <c r="B195" s="55" t="s">
        <v>97</v>
      </c>
      <c r="C195" s="20"/>
      <c r="D195" s="20"/>
      <c r="E195" s="21"/>
      <c r="F195" s="113"/>
      <c r="G195" s="21"/>
      <c r="H195" s="21"/>
      <c r="I195" s="21"/>
      <c r="J195" s="21"/>
      <c r="K195" s="21"/>
      <c r="L195" s="21"/>
    </row>
    <row r="196" spans="1:12" ht="21.75" customHeight="1" x14ac:dyDescent="0.2">
      <c r="A196" s="18"/>
      <c r="B196" s="67" t="s">
        <v>77</v>
      </c>
      <c r="C196" s="20"/>
      <c r="D196" s="20"/>
      <c r="E196" s="21"/>
      <c r="F196" s="113"/>
      <c r="G196" s="21"/>
      <c r="H196" s="21"/>
      <c r="I196" s="21"/>
      <c r="J196" s="21"/>
      <c r="K196" s="21"/>
      <c r="L196" s="21"/>
    </row>
    <row r="197" spans="1:12" ht="21.75" customHeight="1" x14ac:dyDescent="0.2">
      <c r="A197" s="18"/>
      <c r="B197" s="57" t="s">
        <v>144</v>
      </c>
      <c r="C197" s="20">
        <v>28</v>
      </c>
      <c r="D197" s="20">
        <v>68</v>
      </c>
      <c r="E197" s="21">
        <f t="shared" si="100"/>
        <v>96</v>
      </c>
      <c r="F197" s="42">
        <v>1</v>
      </c>
      <c r="G197" s="21">
        <f>IF(F197=1,C197,"0")</f>
        <v>28</v>
      </c>
      <c r="H197" s="21">
        <f>IF(F197=1,D197,"0")</f>
        <v>68</v>
      </c>
      <c r="I197" s="21">
        <f t="shared" si="126"/>
        <v>96</v>
      </c>
      <c r="J197" s="21" t="str">
        <f>IF(F197=2,C197,"0")</f>
        <v>0</v>
      </c>
      <c r="K197" s="21" t="str">
        <f>IF(F197=2,D197,"0")</f>
        <v>0</v>
      </c>
      <c r="L197" s="21">
        <f t="shared" si="127"/>
        <v>0</v>
      </c>
    </row>
    <row r="198" spans="1:12" ht="21.75" customHeight="1" x14ac:dyDescent="0.2">
      <c r="A198" s="18"/>
      <c r="B198" s="57" t="s">
        <v>22</v>
      </c>
      <c r="C198" s="20">
        <v>92</v>
      </c>
      <c r="D198" s="20">
        <v>150</v>
      </c>
      <c r="E198" s="21">
        <f t="shared" si="100"/>
        <v>242</v>
      </c>
      <c r="F198" s="42">
        <v>1</v>
      </c>
      <c r="G198" s="21">
        <f>IF(F198=1,C198,"0")</f>
        <v>92</v>
      </c>
      <c r="H198" s="21">
        <f>IF(F198=1,D198,"0")</f>
        <v>150</v>
      </c>
      <c r="I198" s="21">
        <f t="shared" si="126"/>
        <v>242</v>
      </c>
      <c r="J198" s="21" t="str">
        <f>IF(F198=2,C198,"0")</f>
        <v>0</v>
      </c>
      <c r="K198" s="21" t="str">
        <f>IF(F198=2,D198,"0")</f>
        <v>0</v>
      </c>
      <c r="L198" s="21">
        <f t="shared" si="127"/>
        <v>0</v>
      </c>
    </row>
    <row r="199" spans="1:12" s="26" customFormat="1" ht="21.75" customHeight="1" x14ac:dyDescent="0.2">
      <c r="A199" s="22"/>
      <c r="B199" s="23" t="s">
        <v>1</v>
      </c>
      <c r="C199" s="24">
        <f t="shared" ref="C199:L199" si="142">SUM(C197:C198)</f>
        <v>120</v>
      </c>
      <c r="D199" s="24">
        <f t="shared" si="142"/>
        <v>218</v>
      </c>
      <c r="E199" s="24">
        <f t="shared" si="142"/>
        <v>338</v>
      </c>
      <c r="F199" s="43">
        <f t="shared" si="142"/>
        <v>2</v>
      </c>
      <c r="G199" s="24">
        <f t="shared" si="142"/>
        <v>120</v>
      </c>
      <c r="H199" s="24">
        <f t="shared" si="142"/>
        <v>218</v>
      </c>
      <c r="I199" s="24">
        <f t="shared" si="142"/>
        <v>338</v>
      </c>
      <c r="J199" s="24">
        <f t="shared" si="142"/>
        <v>0</v>
      </c>
      <c r="K199" s="24">
        <f t="shared" si="142"/>
        <v>0</v>
      </c>
      <c r="L199" s="24">
        <f t="shared" si="142"/>
        <v>0</v>
      </c>
    </row>
    <row r="200" spans="1:12" ht="21.75" customHeight="1" x14ac:dyDescent="0.3">
      <c r="A200" s="18"/>
      <c r="B200" s="44" t="s">
        <v>107</v>
      </c>
      <c r="C200" s="68"/>
      <c r="D200" s="20"/>
      <c r="E200" s="21"/>
      <c r="F200" s="46"/>
      <c r="G200" s="21"/>
      <c r="H200" s="21"/>
      <c r="I200" s="21"/>
      <c r="J200" s="21"/>
      <c r="K200" s="21"/>
      <c r="L200" s="21"/>
    </row>
    <row r="201" spans="1:12" ht="21.75" customHeight="1" x14ac:dyDescent="0.2">
      <c r="A201" s="18"/>
      <c r="B201" s="47" t="s">
        <v>62</v>
      </c>
      <c r="C201" s="20">
        <v>2</v>
      </c>
      <c r="D201" s="20">
        <v>0</v>
      </c>
      <c r="E201" s="21">
        <f t="shared" ref="E201:E258" si="143">C201+D201</f>
        <v>2</v>
      </c>
      <c r="F201" s="42">
        <v>2</v>
      </c>
      <c r="G201" s="21" t="str">
        <f>IF(F201=1,C201,"0")</f>
        <v>0</v>
      </c>
      <c r="H201" s="21" t="str">
        <f>IF(F201=1,D201,"0")</f>
        <v>0</v>
      </c>
      <c r="I201" s="21">
        <f>G201+H201</f>
        <v>0</v>
      </c>
      <c r="J201" s="21">
        <f>IF(F201=2,C201,"0")</f>
        <v>2</v>
      </c>
      <c r="K201" s="21">
        <f>IF(F201=2,D201,"0")</f>
        <v>0</v>
      </c>
      <c r="L201" s="21">
        <f>J201+K201</f>
        <v>2</v>
      </c>
    </row>
    <row r="202" spans="1:12" ht="21.75" customHeight="1" x14ac:dyDescent="0.2">
      <c r="A202" s="18"/>
      <c r="B202" s="47" t="s">
        <v>91</v>
      </c>
      <c r="C202" s="20">
        <v>1</v>
      </c>
      <c r="D202" s="20">
        <v>0</v>
      </c>
      <c r="E202" s="21">
        <f t="shared" si="143"/>
        <v>1</v>
      </c>
      <c r="F202" s="42">
        <v>2</v>
      </c>
      <c r="G202" s="21" t="str">
        <f>IF(F202=1,C202,"0")</f>
        <v>0</v>
      </c>
      <c r="H202" s="21" t="str">
        <f>IF(F202=1,D202,"0")</f>
        <v>0</v>
      </c>
      <c r="I202" s="21">
        <f>G202+H202</f>
        <v>0</v>
      </c>
      <c r="J202" s="21">
        <f>IF(F202=2,C202,"0")</f>
        <v>1</v>
      </c>
      <c r="K202" s="21">
        <f>IF(F202=2,D202,"0")</f>
        <v>0</v>
      </c>
      <c r="L202" s="21">
        <f>J202+K202</f>
        <v>1</v>
      </c>
    </row>
    <row r="203" spans="1:12" s="26" customFormat="1" ht="21.75" customHeight="1" x14ac:dyDescent="0.2">
      <c r="A203" s="22"/>
      <c r="B203" s="48" t="s">
        <v>1</v>
      </c>
      <c r="C203" s="24">
        <f t="shared" ref="C203:L203" si="144">SUM(C201:C202)</f>
        <v>3</v>
      </c>
      <c r="D203" s="24">
        <f t="shared" si="144"/>
        <v>0</v>
      </c>
      <c r="E203" s="24">
        <f t="shared" si="144"/>
        <v>3</v>
      </c>
      <c r="F203" s="43">
        <f t="shared" si="144"/>
        <v>4</v>
      </c>
      <c r="G203" s="24">
        <f t="shared" si="144"/>
        <v>0</v>
      </c>
      <c r="H203" s="24">
        <f t="shared" si="144"/>
        <v>0</v>
      </c>
      <c r="I203" s="24">
        <f t="shared" si="144"/>
        <v>0</v>
      </c>
      <c r="J203" s="24">
        <f t="shared" si="144"/>
        <v>3</v>
      </c>
      <c r="K203" s="24">
        <f t="shared" si="144"/>
        <v>0</v>
      </c>
      <c r="L203" s="24">
        <f t="shared" si="144"/>
        <v>3</v>
      </c>
    </row>
    <row r="204" spans="1:12" s="26" customFormat="1" ht="21.75" customHeight="1" x14ac:dyDescent="0.2">
      <c r="A204" s="22"/>
      <c r="B204" s="48" t="s">
        <v>73</v>
      </c>
      <c r="C204" s="24">
        <f t="shared" ref="C204:L204" si="145">C199+C203</f>
        <v>123</v>
      </c>
      <c r="D204" s="24">
        <f t="shared" si="145"/>
        <v>218</v>
      </c>
      <c r="E204" s="24">
        <f t="shared" si="145"/>
        <v>341</v>
      </c>
      <c r="F204" s="43">
        <f t="shared" si="145"/>
        <v>6</v>
      </c>
      <c r="G204" s="24">
        <f t="shared" si="145"/>
        <v>120</v>
      </c>
      <c r="H204" s="24">
        <f t="shared" si="145"/>
        <v>218</v>
      </c>
      <c r="I204" s="24">
        <f t="shared" si="145"/>
        <v>338</v>
      </c>
      <c r="J204" s="24">
        <f t="shared" si="145"/>
        <v>3</v>
      </c>
      <c r="K204" s="24">
        <f t="shared" si="145"/>
        <v>0</v>
      </c>
      <c r="L204" s="24">
        <f t="shared" si="145"/>
        <v>3</v>
      </c>
    </row>
    <row r="205" spans="1:12" s="26" customFormat="1" ht="21.75" customHeight="1" x14ac:dyDescent="0.2">
      <c r="A205" s="22"/>
      <c r="B205" s="44" t="s">
        <v>99</v>
      </c>
      <c r="C205" s="24"/>
      <c r="D205" s="24"/>
      <c r="E205" s="24"/>
      <c r="F205" s="43"/>
      <c r="G205" s="24"/>
      <c r="H205" s="24"/>
      <c r="I205" s="24"/>
      <c r="J205" s="24"/>
      <c r="K205" s="24"/>
      <c r="L205" s="24"/>
    </row>
    <row r="206" spans="1:12" s="26" customFormat="1" ht="21.75" customHeight="1" x14ac:dyDescent="0.2">
      <c r="A206" s="22"/>
      <c r="B206" s="47" t="s">
        <v>150</v>
      </c>
      <c r="C206" s="20">
        <v>19</v>
      </c>
      <c r="D206" s="20">
        <v>78</v>
      </c>
      <c r="E206" s="20">
        <f t="shared" ref="E206" si="146">C206+D206</f>
        <v>97</v>
      </c>
      <c r="F206" s="43">
        <v>2</v>
      </c>
      <c r="G206" s="20" t="str">
        <f>IF(F206=1,C206,"0")</f>
        <v>0</v>
      </c>
      <c r="H206" s="20" t="str">
        <f>IF(F206=1,D206,"0")</f>
        <v>0</v>
      </c>
      <c r="I206" s="20">
        <f t="shared" ref="I206" si="147">G206+H206</f>
        <v>0</v>
      </c>
      <c r="J206" s="20">
        <f>IF(F206=2,C206,"0")</f>
        <v>19</v>
      </c>
      <c r="K206" s="20">
        <f>IF(F206=2,D206,"0")</f>
        <v>78</v>
      </c>
      <c r="L206" s="20">
        <f t="shared" ref="L206" si="148">J206+K206</f>
        <v>97</v>
      </c>
    </row>
    <row r="207" spans="1:12" s="26" customFormat="1" ht="21.75" customHeight="1" x14ac:dyDescent="0.2">
      <c r="A207" s="22"/>
      <c r="B207" s="48" t="s">
        <v>73</v>
      </c>
      <c r="C207" s="24">
        <f>C206</f>
        <v>19</v>
      </c>
      <c r="D207" s="24">
        <f t="shared" ref="D207:L207" si="149">D206</f>
        <v>78</v>
      </c>
      <c r="E207" s="24">
        <f t="shared" si="149"/>
        <v>97</v>
      </c>
      <c r="F207" s="43">
        <f t="shared" si="149"/>
        <v>2</v>
      </c>
      <c r="G207" s="24" t="str">
        <f t="shared" si="149"/>
        <v>0</v>
      </c>
      <c r="H207" s="24" t="str">
        <f t="shared" si="149"/>
        <v>0</v>
      </c>
      <c r="I207" s="24">
        <f t="shared" si="149"/>
        <v>0</v>
      </c>
      <c r="J207" s="24">
        <f t="shared" si="149"/>
        <v>19</v>
      </c>
      <c r="K207" s="24">
        <f t="shared" si="149"/>
        <v>78</v>
      </c>
      <c r="L207" s="24">
        <f t="shared" si="149"/>
        <v>97</v>
      </c>
    </row>
    <row r="208" spans="1:12" s="26" customFormat="1" ht="21.75" customHeight="1" x14ac:dyDescent="0.2">
      <c r="A208" s="29"/>
      <c r="B208" s="61" t="s">
        <v>98</v>
      </c>
      <c r="C208" s="31">
        <f>C204+C207</f>
        <v>142</v>
      </c>
      <c r="D208" s="31">
        <f>D204+D207</f>
        <v>296</v>
      </c>
      <c r="E208" s="31">
        <f>E204+E207</f>
        <v>438</v>
      </c>
      <c r="F208" s="54">
        <f t="shared" ref="F208:L208" si="150">F204+F207</f>
        <v>8</v>
      </c>
      <c r="G208" s="31">
        <f>G204+G207</f>
        <v>120</v>
      </c>
      <c r="H208" s="31">
        <f>H204+H207</f>
        <v>218</v>
      </c>
      <c r="I208" s="31">
        <f t="shared" si="150"/>
        <v>338</v>
      </c>
      <c r="J208" s="31">
        <f t="shared" si="150"/>
        <v>22</v>
      </c>
      <c r="K208" s="31">
        <f t="shared" si="150"/>
        <v>78</v>
      </c>
      <c r="L208" s="31">
        <f t="shared" si="150"/>
        <v>100</v>
      </c>
    </row>
    <row r="209" spans="1:12" s="26" customFormat="1" ht="21.75" customHeight="1" x14ac:dyDescent="0.2">
      <c r="A209" s="35"/>
      <c r="B209" s="63" t="s">
        <v>52</v>
      </c>
      <c r="C209" s="37">
        <f t="shared" ref="C209:L209" si="151">C194+C208</f>
        <v>1850</v>
      </c>
      <c r="D209" s="37">
        <f t="shared" si="151"/>
        <v>4712</v>
      </c>
      <c r="E209" s="37">
        <f t="shared" si="151"/>
        <v>6562</v>
      </c>
      <c r="F209" s="58">
        <f t="shared" si="151"/>
        <v>37</v>
      </c>
      <c r="G209" s="37">
        <f t="shared" si="151"/>
        <v>768</v>
      </c>
      <c r="H209" s="37">
        <f t="shared" si="151"/>
        <v>1854</v>
      </c>
      <c r="I209" s="37">
        <f t="shared" si="151"/>
        <v>2622</v>
      </c>
      <c r="J209" s="37">
        <f t="shared" si="151"/>
        <v>1082</v>
      </c>
      <c r="K209" s="37">
        <f t="shared" si="151"/>
        <v>2858</v>
      </c>
      <c r="L209" s="37">
        <f t="shared" si="151"/>
        <v>3940</v>
      </c>
    </row>
    <row r="210" spans="1:12" ht="21.75" customHeight="1" x14ac:dyDescent="0.2">
      <c r="A210" s="22" t="s">
        <v>63</v>
      </c>
      <c r="B210" s="44"/>
      <c r="C210" s="4"/>
      <c r="D210" s="4"/>
      <c r="E210" s="39"/>
      <c r="F210" s="5"/>
      <c r="G210" s="39"/>
      <c r="H210" s="39"/>
      <c r="I210" s="39"/>
      <c r="J210" s="39"/>
      <c r="K210" s="39"/>
      <c r="L210" s="40"/>
    </row>
    <row r="211" spans="1:12" ht="21.75" customHeight="1" x14ac:dyDescent="0.2">
      <c r="A211" s="22"/>
      <c r="B211" s="59" t="s">
        <v>74</v>
      </c>
      <c r="C211" s="4"/>
      <c r="D211" s="4"/>
      <c r="E211" s="39"/>
      <c r="F211" s="5"/>
      <c r="G211" s="39"/>
      <c r="H211" s="39"/>
      <c r="I211" s="39"/>
      <c r="J211" s="39"/>
      <c r="K211" s="39"/>
      <c r="L211" s="40"/>
    </row>
    <row r="212" spans="1:12" ht="21.75" customHeight="1" x14ac:dyDescent="0.3">
      <c r="A212" s="18"/>
      <c r="B212" s="44" t="s">
        <v>80</v>
      </c>
      <c r="C212" s="4"/>
      <c r="D212" s="4"/>
      <c r="E212" s="39"/>
      <c r="F212" s="50"/>
      <c r="G212" s="39"/>
      <c r="H212" s="39"/>
      <c r="I212" s="39"/>
      <c r="J212" s="39"/>
      <c r="K212" s="39"/>
      <c r="L212" s="40"/>
    </row>
    <row r="213" spans="1:12" ht="21.75" customHeight="1" x14ac:dyDescent="0.3">
      <c r="A213" s="13"/>
      <c r="B213" s="14" t="s">
        <v>145</v>
      </c>
      <c r="C213" s="15">
        <v>56</v>
      </c>
      <c r="D213" s="15">
        <v>198</v>
      </c>
      <c r="E213" s="16">
        <f t="shared" ref="E213" si="152">C213+D213</f>
        <v>254</v>
      </c>
      <c r="F213" s="69">
        <v>2</v>
      </c>
      <c r="G213" s="16" t="str">
        <f t="shared" ref="G213:G220" si="153">IF(F213=1,C213,"0")</f>
        <v>0</v>
      </c>
      <c r="H213" s="16" t="str">
        <f t="shared" ref="H213:H220" si="154">IF(F213=1,D213,"0")</f>
        <v>0</v>
      </c>
      <c r="I213" s="16">
        <f>G213+H213</f>
        <v>0</v>
      </c>
      <c r="J213" s="16">
        <f t="shared" ref="J213:J220" si="155">IF(F213=2,C213,"0")</f>
        <v>56</v>
      </c>
      <c r="K213" s="16">
        <f t="shared" ref="K213:K220" si="156">IF(F213=2,D213,"0")</f>
        <v>198</v>
      </c>
      <c r="L213" s="16">
        <f>J213+K213</f>
        <v>254</v>
      </c>
    </row>
    <row r="214" spans="1:12" ht="21.75" customHeight="1" x14ac:dyDescent="0.2">
      <c r="A214" s="18"/>
      <c r="B214" s="19" t="s">
        <v>28</v>
      </c>
      <c r="C214" s="20">
        <v>45</v>
      </c>
      <c r="D214" s="20">
        <v>98</v>
      </c>
      <c r="E214" s="21">
        <f t="shared" si="143"/>
        <v>143</v>
      </c>
      <c r="F214" s="42">
        <v>2</v>
      </c>
      <c r="G214" s="21" t="str">
        <f t="shared" si="153"/>
        <v>0</v>
      </c>
      <c r="H214" s="21" t="str">
        <f t="shared" si="154"/>
        <v>0</v>
      </c>
      <c r="I214" s="21">
        <f>G214+H214</f>
        <v>0</v>
      </c>
      <c r="J214" s="21">
        <f t="shared" si="155"/>
        <v>45</v>
      </c>
      <c r="K214" s="21">
        <f t="shared" si="156"/>
        <v>98</v>
      </c>
      <c r="L214" s="21">
        <f>J214+K214</f>
        <v>143</v>
      </c>
    </row>
    <row r="215" spans="1:12" ht="21.75" customHeight="1" x14ac:dyDescent="0.2">
      <c r="A215" s="18"/>
      <c r="B215" s="19" t="s">
        <v>185</v>
      </c>
      <c r="C215" s="20">
        <v>16</v>
      </c>
      <c r="D215" s="20">
        <v>32</v>
      </c>
      <c r="E215" s="21">
        <f t="shared" ref="E215" si="157">C215+D215</f>
        <v>48</v>
      </c>
      <c r="F215" s="42">
        <v>2</v>
      </c>
      <c r="G215" s="21" t="str">
        <f t="shared" si="153"/>
        <v>0</v>
      </c>
      <c r="H215" s="21" t="str">
        <f t="shared" si="154"/>
        <v>0</v>
      </c>
      <c r="I215" s="21">
        <f t="shared" ref="I215" si="158">G215+H215</f>
        <v>0</v>
      </c>
      <c r="J215" s="21">
        <f t="shared" si="155"/>
        <v>16</v>
      </c>
      <c r="K215" s="21">
        <f t="shared" si="156"/>
        <v>32</v>
      </c>
      <c r="L215" s="21">
        <f t="shared" ref="L215" si="159">J215+K215</f>
        <v>48</v>
      </c>
    </row>
    <row r="216" spans="1:12" ht="21.75" customHeight="1" x14ac:dyDescent="0.2">
      <c r="A216" s="18"/>
      <c r="B216" s="47" t="s">
        <v>25</v>
      </c>
      <c r="C216" s="20">
        <v>2</v>
      </c>
      <c r="D216" s="20">
        <v>3</v>
      </c>
      <c r="E216" s="21">
        <f t="shared" si="143"/>
        <v>5</v>
      </c>
      <c r="F216" s="42">
        <v>2</v>
      </c>
      <c r="G216" s="21" t="str">
        <f t="shared" si="153"/>
        <v>0</v>
      </c>
      <c r="H216" s="21" t="str">
        <f t="shared" si="154"/>
        <v>0</v>
      </c>
      <c r="I216" s="21">
        <f t="shared" ref="I216:I220" si="160">G216+H216</f>
        <v>0</v>
      </c>
      <c r="J216" s="21">
        <f t="shared" si="155"/>
        <v>2</v>
      </c>
      <c r="K216" s="21">
        <f t="shared" si="156"/>
        <v>3</v>
      </c>
      <c r="L216" s="21">
        <f t="shared" ref="L216:L220" si="161">J216+K216</f>
        <v>5</v>
      </c>
    </row>
    <row r="217" spans="1:12" ht="21.75" customHeight="1" x14ac:dyDescent="0.2">
      <c r="A217" s="18"/>
      <c r="B217" s="19" t="s">
        <v>88</v>
      </c>
      <c r="C217" s="20">
        <v>1</v>
      </c>
      <c r="D217" s="20">
        <v>0</v>
      </c>
      <c r="E217" s="21">
        <f t="shared" si="143"/>
        <v>1</v>
      </c>
      <c r="F217" s="42">
        <v>2</v>
      </c>
      <c r="G217" s="21" t="str">
        <f t="shared" si="153"/>
        <v>0</v>
      </c>
      <c r="H217" s="21" t="str">
        <f t="shared" si="154"/>
        <v>0</v>
      </c>
      <c r="I217" s="21">
        <f t="shared" si="160"/>
        <v>0</v>
      </c>
      <c r="J217" s="21">
        <f t="shared" si="155"/>
        <v>1</v>
      </c>
      <c r="K217" s="21">
        <f t="shared" si="156"/>
        <v>0</v>
      </c>
      <c r="L217" s="21">
        <f t="shared" si="161"/>
        <v>1</v>
      </c>
    </row>
    <row r="218" spans="1:12" ht="21.75" customHeight="1" x14ac:dyDescent="0.2">
      <c r="A218" s="18"/>
      <c r="B218" s="19" t="s">
        <v>26</v>
      </c>
      <c r="C218" s="20">
        <v>160</v>
      </c>
      <c r="D218" s="20">
        <v>377</v>
      </c>
      <c r="E218" s="21">
        <f t="shared" si="143"/>
        <v>537</v>
      </c>
      <c r="F218" s="42">
        <v>2</v>
      </c>
      <c r="G218" s="21" t="str">
        <f t="shared" si="153"/>
        <v>0</v>
      </c>
      <c r="H218" s="21" t="str">
        <f t="shared" si="154"/>
        <v>0</v>
      </c>
      <c r="I218" s="21">
        <f t="shared" si="160"/>
        <v>0</v>
      </c>
      <c r="J218" s="21">
        <f t="shared" si="155"/>
        <v>160</v>
      </c>
      <c r="K218" s="21">
        <f t="shared" si="156"/>
        <v>377</v>
      </c>
      <c r="L218" s="21">
        <f t="shared" si="161"/>
        <v>537</v>
      </c>
    </row>
    <row r="219" spans="1:12" ht="21.75" customHeight="1" x14ac:dyDescent="0.2">
      <c r="A219" s="18"/>
      <c r="B219" s="19" t="s">
        <v>27</v>
      </c>
      <c r="C219" s="20">
        <v>7</v>
      </c>
      <c r="D219" s="20">
        <v>8</v>
      </c>
      <c r="E219" s="21">
        <f t="shared" si="143"/>
        <v>15</v>
      </c>
      <c r="F219" s="42">
        <v>2</v>
      </c>
      <c r="G219" s="21" t="str">
        <f t="shared" si="153"/>
        <v>0</v>
      </c>
      <c r="H219" s="21" t="str">
        <f t="shared" si="154"/>
        <v>0</v>
      </c>
      <c r="I219" s="21">
        <f t="shared" si="160"/>
        <v>0</v>
      </c>
      <c r="J219" s="21">
        <f t="shared" si="155"/>
        <v>7</v>
      </c>
      <c r="K219" s="21">
        <f t="shared" si="156"/>
        <v>8</v>
      </c>
      <c r="L219" s="21">
        <f t="shared" si="161"/>
        <v>15</v>
      </c>
    </row>
    <row r="220" spans="1:12" ht="21.75" customHeight="1" x14ac:dyDescent="0.2">
      <c r="A220" s="18"/>
      <c r="B220" s="19" t="s">
        <v>146</v>
      </c>
      <c r="C220" s="20">
        <v>68</v>
      </c>
      <c r="D220" s="20">
        <v>113</v>
      </c>
      <c r="E220" s="21">
        <f t="shared" si="143"/>
        <v>181</v>
      </c>
      <c r="F220" s="42">
        <v>2</v>
      </c>
      <c r="G220" s="21" t="str">
        <f t="shared" si="153"/>
        <v>0</v>
      </c>
      <c r="H220" s="21" t="str">
        <f t="shared" si="154"/>
        <v>0</v>
      </c>
      <c r="I220" s="21">
        <f t="shared" si="160"/>
        <v>0</v>
      </c>
      <c r="J220" s="21">
        <f t="shared" si="155"/>
        <v>68</v>
      </c>
      <c r="K220" s="21">
        <f t="shared" si="156"/>
        <v>113</v>
      </c>
      <c r="L220" s="21">
        <f t="shared" si="161"/>
        <v>181</v>
      </c>
    </row>
    <row r="221" spans="1:12" s="26" customFormat="1" ht="21.75" customHeight="1" x14ac:dyDescent="0.2">
      <c r="A221" s="22"/>
      <c r="B221" s="23" t="s">
        <v>1</v>
      </c>
      <c r="C221" s="24">
        <f t="shared" ref="C221:L221" si="162">SUM(C213:C220)</f>
        <v>355</v>
      </c>
      <c r="D221" s="24">
        <f t="shared" si="162"/>
        <v>829</v>
      </c>
      <c r="E221" s="24">
        <f t="shared" si="162"/>
        <v>1184</v>
      </c>
      <c r="F221" s="43">
        <f t="shared" si="162"/>
        <v>16</v>
      </c>
      <c r="G221" s="24">
        <f t="shared" si="162"/>
        <v>0</v>
      </c>
      <c r="H221" s="24">
        <f t="shared" si="162"/>
        <v>0</v>
      </c>
      <c r="I221" s="24">
        <f t="shared" si="162"/>
        <v>0</v>
      </c>
      <c r="J221" s="24">
        <f t="shared" si="162"/>
        <v>355</v>
      </c>
      <c r="K221" s="24">
        <f t="shared" si="162"/>
        <v>829</v>
      </c>
      <c r="L221" s="24">
        <f t="shared" si="162"/>
        <v>1184</v>
      </c>
    </row>
    <row r="222" spans="1:12" ht="21.75" customHeight="1" x14ac:dyDescent="0.2">
      <c r="A222" s="2"/>
      <c r="B222" s="3" t="s">
        <v>81</v>
      </c>
      <c r="C222" s="45"/>
      <c r="D222" s="20"/>
      <c r="E222" s="21"/>
      <c r="F222" s="66"/>
      <c r="G222" s="21"/>
      <c r="H222" s="21"/>
      <c r="I222" s="21"/>
      <c r="J222" s="21"/>
      <c r="K222" s="21"/>
      <c r="L222" s="21"/>
    </row>
    <row r="223" spans="1:12" ht="21.75" customHeight="1" x14ac:dyDescent="0.2">
      <c r="A223" s="2"/>
      <c r="B223" s="47" t="s">
        <v>145</v>
      </c>
      <c r="C223" s="20">
        <v>8</v>
      </c>
      <c r="D223" s="20">
        <v>38</v>
      </c>
      <c r="E223" s="21">
        <f t="shared" ref="E223" si="163">C223+D223</f>
        <v>46</v>
      </c>
      <c r="F223" s="70">
        <v>2</v>
      </c>
      <c r="G223" s="21" t="str">
        <f>IF(F223=1,C223,"0")</f>
        <v>0</v>
      </c>
      <c r="H223" s="21" t="str">
        <f>IF(F223=1,D223,"0")</f>
        <v>0</v>
      </c>
      <c r="I223" s="21">
        <f>G223+H223</f>
        <v>0</v>
      </c>
      <c r="J223" s="21">
        <f>IF(F223=2,C223,"0")</f>
        <v>8</v>
      </c>
      <c r="K223" s="21">
        <f>IF(F223=2,D223,"0")</f>
        <v>38</v>
      </c>
      <c r="L223" s="21">
        <f>J223+K223</f>
        <v>46</v>
      </c>
    </row>
    <row r="224" spans="1:12" ht="21.75" customHeight="1" x14ac:dyDescent="0.2">
      <c r="A224" s="18"/>
      <c r="B224" s="19" t="s">
        <v>28</v>
      </c>
      <c r="C224" s="20">
        <v>4</v>
      </c>
      <c r="D224" s="20">
        <v>23</v>
      </c>
      <c r="E224" s="21">
        <f t="shared" si="143"/>
        <v>27</v>
      </c>
      <c r="F224" s="42">
        <v>2</v>
      </c>
      <c r="G224" s="21" t="str">
        <f>IF(F224=1,C224,"0")</f>
        <v>0</v>
      </c>
      <c r="H224" s="21" t="str">
        <f>IF(F224=1,D224,"0")</f>
        <v>0</v>
      </c>
      <c r="I224" s="21">
        <f>G224+H224</f>
        <v>0</v>
      </c>
      <c r="J224" s="21">
        <f>IF(F224=2,C224,"0")</f>
        <v>4</v>
      </c>
      <c r="K224" s="21">
        <f>IF(F224=2,D224,"0")</f>
        <v>23</v>
      </c>
      <c r="L224" s="21">
        <f>J224+K224</f>
        <v>27</v>
      </c>
    </row>
    <row r="225" spans="1:12" ht="21.75" customHeight="1" x14ac:dyDescent="0.2">
      <c r="A225" s="18"/>
      <c r="B225" s="19" t="s">
        <v>185</v>
      </c>
      <c r="C225" s="20">
        <v>6</v>
      </c>
      <c r="D225" s="20">
        <v>15</v>
      </c>
      <c r="E225" s="21">
        <f t="shared" ref="E225" si="164">C225+D225</f>
        <v>21</v>
      </c>
      <c r="F225" s="42">
        <v>2</v>
      </c>
      <c r="G225" s="21" t="str">
        <f>IF(F225=1,C225,"0")</f>
        <v>0</v>
      </c>
      <c r="H225" s="21" t="str">
        <f>IF(F225=1,D225,"0")</f>
        <v>0</v>
      </c>
      <c r="I225" s="21">
        <f>G225+H225</f>
        <v>0</v>
      </c>
      <c r="J225" s="21">
        <f>IF(F225=2,C225,"0")</f>
        <v>6</v>
      </c>
      <c r="K225" s="21">
        <f>IF(F225=2,D225,"0")</f>
        <v>15</v>
      </c>
      <c r="L225" s="21">
        <f>J225+K225</f>
        <v>21</v>
      </c>
    </row>
    <row r="226" spans="1:12" ht="21.75" customHeight="1" x14ac:dyDescent="0.2">
      <c r="A226" s="18"/>
      <c r="B226" s="19" t="s">
        <v>26</v>
      </c>
      <c r="C226" s="20">
        <v>59</v>
      </c>
      <c r="D226" s="20">
        <v>135</v>
      </c>
      <c r="E226" s="21">
        <f t="shared" si="143"/>
        <v>194</v>
      </c>
      <c r="F226" s="42">
        <v>2</v>
      </c>
      <c r="G226" s="21" t="str">
        <f>IF(F226=1,C226,"0")</f>
        <v>0</v>
      </c>
      <c r="H226" s="21" t="str">
        <f>IF(F226=1,D226,"0")</f>
        <v>0</v>
      </c>
      <c r="I226" s="21">
        <f>G226+H226</f>
        <v>0</v>
      </c>
      <c r="J226" s="21">
        <f>IF(F226=2,C226,"0")</f>
        <v>59</v>
      </c>
      <c r="K226" s="21">
        <f>IF(F226=2,D226,"0")</f>
        <v>135</v>
      </c>
      <c r="L226" s="21">
        <f>J226+K226</f>
        <v>194</v>
      </c>
    </row>
    <row r="227" spans="1:12" s="26" customFormat="1" ht="21.75" customHeight="1" x14ac:dyDescent="0.2">
      <c r="A227" s="22"/>
      <c r="B227" s="23" t="s">
        <v>1</v>
      </c>
      <c r="C227" s="24">
        <f t="shared" ref="C227:L227" si="165">SUM(C223:C226)</f>
        <v>77</v>
      </c>
      <c r="D227" s="24">
        <f t="shared" si="165"/>
        <v>211</v>
      </c>
      <c r="E227" s="24">
        <f t="shared" si="165"/>
        <v>288</v>
      </c>
      <c r="F227" s="43">
        <f t="shared" si="165"/>
        <v>8</v>
      </c>
      <c r="G227" s="24">
        <f t="shared" si="165"/>
        <v>0</v>
      </c>
      <c r="H227" s="24">
        <f t="shared" si="165"/>
        <v>0</v>
      </c>
      <c r="I227" s="24">
        <f t="shared" si="165"/>
        <v>0</v>
      </c>
      <c r="J227" s="24">
        <f t="shared" si="165"/>
        <v>77</v>
      </c>
      <c r="K227" s="24">
        <f t="shared" si="165"/>
        <v>211</v>
      </c>
      <c r="L227" s="24">
        <f t="shared" si="165"/>
        <v>288</v>
      </c>
    </row>
    <row r="228" spans="1:12" s="26" customFormat="1" ht="21.75" customHeight="1" x14ac:dyDescent="0.2">
      <c r="A228" s="22"/>
      <c r="B228" s="23" t="s">
        <v>73</v>
      </c>
      <c r="C228" s="24">
        <f t="shared" ref="C228:L228" si="166">C221+C227</f>
        <v>432</v>
      </c>
      <c r="D228" s="24">
        <f t="shared" si="166"/>
        <v>1040</v>
      </c>
      <c r="E228" s="24">
        <f t="shared" si="166"/>
        <v>1472</v>
      </c>
      <c r="F228" s="43">
        <f t="shared" si="166"/>
        <v>24</v>
      </c>
      <c r="G228" s="24">
        <f t="shared" si="166"/>
        <v>0</v>
      </c>
      <c r="H228" s="24">
        <f t="shared" si="166"/>
        <v>0</v>
      </c>
      <c r="I228" s="24">
        <f t="shared" si="166"/>
        <v>0</v>
      </c>
      <c r="J228" s="24">
        <f t="shared" si="166"/>
        <v>432</v>
      </c>
      <c r="K228" s="24">
        <f t="shared" si="166"/>
        <v>1040</v>
      </c>
      <c r="L228" s="24">
        <f t="shared" si="166"/>
        <v>1472</v>
      </c>
    </row>
    <row r="229" spans="1:12" ht="21.75" customHeight="1" x14ac:dyDescent="0.2">
      <c r="A229" s="18"/>
      <c r="B229" s="44" t="s">
        <v>76</v>
      </c>
      <c r="C229" s="68"/>
      <c r="D229" s="68"/>
      <c r="E229" s="71"/>
      <c r="F229" s="72"/>
      <c r="G229" s="73"/>
      <c r="H229" s="21"/>
      <c r="I229" s="21"/>
      <c r="J229" s="21"/>
      <c r="K229" s="21"/>
      <c r="L229" s="21"/>
    </row>
    <row r="230" spans="1:12" s="56" customFormat="1" ht="21.75" customHeight="1" x14ac:dyDescent="0.2">
      <c r="A230" s="2"/>
      <c r="B230" s="49" t="s">
        <v>64</v>
      </c>
      <c r="C230" s="20">
        <v>5</v>
      </c>
      <c r="D230" s="20">
        <v>244</v>
      </c>
      <c r="E230" s="21">
        <f t="shared" si="143"/>
        <v>249</v>
      </c>
      <c r="F230" s="42">
        <v>1</v>
      </c>
      <c r="G230" s="21">
        <f>IF(F230=1,C230,"0")</f>
        <v>5</v>
      </c>
      <c r="H230" s="21">
        <f>IF(F230=1,D230,"0")</f>
        <v>244</v>
      </c>
      <c r="I230" s="21">
        <f t="shared" ref="I230" si="167">G230+H230</f>
        <v>249</v>
      </c>
      <c r="J230" s="21" t="str">
        <f>IF(F230=2,C230,"0")</f>
        <v>0</v>
      </c>
      <c r="K230" s="21" t="str">
        <f>IF(F230=2,D230,"0")</f>
        <v>0</v>
      </c>
      <c r="L230" s="21">
        <f t="shared" ref="L230" si="168">J230+K230</f>
        <v>0</v>
      </c>
    </row>
    <row r="231" spans="1:12" s="56" customFormat="1" ht="21.75" customHeight="1" x14ac:dyDescent="0.2">
      <c r="A231" s="2"/>
      <c r="B231" s="48" t="s">
        <v>73</v>
      </c>
      <c r="C231" s="24">
        <f t="shared" ref="C231:L231" si="169">C230</f>
        <v>5</v>
      </c>
      <c r="D231" s="24">
        <f t="shared" si="169"/>
        <v>244</v>
      </c>
      <c r="E231" s="24">
        <f t="shared" si="169"/>
        <v>249</v>
      </c>
      <c r="F231" s="43">
        <f t="shared" si="169"/>
        <v>1</v>
      </c>
      <c r="G231" s="24">
        <f t="shared" si="169"/>
        <v>5</v>
      </c>
      <c r="H231" s="24">
        <f t="shared" si="169"/>
        <v>244</v>
      </c>
      <c r="I231" s="24">
        <f t="shared" si="169"/>
        <v>249</v>
      </c>
      <c r="J231" s="24" t="str">
        <f t="shared" si="169"/>
        <v>0</v>
      </c>
      <c r="K231" s="24" t="str">
        <f t="shared" si="169"/>
        <v>0</v>
      </c>
      <c r="L231" s="24">
        <f t="shared" si="169"/>
        <v>0</v>
      </c>
    </row>
    <row r="232" spans="1:12" s="56" customFormat="1" ht="21.75" customHeight="1" x14ac:dyDescent="0.2">
      <c r="A232" s="60"/>
      <c r="B232" s="61" t="s">
        <v>75</v>
      </c>
      <c r="C232" s="31">
        <f>C228+C231</f>
        <v>437</v>
      </c>
      <c r="D232" s="31">
        <f t="shared" ref="D232:L232" si="170">D228+D231</f>
        <v>1284</v>
      </c>
      <c r="E232" s="31">
        <f t="shared" si="170"/>
        <v>1721</v>
      </c>
      <c r="F232" s="54">
        <f t="shared" si="170"/>
        <v>25</v>
      </c>
      <c r="G232" s="31">
        <f t="shared" si="170"/>
        <v>5</v>
      </c>
      <c r="H232" s="31">
        <f t="shared" si="170"/>
        <v>244</v>
      </c>
      <c r="I232" s="31">
        <f t="shared" si="170"/>
        <v>249</v>
      </c>
      <c r="J232" s="31">
        <f t="shared" si="170"/>
        <v>432</v>
      </c>
      <c r="K232" s="31">
        <f t="shared" si="170"/>
        <v>1040</v>
      </c>
      <c r="L232" s="31">
        <f t="shared" si="170"/>
        <v>1472</v>
      </c>
    </row>
    <row r="233" spans="1:12" s="26" customFormat="1" ht="21.75" customHeight="1" x14ac:dyDescent="0.2">
      <c r="A233" s="35"/>
      <c r="B233" s="36" t="s">
        <v>52</v>
      </c>
      <c r="C233" s="37">
        <f>C232</f>
        <v>437</v>
      </c>
      <c r="D233" s="37">
        <f t="shared" ref="D233:L233" si="171">D232</f>
        <v>1284</v>
      </c>
      <c r="E233" s="37">
        <f t="shared" si="171"/>
        <v>1721</v>
      </c>
      <c r="F233" s="58">
        <f t="shared" si="171"/>
        <v>25</v>
      </c>
      <c r="G233" s="37">
        <f t="shared" si="171"/>
        <v>5</v>
      </c>
      <c r="H233" s="37">
        <f t="shared" si="171"/>
        <v>244</v>
      </c>
      <c r="I233" s="37">
        <f t="shared" si="171"/>
        <v>249</v>
      </c>
      <c r="J233" s="37">
        <f t="shared" si="171"/>
        <v>432</v>
      </c>
      <c r="K233" s="37">
        <f t="shared" si="171"/>
        <v>1040</v>
      </c>
      <c r="L233" s="37">
        <f t="shared" si="171"/>
        <v>1472</v>
      </c>
    </row>
    <row r="234" spans="1:12" ht="21.75" customHeight="1" x14ac:dyDescent="0.2">
      <c r="A234" s="22" t="s">
        <v>65</v>
      </c>
      <c r="B234" s="67"/>
      <c r="C234" s="4"/>
      <c r="D234" s="4"/>
      <c r="E234" s="39"/>
      <c r="F234" s="5"/>
      <c r="G234" s="39"/>
      <c r="H234" s="39"/>
      <c r="I234" s="39"/>
      <c r="J234" s="39"/>
      <c r="K234" s="39"/>
      <c r="L234" s="40"/>
    </row>
    <row r="235" spans="1:12" ht="21.75" customHeight="1" x14ac:dyDescent="0.2">
      <c r="A235" s="22"/>
      <c r="B235" s="55" t="s">
        <v>74</v>
      </c>
      <c r="C235" s="4"/>
      <c r="D235" s="4"/>
      <c r="E235" s="39"/>
      <c r="F235" s="5"/>
      <c r="G235" s="39"/>
      <c r="H235" s="39"/>
      <c r="I235" s="39"/>
      <c r="J235" s="39"/>
      <c r="K235" s="39"/>
      <c r="L235" s="40"/>
    </row>
    <row r="236" spans="1:12" s="56" customFormat="1" ht="21.75" customHeight="1" x14ac:dyDescent="0.2">
      <c r="A236" s="2"/>
      <c r="B236" s="3" t="s">
        <v>82</v>
      </c>
      <c r="C236" s="4"/>
      <c r="D236" s="4"/>
      <c r="E236" s="39"/>
      <c r="F236" s="74"/>
      <c r="G236" s="39"/>
      <c r="H236" s="39"/>
      <c r="I236" s="39"/>
      <c r="J236" s="39"/>
      <c r="K236" s="39"/>
      <c r="L236" s="40"/>
    </row>
    <row r="237" spans="1:12" ht="21.75" customHeight="1" x14ac:dyDescent="0.2">
      <c r="A237" s="13"/>
      <c r="B237" s="14" t="s">
        <v>129</v>
      </c>
      <c r="C237" s="15"/>
      <c r="D237" s="15"/>
      <c r="E237" s="16">
        <f t="shared" si="143"/>
        <v>0</v>
      </c>
      <c r="F237" s="41">
        <v>2</v>
      </c>
      <c r="G237" s="16" t="str">
        <f t="shared" ref="G237:G249" si="172">IF(F237=1,C237,"0")</f>
        <v>0</v>
      </c>
      <c r="H237" s="16" t="str">
        <f t="shared" ref="H237:H249" si="173">IF(F237=1,D237,"0")</f>
        <v>0</v>
      </c>
      <c r="I237" s="16">
        <f t="shared" ref="I237:I249" si="174">G237+H237</f>
        <v>0</v>
      </c>
      <c r="J237" s="16">
        <f t="shared" ref="J237:J249" si="175">IF(F237=2,C237,"0")</f>
        <v>0</v>
      </c>
      <c r="K237" s="16">
        <f t="shared" ref="K237:K249" si="176">IF(F237=2,D237,"0")</f>
        <v>0</v>
      </c>
      <c r="L237" s="16">
        <f t="shared" ref="L237:L249" si="177">J237+K237</f>
        <v>0</v>
      </c>
    </row>
    <row r="238" spans="1:12" ht="21.75" customHeight="1" x14ac:dyDescent="0.2">
      <c r="A238" s="18"/>
      <c r="B238" s="19" t="s">
        <v>34</v>
      </c>
      <c r="C238" s="20">
        <v>4</v>
      </c>
      <c r="D238" s="20">
        <v>1</v>
      </c>
      <c r="E238" s="21">
        <f t="shared" si="143"/>
        <v>5</v>
      </c>
      <c r="F238" s="42">
        <v>2</v>
      </c>
      <c r="G238" s="21" t="str">
        <f t="shared" si="172"/>
        <v>0</v>
      </c>
      <c r="H238" s="21" t="str">
        <f t="shared" si="173"/>
        <v>0</v>
      </c>
      <c r="I238" s="21">
        <f t="shared" si="174"/>
        <v>0</v>
      </c>
      <c r="J238" s="21">
        <f t="shared" si="175"/>
        <v>4</v>
      </c>
      <c r="K238" s="21">
        <f t="shared" si="176"/>
        <v>1</v>
      </c>
      <c r="L238" s="21">
        <f t="shared" si="177"/>
        <v>5</v>
      </c>
    </row>
    <row r="239" spans="1:12" ht="21.75" customHeight="1" x14ac:dyDescent="0.2">
      <c r="A239" s="18"/>
      <c r="B239" s="19" t="s">
        <v>30</v>
      </c>
      <c r="C239" s="20">
        <v>3</v>
      </c>
      <c r="D239" s="20">
        <v>2</v>
      </c>
      <c r="E239" s="21">
        <f t="shared" si="143"/>
        <v>5</v>
      </c>
      <c r="F239" s="42">
        <v>2</v>
      </c>
      <c r="G239" s="21" t="str">
        <f t="shared" si="172"/>
        <v>0</v>
      </c>
      <c r="H239" s="21" t="str">
        <f t="shared" si="173"/>
        <v>0</v>
      </c>
      <c r="I239" s="21">
        <f t="shared" si="174"/>
        <v>0</v>
      </c>
      <c r="J239" s="21">
        <f t="shared" si="175"/>
        <v>3</v>
      </c>
      <c r="K239" s="21">
        <f t="shared" si="176"/>
        <v>2</v>
      </c>
      <c r="L239" s="21">
        <f t="shared" si="177"/>
        <v>5</v>
      </c>
    </row>
    <row r="240" spans="1:12" ht="21.75" customHeight="1" x14ac:dyDescent="0.2">
      <c r="A240" s="2"/>
      <c r="B240" s="47" t="s">
        <v>29</v>
      </c>
      <c r="C240" s="20">
        <v>59</v>
      </c>
      <c r="D240" s="20">
        <v>47</v>
      </c>
      <c r="E240" s="21">
        <f t="shared" si="143"/>
        <v>106</v>
      </c>
      <c r="F240" s="75">
        <v>1</v>
      </c>
      <c r="G240" s="21">
        <f t="shared" si="172"/>
        <v>59</v>
      </c>
      <c r="H240" s="21">
        <f t="shared" si="173"/>
        <v>47</v>
      </c>
      <c r="I240" s="21">
        <f t="shared" si="174"/>
        <v>106</v>
      </c>
      <c r="J240" s="21" t="str">
        <f t="shared" si="175"/>
        <v>0</v>
      </c>
      <c r="K240" s="21" t="str">
        <f t="shared" si="176"/>
        <v>0</v>
      </c>
      <c r="L240" s="21">
        <f t="shared" si="177"/>
        <v>0</v>
      </c>
    </row>
    <row r="241" spans="1:12" ht="21.75" customHeight="1" x14ac:dyDescent="0.2">
      <c r="A241" s="18"/>
      <c r="B241" s="19" t="s">
        <v>39</v>
      </c>
      <c r="C241" s="20">
        <v>81</v>
      </c>
      <c r="D241" s="20">
        <v>7</v>
      </c>
      <c r="E241" s="21">
        <f t="shared" si="143"/>
        <v>88</v>
      </c>
      <c r="F241" s="75">
        <v>1</v>
      </c>
      <c r="G241" s="21">
        <f t="shared" si="172"/>
        <v>81</v>
      </c>
      <c r="H241" s="21">
        <f t="shared" si="173"/>
        <v>7</v>
      </c>
      <c r="I241" s="21">
        <f t="shared" si="174"/>
        <v>88</v>
      </c>
      <c r="J241" s="21" t="str">
        <f t="shared" si="175"/>
        <v>0</v>
      </c>
      <c r="K241" s="21" t="str">
        <f t="shared" si="176"/>
        <v>0</v>
      </c>
      <c r="L241" s="21">
        <f t="shared" si="177"/>
        <v>0</v>
      </c>
    </row>
    <row r="242" spans="1:12" ht="21.75" customHeight="1" x14ac:dyDescent="0.2">
      <c r="A242" s="18"/>
      <c r="B242" s="19" t="s">
        <v>147</v>
      </c>
      <c r="C242" s="20">
        <v>122</v>
      </c>
      <c r="D242" s="20">
        <v>132</v>
      </c>
      <c r="E242" s="21">
        <f t="shared" si="143"/>
        <v>254</v>
      </c>
      <c r="F242" s="42">
        <v>2</v>
      </c>
      <c r="G242" s="21" t="str">
        <f t="shared" si="172"/>
        <v>0</v>
      </c>
      <c r="H242" s="21" t="str">
        <f t="shared" si="173"/>
        <v>0</v>
      </c>
      <c r="I242" s="21">
        <f t="shared" si="174"/>
        <v>0</v>
      </c>
      <c r="J242" s="21">
        <f t="shared" si="175"/>
        <v>122</v>
      </c>
      <c r="K242" s="21">
        <f t="shared" si="176"/>
        <v>132</v>
      </c>
      <c r="L242" s="21">
        <f t="shared" si="177"/>
        <v>254</v>
      </c>
    </row>
    <row r="243" spans="1:12" ht="21.75" customHeight="1" x14ac:dyDescent="0.2">
      <c r="A243" s="8"/>
      <c r="B243" s="49" t="s">
        <v>32</v>
      </c>
      <c r="C243" s="20">
        <v>47</v>
      </c>
      <c r="D243" s="20">
        <v>31</v>
      </c>
      <c r="E243" s="21">
        <f t="shared" si="143"/>
        <v>78</v>
      </c>
      <c r="F243" s="75">
        <v>1</v>
      </c>
      <c r="G243" s="21">
        <f t="shared" si="172"/>
        <v>47</v>
      </c>
      <c r="H243" s="21">
        <f t="shared" si="173"/>
        <v>31</v>
      </c>
      <c r="I243" s="21">
        <f t="shared" si="174"/>
        <v>78</v>
      </c>
      <c r="J243" s="21" t="str">
        <f t="shared" si="175"/>
        <v>0</v>
      </c>
      <c r="K243" s="21" t="str">
        <f t="shared" si="176"/>
        <v>0</v>
      </c>
      <c r="L243" s="21">
        <f t="shared" si="177"/>
        <v>0</v>
      </c>
    </row>
    <row r="244" spans="1:12" ht="21.75" customHeight="1" x14ac:dyDescent="0.2">
      <c r="A244" s="18"/>
      <c r="B244" s="19" t="s">
        <v>33</v>
      </c>
      <c r="C244" s="20">
        <v>36</v>
      </c>
      <c r="D244" s="20">
        <v>27</v>
      </c>
      <c r="E244" s="21">
        <f t="shared" si="143"/>
        <v>63</v>
      </c>
      <c r="F244" s="75">
        <v>1</v>
      </c>
      <c r="G244" s="21">
        <f t="shared" si="172"/>
        <v>36</v>
      </c>
      <c r="H244" s="21">
        <f t="shared" si="173"/>
        <v>27</v>
      </c>
      <c r="I244" s="21">
        <f t="shared" si="174"/>
        <v>63</v>
      </c>
      <c r="J244" s="21" t="str">
        <f t="shared" si="175"/>
        <v>0</v>
      </c>
      <c r="K244" s="21" t="str">
        <f t="shared" si="176"/>
        <v>0</v>
      </c>
      <c r="L244" s="21">
        <f t="shared" si="177"/>
        <v>0</v>
      </c>
    </row>
    <row r="245" spans="1:12" ht="21.75" customHeight="1" x14ac:dyDescent="0.2">
      <c r="A245" s="18"/>
      <c r="B245" s="19" t="s">
        <v>31</v>
      </c>
      <c r="C245" s="20">
        <v>40</v>
      </c>
      <c r="D245" s="20">
        <v>39</v>
      </c>
      <c r="E245" s="21">
        <f t="shared" si="143"/>
        <v>79</v>
      </c>
      <c r="F245" s="75">
        <v>1</v>
      </c>
      <c r="G245" s="21">
        <f t="shared" si="172"/>
        <v>40</v>
      </c>
      <c r="H245" s="21">
        <f t="shared" si="173"/>
        <v>39</v>
      </c>
      <c r="I245" s="21">
        <f t="shared" si="174"/>
        <v>79</v>
      </c>
      <c r="J245" s="21" t="str">
        <f t="shared" si="175"/>
        <v>0</v>
      </c>
      <c r="K245" s="21" t="str">
        <f t="shared" si="176"/>
        <v>0</v>
      </c>
      <c r="L245" s="21">
        <f t="shared" si="177"/>
        <v>0</v>
      </c>
    </row>
    <row r="246" spans="1:12" ht="21.75" customHeight="1" x14ac:dyDescent="0.2">
      <c r="A246" s="18"/>
      <c r="B246" s="19" t="s">
        <v>37</v>
      </c>
      <c r="C246" s="20">
        <v>2</v>
      </c>
      <c r="D246" s="20">
        <v>1</v>
      </c>
      <c r="E246" s="21">
        <f t="shared" si="143"/>
        <v>3</v>
      </c>
      <c r="F246" s="42">
        <v>2</v>
      </c>
      <c r="G246" s="21" t="str">
        <f t="shared" si="172"/>
        <v>0</v>
      </c>
      <c r="H246" s="21" t="str">
        <f t="shared" si="173"/>
        <v>0</v>
      </c>
      <c r="I246" s="21">
        <f t="shared" si="174"/>
        <v>0</v>
      </c>
      <c r="J246" s="21">
        <f t="shared" si="175"/>
        <v>2</v>
      </c>
      <c r="K246" s="21">
        <f t="shared" si="176"/>
        <v>1</v>
      </c>
      <c r="L246" s="21">
        <f t="shared" si="177"/>
        <v>3</v>
      </c>
    </row>
    <row r="247" spans="1:12" ht="21.75" customHeight="1" x14ac:dyDescent="0.2">
      <c r="A247" s="18"/>
      <c r="B247" s="19" t="s">
        <v>38</v>
      </c>
      <c r="C247" s="20">
        <v>41</v>
      </c>
      <c r="D247" s="20">
        <v>90</v>
      </c>
      <c r="E247" s="21">
        <f t="shared" si="143"/>
        <v>131</v>
      </c>
      <c r="F247" s="42">
        <v>2</v>
      </c>
      <c r="G247" s="21" t="str">
        <f t="shared" si="172"/>
        <v>0</v>
      </c>
      <c r="H247" s="21" t="str">
        <f t="shared" si="173"/>
        <v>0</v>
      </c>
      <c r="I247" s="21">
        <f t="shared" si="174"/>
        <v>0</v>
      </c>
      <c r="J247" s="21">
        <f t="shared" si="175"/>
        <v>41</v>
      </c>
      <c r="K247" s="21">
        <f t="shared" si="176"/>
        <v>90</v>
      </c>
      <c r="L247" s="21">
        <f t="shared" si="177"/>
        <v>131</v>
      </c>
    </row>
    <row r="248" spans="1:12" ht="21.75" customHeight="1" x14ac:dyDescent="0.2">
      <c r="A248" s="18"/>
      <c r="B248" s="19" t="s">
        <v>36</v>
      </c>
      <c r="C248" s="20">
        <v>49</v>
      </c>
      <c r="D248" s="20">
        <v>42</v>
      </c>
      <c r="E248" s="21">
        <f t="shared" si="143"/>
        <v>91</v>
      </c>
      <c r="F248" s="42">
        <v>2</v>
      </c>
      <c r="G248" s="21" t="str">
        <f t="shared" si="172"/>
        <v>0</v>
      </c>
      <c r="H248" s="21" t="str">
        <f t="shared" si="173"/>
        <v>0</v>
      </c>
      <c r="I248" s="21">
        <f t="shared" si="174"/>
        <v>0</v>
      </c>
      <c r="J248" s="21">
        <f t="shared" si="175"/>
        <v>49</v>
      </c>
      <c r="K248" s="21">
        <f t="shared" si="176"/>
        <v>42</v>
      </c>
      <c r="L248" s="21">
        <f t="shared" si="177"/>
        <v>91</v>
      </c>
    </row>
    <row r="249" spans="1:12" ht="21.75" customHeight="1" x14ac:dyDescent="0.2">
      <c r="A249" s="18"/>
      <c r="B249" s="19" t="s">
        <v>35</v>
      </c>
      <c r="C249" s="20">
        <v>36</v>
      </c>
      <c r="D249" s="20">
        <v>70</v>
      </c>
      <c r="E249" s="21">
        <f t="shared" si="143"/>
        <v>106</v>
      </c>
      <c r="F249" s="42">
        <v>2</v>
      </c>
      <c r="G249" s="21" t="str">
        <f t="shared" si="172"/>
        <v>0</v>
      </c>
      <c r="H249" s="21" t="str">
        <f t="shared" si="173"/>
        <v>0</v>
      </c>
      <c r="I249" s="21">
        <f t="shared" si="174"/>
        <v>0</v>
      </c>
      <c r="J249" s="21">
        <f t="shared" si="175"/>
        <v>36</v>
      </c>
      <c r="K249" s="21">
        <f t="shared" si="176"/>
        <v>70</v>
      </c>
      <c r="L249" s="21">
        <f t="shared" si="177"/>
        <v>106</v>
      </c>
    </row>
    <row r="250" spans="1:12" s="26" customFormat="1" ht="21.75" customHeight="1" x14ac:dyDescent="0.2">
      <c r="A250" s="22"/>
      <c r="B250" s="23" t="s">
        <v>73</v>
      </c>
      <c r="C250" s="24">
        <f>SUM(C237:C249)</f>
        <v>520</v>
      </c>
      <c r="D250" s="24">
        <f t="shared" ref="D250:L250" si="178">SUM(D237:D249)</f>
        <v>489</v>
      </c>
      <c r="E250" s="24">
        <f t="shared" si="178"/>
        <v>1009</v>
      </c>
      <c r="F250" s="43">
        <f t="shared" si="178"/>
        <v>21</v>
      </c>
      <c r="G250" s="24">
        <f t="shared" si="178"/>
        <v>263</v>
      </c>
      <c r="H250" s="24">
        <f t="shared" si="178"/>
        <v>151</v>
      </c>
      <c r="I250" s="24">
        <f t="shared" si="178"/>
        <v>414</v>
      </c>
      <c r="J250" s="24">
        <f t="shared" si="178"/>
        <v>257</v>
      </c>
      <c r="K250" s="24">
        <f t="shared" si="178"/>
        <v>338</v>
      </c>
      <c r="L250" s="24">
        <f t="shared" si="178"/>
        <v>595</v>
      </c>
    </row>
    <row r="251" spans="1:12" ht="21.75" customHeight="1" x14ac:dyDescent="0.3">
      <c r="A251" s="18"/>
      <c r="B251" s="44" t="s">
        <v>76</v>
      </c>
      <c r="C251" s="45"/>
      <c r="D251" s="4"/>
      <c r="E251" s="40"/>
      <c r="F251" s="50"/>
      <c r="G251" s="39"/>
      <c r="H251" s="21"/>
      <c r="I251" s="21"/>
      <c r="J251" s="21"/>
      <c r="K251" s="21"/>
      <c r="L251" s="21"/>
    </row>
    <row r="252" spans="1:12" ht="21.75" customHeight="1" x14ac:dyDescent="0.2">
      <c r="A252" s="18"/>
      <c r="B252" s="19" t="s">
        <v>164</v>
      </c>
      <c r="C252" s="20">
        <v>1</v>
      </c>
      <c r="D252" s="20">
        <v>0</v>
      </c>
      <c r="E252" s="21">
        <f t="shared" ref="E252:E255" si="179">C252+D252</f>
        <v>1</v>
      </c>
      <c r="F252" s="42">
        <v>1</v>
      </c>
      <c r="G252" s="21">
        <f t="shared" ref="G252:G258" si="180">IF(F252=1,C252,"0")</f>
        <v>1</v>
      </c>
      <c r="H252" s="21">
        <f t="shared" ref="H252:H258" si="181">IF(F252=1,D252,"0")</f>
        <v>0</v>
      </c>
      <c r="I252" s="21">
        <f t="shared" ref="I252:I258" si="182">G252+H252</f>
        <v>1</v>
      </c>
      <c r="J252" s="21" t="str">
        <f t="shared" ref="J252:J258" si="183">IF(F252=2,C252,"0")</f>
        <v>0</v>
      </c>
      <c r="K252" s="21" t="str">
        <f t="shared" ref="K252:K258" si="184">IF(F252=2,D252,"0")</f>
        <v>0</v>
      </c>
      <c r="L252" s="21">
        <f t="shared" ref="L252:L258" si="185">J252+K252</f>
        <v>0</v>
      </c>
    </row>
    <row r="253" spans="1:12" ht="21.75" customHeight="1" x14ac:dyDescent="0.2">
      <c r="A253" s="18"/>
      <c r="B253" s="19" t="s">
        <v>165</v>
      </c>
      <c r="C253" s="20">
        <v>2</v>
      </c>
      <c r="D253" s="20">
        <v>1</v>
      </c>
      <c r="E253" s="21">
        <f t="shared" si="179"/>
        <v>3</v>
      </c>
      <c r="F253" s="42">
        <v>1</v>
      </c>
      <c r="G253" s="21">
        <f t="shared" si="180"/>
        <v>2</v>
      </c>
      <c r="H253" s="21">
        <f t="shared" si="181"/>
        <v>1</v>
      </c>
      <c r="I253" s="21">
        <f t="shared" si="182"/>
        <v>3</v>
      </c>
      <c r="J253" s="21" t="str">
        <f t="shared" si="183"/>
        <v>0</v>
      </c>
      <c r="K253" s="21" t="str">
        <f t="shared" si="184"/>
        <v>0</v>
      </c>
      <c r="L253" s="21">
        <f t="shared" si="185"/>
        <v>0</v>
      </c>
    </row>
    <row r="254" spans="1:12" ht="21.75" customHeight="1" x14ac:dyDescent="0.2">
      <c r="A254" s="18"/>
      <c r="B254" s="19" t="s">
        <v>166</v>
      </c>
      <c r="C254" s="20">
        <v>1</v>
      </c>
      <c r="D254" s="20">
        <v>3</v>
      </c>
      <c r="E254" s="21">
        <f t="shared" si="179"/>
        <v>4</v>
      </c>
      <c r="F254" s="42">
        <v>1</v>
      </c>
      <c r="G254" s="21">
        <f t="shared" si="180"/>
        <v>1</v>
      </c>
      <c r="H254" s="21">
        <f t="shared" si="181"/>
        <v>3</v>
      </c>
      <c r="I254" s="21">
        <f t="shared" si="182"/>
        <v>4</v>
      </c>
      <c r="J254" s="21" t="str">
        <f t="shared" si="183"/>
        <v>0</v>
      </c>
      <c r="K254" s="21" t="str">
        <f t="shared" si="184"/>
        <v>0</v>
      </c>
      <c r="L254" s="21">
        <f t="shared" si="185"/>
        <v>0</v>
      </c>
    </row>
    <row r="255" spans="1:12" ht="21.75" customHeight="1" x14ac:dyDescent="0.2">
      <c r="A255" s="18"/>
      <c r="B255" s="19" t="s">
        <v>167</v>
      </c>
      <c r="C255" s="20">
        <v>1</v>
      </c>
      <c r="D255" s="20">
        <v>1</v>
      </c>
      <c r="E255" s="21">
        <f t="shared" si="179"/>
        <v>2</v>
      </c>
      <c r="F255" s="42">
        <v>1</v>
      </c>
      <c r="G255" s="21">
        <f t="shared" si="180"/>
        <v>1</v>
      </c>
      <c r="H255" s="21">
        <f t="shared" si="181"/>
        <v>1</v>
      </c>
      <c r="I255" s="21">
        <f t="shared" si="182"/>
        <v>2</v>
      </c>
      <c r="J255" s="21" t="str">
        <f t="shared" si="183"/>
        <v>0</v>
      </c>
      <c r="K255" s="21" t="str">
        <f t="shared" si="184"/>
        <v>0</v>
      </c>
      <c r="L255" s="21">
        <f t="shared" si="185"/>
        <v>0</v>
      </c>
    </row>
    <row r="256" spans="1:12" ht="21.75" customHeight="1" x14ac:dyDescent="0.2">
      <c r="A256" s="18"/>
      <c r="B256" s="19" t="s">
        <v>102</v>
      </c>
      <c r="C256" s="20">
        <v>67</v>
      </c>
      <c r="D256" s="20">
        <v>47</v>
      </c>
      <c r="E256" s="21">
        <f t="shared" si="143"/>
        <v>114</v>
      </c>
      <c r="F256" s="42">
        <v>1</v>
      </c>
      <c r="G256" s="21">
        <f t="shared" si="180"/>
        <v>67</v>
      </c>
      <c r="H256" s="21">
        <f t="shared" si="181"/>
        <v>47</v>
      </c>
      <c r="I256" s="21">
        <f t="shared" si="182"/>
        <v>114</v>
      </c>
      <c r="J256" s="21" t="str">
        <f t="shared" si="183"/>
        <v>0</v>
      </c>
      <c r="K256" s="21" t="str">
        <f t="shared" si="184"/>
        <v>0</v>
      </c>
      <c r="L256" s="21">
        <f t="shared" si="185"/>
        <v>0</v>
      </c>
    </row>
    <row r="257" spans="1:12" ht="21.75" customHeight="1" x14ac:dyDescent="0.2">
      <c r="A257" s="18"/>
      <c r="B257" s="19" t="s">
        <v>103</v>
      </c>
      <c r="C257" s="20">
        <v>110</v>
      </c>
      <c r="D257" s="20">
        <v>39</v>
      </c>
      <c r="E257" s="21">
        <f t="shared" si="143"/>
        <v>149</v>
      </c>
      <c r="F257" s="42">
        <v>1</v>
      </c>
      <c r="G257" s="21">
        <f t="shared" si="180"/>
        <v>110</v>
      </c>
      <c r="H257" s="21">
        <f t="shared" si="181"/>
        <v>39</v>
      </c>
      <c r="I257" s="21">
        <f t="shared" si="182"/>
        <v>149</v>
      </c>
      <c r="J257" s="21" t="str">
        <f t="shared" si="183"/>
        <v>0</v>
      </c>
      <c r="K257" s="21" t="str">
        <f t="shared" si="184"/>
        <v>0</v>
      </c>
      <c r="L257" s="21">
        <f t="shared" si="185"/>
        <v>0</v>
      </c>
    </row>
    <row r="258" spans="1:12" ht="21.75" customHeight="1" x14ac:dyDescent="0.2">
      <c r="A258" s="18"/>
      <c r="B258" s="19" t="s">
        <v>130</v>
      </c>
      <c r="C258" s="20">
        <v>86</v>
      </c>
      <c r="D258" s="20">
        <v>265</v>
      </c>
      <c r="E258" s="21">
        <f t="shared" si="143"/>
        <v>351</v>
      </c>
      <c r="F258" s="42">
        <v>1</v>
      </c>
      <c r="G258" s="21">
        <f t="shared" si="180"/>
        <v>86</v>
      </c>
      <c r="H258" s="21">
        <f t="shared" si="181"/>
        <v>265</v>
      </c>
      <c r="I258" s="21">
        <f t="shared" si="182"/>
        <v>351</v>
      </c>
      <c r="J258" s="21" t="str">
        <f t="shared" si="183"/>
        <v>0</v>
      </c>
      <c r="K258" s="21" t="str">
        <f t="shared" si="184"/>
        <v>0</v>
      </c>
      <c r="L258" s="21">
        <f t="shared" si="185"/>
        <v>0</v>
      </c>
    </row>
    <row r="259" spans="1:12" s="26" customFormat="1" ht="21.75" customHeight="1" x14ac:dyDescent="0.2">
      <c r="A259" s="22"/>
      <c r="B259" s="23" t="s">
        <v>73</v>
      </c>
      <c r="C259" s="24">
        <f t="shared" ref="C259:L259" si="186">SUM(C252:C258)</f>
        <v>268</v>
      </c>
      <c r="D259" s="24">
        <f t="shared" si="186"/>
        <v>356</v>
      </c>
      <c r="E259" s="24">
        <f t="shared" si="186"/>
        <v>624</v>
      </c>
      <c r="F259" s="43">
        <f t="shared" si="186"/>
        <v>7</v>
      </c>
      <c r="G259" s="24">
        <f t="shared" si="186"/>
        <v>268</v>
      </c>
      <c r="H259" s="24">
        <f t="shared" si="186"/>
        <v>356</v>
      </c>
      <c r="I259" s="24">
        <f t="shared" si="186"/>
        <v>624</v>
      </c>
      <c r="J259" s="24">
        <f t="shared" si="186"/>
        <v>0</v>
      </c>
      <c r="K259" s="24">
        <f t="shared" si="186"/>
        <v>0</v>
      </c>
      <c r="L259" s="24">
        <f t="shared" si="186"/>
        <v>0</v>
      </c>
    </row>
    <row r="260" spans="1:12" s="26" customFormat="1" ht="21.75" customHeight="1" x14ac:dyDescent="0.2">
      <c r="A260" s="29"/>
      <c r="B260" s="53" t="s">
        <v>75</v>
      </c>
      <c r="C260" s="31">
        <f t="shared" ref="C260:L260" si="187">C250+C259</f>
        <v>788</v>
      </c>
      <c r="D260" s="31">
        <f t="shared" si="187"/>
        <v>845</v>
      </c>
      <c r="E260" s="31">
        <f t="shared" si="187"/>
        <v>1633</v>
      </c>
      <c r="F260" s="54">
        <f t="shared" si="187"/>
        <v>28</v>
      </c>
      <c r="G260" s="31">
        <f t="shared" si="187"/>
        <v>531</v>
      </c>
      <c r="H260" s="31">
        <f t="shared" si="187"/>
        <v>507</v>
      </c>
      <c r="I260" s="31">
        <f t="shared" si="187"/>
        <v>1038</v>
      </c>
      <c r="J260" s="31">
        <f t="shared" si="187"/>
        <v>257</v>
      </c>
      <c r="K260" s="31">
        <f t="shared" si="187"/>
        <v>338</v>
      </c>
      <c r="L260" s="31">
        <f t="shared" si="187"/>
        <v>595</v>
      </c>
    </row>
    <row r="261" spans="1:12" s="26" customFormat="1" ht="21.75" customHeight="1" x14ac:dyDescent="0.2">
      <c r="A261" s="35"/>
      <c r="B261" s="36" t="s">
        <v>52</v>
      </c>
      <c r="C261" s="37">
        <f>C260</f>
        <v>788</v>
      </c>
      <c r="D261" s="37">
        <f t="shared" ref="D261:L261" si="188">D260</f>
        <v>845</v>
      </c>
      <c r="E261" s="37">
        <f t="shared" si="188"/>
        <v>1633</v>
      </c>
      <c r="F261" s="58">
        <f t="shared" si="188"/>
        <v>28</v>
      </c>
      <c r="G261" s="37">
        <f t="shared" si="188"/>
        <v>531</v>
      </c>
      <c r="H261" s="37">
        <f t="shared" si="188"/>
        <v>507</v>
      </c>
      <c r="I261" s="37">
        <f t="shared" si="188"/>
        <v>1038</v>
      </c>
      <c r="J261" s="37">
        <f t="shared" si="188"/>
        <v>257</v>
      </c>
      <c r="K261" s="37">
        <f t="shared" si="188"/>
        <v>338</v>
      </c>
      <c r="L261" s="37">
        <f t="shared" si="188"/>
        <v>595</v>
      </c>
    </row>
    <row r="262" spans="1:12" ht="21.75" customHeight="1" x14ac:dyDescent="0.2">
      <c r="A262" s="2" t="s">
        <v>66</v>
      </c>
      <c r="B262" s="3"/>
      <c r="C262" s="4"/>
      <c r="D262" s="4"/>
      <c r="E262" s="39"/>
      <c r="F262" s="5"/>
      <c r="G262" s="39"/>
      <c r="H262" s="39"/>
      <c r="I262" s="39"/>
      <c r="J262" s="39"/>
      <c r="K262" s="39"/>
      <c r="L262" s="40"/>
    </row>
    <row r="263" spans="1:12" ht="21.75" customHeight="1" x14ac:dyDescent="0.2">
      <c r="A263" s="2"/>
      <c r="B263" s="7" t="s">
        <v>74</v>
      </c>
      <c r="C263" s="4"/>
      <c r="D263" s="4"/>
      <c r="E263" s="39"/>
      <c r="F263" s="5"/>
      <c r="G263" s="39"/>
      <c r="H263" s="39"/>
      <c r="I263" s="39"/>
      <c r="J263" s="39"/>
      <c r="K263" s="39"/>
      <c r="L263" s="40"/>
    </row>
    <row r="264" spans="1:12" ht="21.75" customHeight="1" x14ac:dyDescent="0.3">
      <c r="A264" s="8"/>
      <c r="B264" s="3" t="s">
        <v>83</v>
      </c>
      <c r="C264" s="4"/>
      <c r="D264" s="4"/>
      <c r="E264" s="39"/>
      <c r="F264" s="50"/>
      <c r="G264" s="39"/>
      <c r="H264" s="39"/>
      <c r="I264" s="39"/>
      <c r="J264" s="39"/>
      <c r="K264" s="39"/>
      <c r="L264" s="40"/>
    </row>
    <row r="265" spans="1:12" ht="21.75" customHeight="1" x14ac:dyDescent="0.2">
      <c r="A265" s="76"/>
      <c r="B265" s="77" t="s">
        <v>131</v>
      </c>
      <c r="C265" s="15">
        <v>68</v>
      </c>
      <c r="D265" s="15">
        <v>197</v>
      </c>
      <c r="E265" s="16">
        <f t="shared" ref="E265:E335" si="189">C265+D265</f>
        <v>265</v>
      </c>
      <c r="F265" s="41">
        <v>2</v>
      </c>
      <c r="G265" s="16" t="str">
        <f t="shared" ref="G265:G271" si="190">IF(F265=1,C265,"0")</f>
        <v>0</v>
      </c>
      <c r="H265" s="16" t="str">
        <f t="shared" ref="H265:H271" si="191">IF(F265=1,D265,"0")</f>
        <v>0</v>
      </c>
      <c r="I265" s="16">
        <f t="shared" ref="I265:I271" si="192">G265+H265</f>
        <v>0</v>
      </c>
      <c r="J265" s="16">
        <f t="shared" ref="J265:J271" si="193">IF(F265=2,C265,"0")</f>
        <v>68</v>
      </c>
      <c r="K265" s="16">
        <f t="shared" ref="K265:K271" si="194">IF(F265=2,D265,"0")</f>
        <v>197</v>
      </c>
      <c r="L265" s="16">
        <f t="shared" ref="L265:L271" si="195">J265+K265</f>
        <v>265</v>
      </c>
    </row>
    <row r="266" spans="1:12" ht="21.75" customHeight="1" x14ac:dyDescent="0.2">
      <c r="A266" s="18"/>
      <c r="B266" s="19" t="s">
        <v>89</v>
      </c>
      <c r="C266" s="20">
        <v>179</v>
      </c>
      <c r="D266" s="20">
        <v>93</v>
      </c>
      <c r="E266" s="21">
        <f t="shared" si="189"/>
        <v>272</v>
      </c>
      <c r="F266" s="42">
        <v>2</v>
      </c>
      <c r="G266" s="21" t="str">
        <f t="shared" si="190"/>
        <v>0</v>
      </c>
      <c r="H266" s="21" t="str">
        <f t="shared" si="191"/>
        <v>0</v>
      </c>
      <c r="I266" s="21">
        <f t="shared" si="192"/>
        <v>0</v>
      </c>
      <c r="J266" s="21">
        <f t="shared" si="193"/>
        <v>179</v>
      </c>
      <c r="K266" s="21">
        <f t="shared" si="194"/>
        <v>93</v>
      </c>
      <c r="L266" s="21">
        <f t="shared" si="195"/>
        <v>272</v>
      </c>
    </row>
    <row r="267" spans="1:12" ht="21.75" customHeight="1" x14ac:dyDescent="0.2">
      <c r="A267" s="18"/>
      <c r="B267" s="19" t="s">
        <v>41</v>
      </c>
      <c r="C267" s="20">
        <v>152</v>
      </c>
      <c r="D267" s="20">
        <v>142</v>
      </c>
      <c r="E267" s="21">
        <f t="shared" si="189"/>
        <v>294</v>
      </c>
      <c r="F267" s="42">
        <v>2</v>
      </c>
      <c r="G267" s="21" t="str">
        <f t="shared" si="190"/>
        <v>0</v>
      </c>
      <c r="H267" s="21" t="str">
        <f t="shared" si="191"/>
        <v>0</v>
      </c>
      <c r="I267" s="21">
        <f t="shared" si="192"/>
        <v>0</v>
      </c>
      <c r="J267" s="21">
        <f t="shared" si="193"/>
        <v>152</v>
      </c>
      <c r="K267" s="21">
        <f t="shared" si="194"/>
        <v>142</v>
      </c>
      <c r="L267" s="21">
        <f t="shared" si="195"/>
        <v>294</v>
      </c>
    </row>
    <row r="268" spans="1:12" s="56" customFormat="1" ht="21.75" customHeight="1" x14ac:dyDescent="0.2">
      <c r="A268" s="18"/>
      <c r="B268" s="19" t="s">
        <v>40</v>
      </c>
      <c r="C268" s="20">
        <v>2</v>
      </c>
      <c r="D268" s="20">
        <v>0</v>
      </c>
      <c r="E268" s="21">
        <f t="shared" si="189"/>
        <v>2</v>
      </c>
      <c r="F268" s="42">
        <v>2</v>
      </c>
      <c r="G268" s="21" t="str">
        <f t="shared" si="190"/>
        <v>0</v>
      </c>
      <c r="H268" s="21" t="str">
        <f t="shared" si="191"/>
        <v>0</v>
      </c>
      <c r="I268" s="21">
        <f t="shared" si="192"/>
        <v>0</v>
      </c>
      <c r="J268" s="21">
        <f t="shared" si="193"/>
        <v>2</v>
      </c>
      <c r="K268" s="21">
        <f t="shared" si="194"/>
        <v>0</v>
      </c>
      <c r="L268" s="21">
        <f t="shared" si="195"/>
        <v>2</v>
      </c>
    </row>
    <row r="269" spans="1:12" s="56" customFormat="1" ht="21.75" customHeight="1" x14ac:dyDescent="0.2">
      <c r="A269" s="18"/>
      <c r="B269" s="19" t="s">
        <v>149</v>
      </c>
      <c r="C269" s="20">
        <v>112</v>
      </c>
      <c r="D269" s="20">
        <v>120</v>
      </c>
      <c r="E269" s="21">
        <f t="shared" si="189"/>
        <v>232</v>
      </c>
      <c r="F269" s="42">
        <v>2</v>
      </c>
      <c r="G269" s="21" t="str">
        <f t="shared" si="190"/>
        <v>0</v>
      </c>
      <c r="H269" s="21" t="str">
        <f t="shared" si="191"/>
        <v>0</v>
      </c>
      <c r="I269" s="21">
        <f t="shared" si="192"/>
        <v>0</v>
      </c>
      <c r="J269" s="21">
        <f t="shared" si="193"/>
        <v>112</v>
      </c>
      <c r="K269" s="21">
        <f t="shared" si="194"/>
        <v>120</v>
      </c>
      <c r="L269" s="21">
        <f t="shared" si="195"/>
        <v>232</v>
      </c>
    </row>
    <row r="270" spans="1:12" s="56" customFormat="1" ht="21.75" customHeight="1" x14ac:dyDescent="0.2">
      <c r="A270" s="18"/>
      <c r="B270" s="19" t="s">
        <v>42</v>
      </c>
      <c r="C270" s="20">
        <v>171</v>
      </c>
      <c r="D270" s="20">
        <v>93</v>
      </c>
      <c r="E270" s="21">
        <f t="shared" si="189"/>
        <v>264</v>
      </c>
      <c r="F270" s="42">
        <v>2</v>
      </c>
      <c r="G270" s="21" t="str">
        <f t="shared" si="190"/>
        <v>0</v>
      </c>
      <c r="H270" s="21" t="str">
        <f t="shared" si="191"/>
        <v>0</v>
      </c>
      <c r="I270" s="21">
        <f t="shared" si="192"/>
        <v>0</v>
      </c>
      <c r="J270" s="21">
        <f t="shared" si="193"/>
        <v>171</v>
      </c>
      <c r="K270" s="21">
        <f t="shared" si="194"/>
        <v>93</v>
      </c>
      <c r="L270" s="21">
        <f t="shared" si="195"/>
        <v>264</v>
      </c>
    </row>
    <row r="271" spans="1:12" ht="21.75" customHeight="1" x14ac:dyDescent="0.2">
      <c r="A271" s="18"/>
      <c r="B271" s="19" t="s">
        <v>148</v>
      </c>
      <c r="C271" s="20">
        <v>152</v>
      </c>
      <c r="D271" s="20">
        <v>98</v>
      </c>
      <c r="E271" s="21">
        <f t="shared" si="189"/>
        <v>250</v>
      </c>
      <c r="F271" s="42">
        <v>2</v>
      </c>
      <c r="G271" s="21" t="str">
        <f t="shared" si="190"/>
        <v>0</v>
      </c>
      <c r="H271" s="21" t="str">
        <f t="shared" si="191"/>
        <v>0</v>
      </c>
      <c r="I271" s="21">
        <f t="shared" si="192"/>
        <v>0</v>
      </c>
      <c r="J271" s="21">
        <f t="shared" si="193"/>
        <v>152</v>
      </c>
      <c r="K271" s="21">
        <f t="shared" si="194"/>
        <v>98</v>
      </c>
      <c r="L271" s="21">
        <f t="shared" si="195"/>
        <v>250</v>
      </c>
    </row>
    <row r="272" spans="1:12" s="26" customFormat="1" ht="21.75" customHeight="1" x14ac:dyDescent="0.2">
      <c r="A272" s="22"/>
      <c r="B272" s="23" t="s">
        <v>73</v>
      </c>
      <c r="C272" s="24">
        <f>SUM(C265:C271)</f>
        <v>836</v>
      </c>
      <c r="D272" s="24">
        <f t="shared" ref="D272:L272" si="196">SUM(D265:D271)</f>
        <v>743</v>
      </c>
      <c r="E272" s="24">
        <f t="shared" si="196"/>
        <v>1579</v>
      </c>
      <c r="F272" s="43">
        <f t="shared" si="196"/>
        <v>14</v>
      </c>
      <c r="G272" s="24">
        <f t="shared" si="196"/>
        <v>0</v>
      </c>
      <c r="H272" s="24">
        <f t="shared" si="196"/>
        <v>0</v>
      </c>
      <c r="I272" s="24">
        <f t="shared" si="196"/>
        <v>0</v>
      </c>
      <c r="J272" s="24">
        <f t="shared" si="196"/>
        <v>836</v>
      </c>
      <c r="K272" s="24">
        <f t="shared" si="196"/>
        <v>743</v>
      </c>
      <c r="L272" s="24">
        <f t="shared" si="196"/>
        <v>1579</v>
      </c>
    </row>
    <row r="273" spans="1:12" ht="21.75" customHeight="1" x14ac:dyDescent="0.2">
      <c r="A273" s="18"/>
      <c r="B273" s="44" t="s">
        <v>106</v>
      </c>
      <c r="C273" s="20"/>
      <c r="D273" s="20"/>
      <c r="E273" s="21"/>
      <c r="F273" s="66"/>
      <c r="G273" s="21"/>
      <c r="H273" s="21"/>
      <c r="I273" s="21"/>
      <c r="J273" s="21"/>
      <c r="K273" s="21"/>
      <c r="L273" s="21"/>
    </row>
    <row r="274" spans="1:12" s="56" customFormat="1" ht="21.75" customHeight="1" x14ac:dyDescent="0.2">
      <c r="A274" s="2"/>
      <c r="B274" s="19" t="s">
        <v>89</v>
      </c>
      <c r="C274" s="20">
        <v>61</v>
      </c>
      <c r="D274" s="20">
        <v>17</v>
      </c>
      <c r="E274" s="21">
        <f t="shared" si="189"/>
        <v>78</v>
      </c>
      <c r="F274" s="42">
        <v>2</v>
      </c>
      <c r="G274" s="21" t="str">
        <f>IF(F274=1,C274,"0")</f>
        <v>0</v>
      </c>
      <c r="H274" s="21" t="str">
        <f>IF(F274=1,D274,"0")</f>
        <v>0</v>
      </c>
      <c r="I274" s="21">
        <f t="shared" ref="I274:I277" si="197">G274+H274</f>
        <v>0</v>
      </c>
      <c r="J274" s="21">
        <f>IF(F274=2,C274,"0")</f>
        <v>61</v>
      </c>
      <c r="K274" s="21">
        <f>IF(F274=2,D274,"0")</f>
        <v>17</v>
      </c>
      <c r="L274" s="21">
        <f t="shared" ref="L274:L277" si="198">J274+K274</f>
        <v>78</v>
      </c>
    </row>
    <row r="275" spans="1:12" ht="21.75" customHeight="1" x14ac:dyDescent="0.2">
      <c r="A275" s="2"/>
      <c r="B275" s="19" t="s">
        <v>41</v>
      </c>
      <c r="C275" s="20">
        <v>2</v>
      </c>
      <c r="D275" s="20">
        <v>0</v>
      </c>
      <c r="E275" s="21">
        <f t="shared" si="189"/>
        <v>2</v>
      </c>
      <c r="F275" s="42">
        <v>2</v>
      </c>
      <c r="G275" s="21" t="str">
        <f>IF(F275=1,C275,"0")</f>
        <v>0</v>
      </c>
      <c r="H275" s="21" t="str">
        <f>IF(F275=1,D275,"0")</f>
        <v>0</v>
      </c>
      <c r="I275" s="21">
        <f t="shared" si="197"/>
        <v>0</v>
      </c>
      <c r="J275" s="21">
        <f>IF(F275=2,C275,"0")</f>
        <v>2</v>
      </c>
      <c r="K275" s="21">
        <f>IF(F275=2,D275,"0")</f>
        <v>0</v>
      </c>
      <c r="L275" s="21">
        <f t="shared" si="198"/>
        <v>2</v>
      </c>
    </row>
    <row r="276" spans="1:12" ht="21.75" customHeight="1" x14ac:dyDescent="0.2">
      <c r="A276" s="2"/>
      <c r="B276" s="19" t="s">
        <v>149</v>
      </c>
      <c r="C276" s="20">
        <v>35</v>
      </c>
      <c r="D276" s="20">
        <v>41</v>
      </c>
      <c r="E276" s="21">
        <f t="shared" si="189"/>
        <v>76</v>
      </c>
      <c r="F276" s="42">
        <v>2</v>
      </c>
      <c r="G276" s="21" t="str">
        <f>IF(F276=1,C276,"0")</f>
        <v>0</v>
      </c>
      <c r="H276" s="21" t="str">
        <f>IF(F276=1,D276,"0")</f>
        <v>0</v>
      </c>
      <c r="I276" s="21">
        <f t="shared" si="197"/>
        <v>0</v>
      </c>
      <c r="J276" s="21">
        <f>IF(F276=2,C276,"0")</f>
        <v>35</v>
      </c>
      <c r="K276" s="21">
        <f>IF(F276=2,D276,"0")</f>
        <v>41</v>
      </c>
      <c r="L276" s="21">
        <f t="shared" si="198"/>
        <v>76</v>
      </c>
    </row>
    <row r="277" spans="1:12" ht="21.75" customHeight="1" x14ac:dyDescent="0.2">
      <c r="A277" s="8"/>
      <c r="B277" s="19" t="s">
        <v>42</v>
      </c>
      <c r="C277" s="20">
        <v>81</v>
      </c>
      <c r="D277" s="20">
        <v>52</v>
      </c>
      <c r="E277" s="21">
        <f t="shared" si="189"/>
        <v>133</v>
      </c>
      <c r="F277" s="42">
        <v>2</v>
      </c>
      <c r="G277" s="21" t="str">
        <f>IF(F277=1,C277,"0")</f>
        <v>0</v>
      </c>
      <c r="H277" s="21" t="str">
        <f>IF(F277=1,D277,"0")</f>
        <v>0</v>
      </c>
      <c r="I277" s="21">
        <f t="shared" si="197"/>
        <v>0</v>
      </c>
      <c r="J277" s="21">
        <f>IF(F277=2,C277,"0")</f>
        <v>81</v>
      </c>
      <c r="K277" s="21">
        <f>IF(F277=2,D277,"0")</f>
        <v>52</v>
      </c>
      <c r="L277" s="21">
        <f t="shared" si="198"/>
        <v>133</v>
      </c>
    </row>
    <row r="278" spans="1:12" s="26" customFormat="1" ht="21.75" customHeight="1" x14ac:dyDescent="0.2">
      <c r="A278" s="78"/>
      <c r="B278" s="23" t="s">
        <v>73</v>
      </c>
      <c r="C278" s="24">
        <f t="shared" ref="C278:L278" si="199">SUM(C274:C277)</f>
        <v>179</v>
      </c>
      <c r="D278" s="24">
        <f t="shared" si="199"/>
        <v>110</v>
      </c>
      <c r="E278" s="24">
        <f t="shared" si="199"/>
        <v>289</v>
      </c>
      <c r="F278" s="43">
        <f t="shared" si="199"/>
        <v>8</v>
      </c>
      <c r="G278" s="24">
        <f t="shared" si="199"/>
        <v>0</v>
      </c>
      <c r="H278" s="24">
        <f t="shared" si="199"/>
        <v>0</v>
      </c>
      <c r="I278" s="24">
        <f t="shared" si="199"/>
        <v>0</v>
      </c>
      <c r="J278" s="24">
        <f t="shared" si="199"/>
        <v>179</v>
      </c>
      <c r="K278" s="24">
        <f t="shared" si="199"/>
        <v>110</v>
      </c>
      <c r="L278" s="24">
        <f t="shared" si="199"/>
        <v>289</v>
      </c>
    </row>
    <row r="279" spans="1:12" s="26" customFormat="1" ht="21.75" customHeight="1" x14ac:dyDescent="0.2">
      <c r="A279" s="79"/>
      <c r="B279" s="53" t="s">
        <v>75</v>
      </c>
      <c r="C279" s="31">
        <f>C272+C278</f>
        <v>1015</v>
      </c>
      <c r="D279" s="31">
        <f t="shared" ref="D279:L279" si="200">D272+D278</f>
        <v>853</v>
      </c>
      <c r="E279" s="31">
        <f t="shared" si="200"/>
        <v>1868</v>
      </c>
      <c r="F279" s="31">
        <f t="shared" si="200"/>
        <v>22</v>
      </c>
      <c r="G279" s="31">
        <f t="shared" si="200"/>
        <v>0</v>
      </c>
      <c r="H279" s="31">
        <f t="shared" si="200"/>
        <v>0</v>
      </c>
      <c r="I279" s="31">
        <f t="shared" si="200"/>
        <v>0</v>
      </c>
      <c r="J279" s="31">
        <f t="shared" si="200"/>
        <v>1015</v>
      </c>
      <c r="K279" s="31">
        <f t="shared" si="200"/>
        <v>853</v>
      </c>
      <c r="L279" s="31">
        <f t="shared" si="200"/>
        <v>1868</v>
      </c>
    </row>
    <row r="280" spans="1:12" ht="21.75" customHeight="1" x14ac:dyDescent="0.2">
      <c r="A280" s="18"/>
      <c r="B280" s="55" t="s">
        <v>97</v>
      </c>
      <c r="C280" s="20"/>
      <c r="D280" s="20"/>
      <c r="E280" s="21"/>
      <c r="F280" s="113"/>
      <c r="G280" s="21"/>
      <c r="H280" s="21"/>
      <c r="I280" s="21"/>
      <c r="J280" s="21"/>
      <c r="K280" s="21"/>
      <c r="L280" s="21"/>
    </row>
    <row r="281" spans="1:12" ht="21.75" customHeight="1" x14ac:dyDescent="0.3">
      <c r="A281" s="8"/>
      <c r="B281" s="3" t="s">
        <v>83</v>
      </c>
      <c r="C281" s="20"/>
      <c r="D281" s="20"/>
      <c r="E281" s="21"/>
      <c r="F281" s="46"/>
      <c r="G281" s="21"/>
      <c r="H281" s="21"/>
      <c r="I281" s="21"/>
      <c r="J281" s="21"/>
      <c r="K281" s="21"/>
      <c r="L281" s="21"/>
    </row>
    <row r="282" spans="1:12" ht="21.75" customHeight="1" x14ac:dyDescent="0.2">
      <c r="A282" s="18"/>
      <c r="B282" s="49" t="s">
        <v>131</v>
      </c>
      <c r="C282" s="20">
        <v>37</v>
      </c>
      <c r="D282" s="20">
        <v>60</v>
      </c>
      <c r="E282" s="21">
        <f t="shared" si="189"/>
        <v>97</v>
      </c>
      <c r="F282" s="42">
        <v>2</v>
      </c>
      <c r="G282" s="21" t="str">
        <f>IF(F282=1,C282,"0")</f>
        <v>0</v>
      </c>
      <c r="H282" s="21" t="str">
        <f>IF(F282=1,D282,"0")</f>
        <v>0</v>
      </c>
      <c r="I282" s="21">
        <f>G282+H282</f>
        <v>0</v>
      </c>
      <c r="J282" s="21">
        <f>IF(F282=2,C282,"0")</f>
        <v>37</v>
      </c>
      <c r="K282" s="21">
        <f>IF(F282=2,D282,"0")</f>
        <v>60</v>
      </c>
      <c r="L282" s="21">
        <f>J282+K282</f>
        <v>97</v>
      </c>
    </row>
    <row r="283" spans="1:12" ht="21.75" customHeight="1" x14ac:dyDescent="0.2">
      <c r="A283" s="18"/>
      <c r="B283" s="19" t="s">
        <v>89</v>
      </c>
      <c r="C283" s="20">
        <v>68</v>
      </c>
      <c r="D283" s="20">
        <v>27</v>
      </c>
      <c r="E283" s="21">
        <f t="shared" si="189"/>
        <v>95</v>
      </c>
      <c r="F283" s="42">
        <v>2</v>
      </c>
      <c r="G283" s="21" t="str">
        <f>IF(F283=1,C283,"0")</f>
        <v>0</v>
      </c>
      <c r="H283" s="21" t="str">
        <f>IF(F283=1,D283,"0")</f>
        <v>0</v>
      </c>
      <c r="I283" s="21">
        <f>G283+H283</f>
        <v>0</v>
      </c>
      <c r="J283" s="21">
        <f>IF(F283=2,C283,"0")</f>
        <v>68</v>
      </c>
      <c r="K283" s="21">
        <f>IF(F283=2,D283,"0")</f>
        <v>27</v>
      </c>
      <c r="L283" s="21">
        <f>J283+K283</f>
        <v>95</v>
      </c>
    </row>
    <row r="284" spans="1:12" ht="21.75" customHeight="1" x14ac:dyDescent="0.2">
      <c r="A284" s="18"/>
      <c r="B284" s="19" t="s">
        <v>41</v>
      </c>
      <c r="C284" s="20">
        <v>51</v>
      </c>
      <c r="D284" s="20">
        <v>34</v>
      </c>
      <c r="E284" s="21">
        <f t="shared" si="189"/>
        <v>85</v>
      </c>
      <c r="F284" s="42">
        <v>2</v>
      </c>
      <c r="G284" s="21" t="str">
        <f>IF(F284=1,C284,"0")</f>
        <v>0</v>
      </c>
      <c r="H284" s="21" t="str">
        <f>IF(F284=1,D284,"0")</f>
        <v>0</v>
      </c>
      <c r="I284" s="21">
        <f>G284+H284</f>
        <v>0</v>
      </c>
      <c r="J284" s="21">
        <f>IF(F284=2,C284,"0")</f>
        <v>51</v>
      </c>
      <c r="K284" s="21">
        <f>IF(F284=2,D284,"0")</f>
        <v>34</v>
      </c>
      <c r="L284" s="21">
        <f>J284+K284</f>
        <v>85</v>
      </c>
    </row>
    <row r="285" spans="1:12" ht="21.75" customHeight="1" x14ac:dyDescent="0.2">
      <c r="A285" s="18"/>
      <c r="B285" s="19" t="s">
        <v>40</v>
      </c>
      <c r="C285" s="20">
        <v>4</v>
      </c>
      <c r="D285" s="20">
        <v>1</v>
      </c>
      <c r="E285" s="21">
        <f t="shared" si="189"/>
        <v>5</v>
      </c>
      <c r="F285" s="42">
        <v>2</v>
      </c>
      <c r="G285" s="21" t="str">
        <f>IF(F285=1,C285,"0")</f>
        <v>0</v>
      </c>
      <c r="H285" s="21" t="str">
        <f>IF(F285=1,D285,"0")</f>
        <v>0</v>
      </c>
      <c r="I285" s="21">
        <f>G285+H285</f>
        <v>0</v>
      </c>
      <c r="J285" s="21">
        <f>IF(F285=2,C285,"0")</f>
        <v>4</v>
      </c>
      <c r="K285" s="21">
        <f>IF(F285=2,D285,"0")</f>
        <v>1</v>
      </c>
      <c r="L285" s="21">
        <f>J285+K285</f>
        <v>5</v>
      </c>
    </row>
    <row r="286" spans="1:12" ht="21.75" customHeight="1" x14ac:dyDescent="0.2">
      <c r="A286" s="18"/>
      <c r="B286" s="19" t="s">
        <v>42</v>
      </c>
      <c r="C286" s="20">
        <v>74</v>
      </c>
      <c r="D286" s="20">
        <v>25</v>
      </c>
      <c r="E286" s="21">
        <f t="shared" si="189"/>
        <v>99</v>
      </c>
      <c r="F286" s="42">
        <v>2</v>
      </c>
      <c r="G286" s="21" t="str">
        <f>IF(F286=1,C286,"0")</f>
        <v>0</v>
      </c>
      <c r="H286" s="21" t="str">
        <f>IF(F286=1,D286,"0")</f>
        <v>0</v>
      </c>
      <c r="I286" s="21">
        <f>G286+H286</f>
        <v>0</v>
      </c>
      <c r="J286" s="21">
        <f>IF(F286=2,C286,"0")</f>
        <v>74</v>
      </c>
      <c r="K286" s="21">
        <f>IF(F286=2,D286,"0")</f>
        <v>25</v>
      </c>
      <c r="L286" s="21">
        <f>J286+K286</f>
        <v>99</v>
      </c>
    </row>
    <row r="287" spans="1:12" s="26" customFormat="1" ht="21.75" customHeight="1" x14ac:dyDescent="0.2">
      <c r="A287" s="22"/>
      <c r="B287" s="23" t="s">
        <v>73</v>
      </c>
      <c r="C287" s="24">
        <f>SUM(C282:C286)</f>
        <v>234</v>
      </c>
      <c r="D287" s="24">
        <f t="shared" ref="D287:L287" si="201">SUM(D282:D286)</f>
        <v>147</v>
      </c>
      <c r="E287" s="24">
        <f t="shared" si="201"/>
        <v>381</v>
      </c>
      <c r="F287" s="43">
        <f t="shared" si="201"/>
        <v>10</v>
      </c>
      <c r="G287" s="24">
        <f t="shared" si="201"/>
        <v>0</v>
      </c>
      <c r="H287" s="24">
        <f t="shared" si="201"/>
        <v>0</v>
      </c>
      <c r="I287" s="24">
        <f t="shared" si="201"/>
        <v>0</v>
      </c>
      <c r="J287" s="24">
        <f t="shared" si="201"/>
        <v>234</v>
      </c>
      <c r="K287" s="24">
        <f t="shared" si="201"/>
        <v>147</v>
      </c>
      <c r="L287" s="24">
        <f t="shared" si="201"/>
        <v>381</v>
      </c>
    </row>
    <row r="288" spans="1:12" s="26" customFormat="1" ht="21.75" customHeight="1" x14ac:dyDescent="0.2">
      <c r="A288" s="29"/>
      <c r="B288" s="53" t="s">
        <v>98</v>
      </c>
      <c r="C288" s="31">
        <f>C287</f>
        <v>234</v>
      </c>
      <c r="D288" s="31">
        <f t="shared" ref="D288:L288" si="202">D287</f>
        <v>147</v>
      </c>
      <c r="E288" s="31">
        <f t="shared" si="202"/>
        <v>381</v>
      </c>
      <c r="F288" s="54">
        <f t="shared" si="202"/>
        <v>10</v>
      </c>
      <c r="G288" s="31">
        <f t="shared" si="202"/>
        <v>0</v>
      </c>
      <c r="H288" s="31">
        <f t="shared" si="202"/>
        <v>0</v>
      </c>
      <c r="I288" s="31">
        <f t="shared" si="202"/>
        <v>0</v>
      </c>
      <c r="J288" s="31">
        <f t="shared" si="202"/>
        <v>234</v>
      </c>
      <c r="K288" s="31">
        <f t="shared" si="202"/>
        <v>147</v>
      </c>
      <c r="L288" s="31">
        <f t="shared" si="202"/>
        <v>381</v>
      </c>
    </row>
    <row r="289" spans="1:12" s="26" customFormat="1" ht="21.75" customHeight="1" x14ac:dyDescent="0.2">
      <c r="A289" s="35"/>
      <c r="B289" s="36" t="s">
        <v>52</v>
      </c>
      <c r="C289" s="37">
        <f>C279+C288</f>
        <v>1249</v>
      </c>
      <c r="D289" s="37">
        <f t="shared" ref="D289:L289" si="203">D279+D288</f>
        <v>1000</v>
      </c>
      <c r="E289" s="37">
        <f t="shared" si="203"/>
        <v>2249</v>
      </c>
      <c r="F289" s="58">
        <f t="shared" si="203"/>
        <v>32</v>
      </c>
      <c r="G289" s="37">
        <f t="shared" si="203"/>
        <v>0</v>
      </c>
      <c r="H289" s="37">
        <f t="shared" si="203"/>
        <v>0</v>
      </c>
      <c r="I289" s="37">
        <f t="shared" si="203"/>
        <v>0</v>
      </c>
      <c r="J289" s="37">
        <f t="shared" si="203"/>
        <v>1249</v>
      </c>
      <c r="K289" s="37">
        <f t="shared" si="203"/>
        <v>1000</v>
      </c>
      <c r="L289" s="37">
        <f t="shared" si="203"/>
        <v>2249</v>
      </c>
    </row>
    <row r="290" spans="1:12" ht="21.75" customHeight="1" x14ac:dyDescent="0.2">
      <c r="A290" s="80" t="s">
        <v>67</v>
      </c>
      <c r="B290" s="81"/>
      <c r="C290" s="68"/>
      <c r="D290" s="68"/>
      <c r="E290" s="73"/>
      <c r="F290" s="82"/>
      <c r="G290" s="73"/>
      <c r="H290" s="73"/>
      <c r="I290" s="73"/>
      <c r="J290" s="73"/>
      <c r="K290" s="73"/>
      <c r="L290" s="73"/>
    </row>
    <row r="291" spans="1:12" ht="21.75" customHeight="1" x14ac:dyDescent="0.2">
      <c r="A291" s="22"/>
      <c r="B291" s="59" t="s">
        <v>74</v>
      </c>
      <c r="C291" s="4"/>
      <c r="D291" s="4"/>
      <c r="E291" s="39"/>
      <c r="F291" s="5"/>
      <c r="G291" s="39"/>
      <c r="H291" s="39"/>
      <c r="I291" s="39"/>
      <c r="J291" s="39"/>
      <c r="K291" s="39"/>
      <c r="L291" s="40"/>
    </row>
    <row r="292" spans="1:12" ht="21.75" customHeight="1" x14ac:dyDescent="0.3">
      <c r="A292" s="18"/>
      <c r="B292" s="3" t="s">
        <v>85</v>
      </c>
      <c r="C292" s="4"/>
      <c r="D292" s="4"/>
      <c r="E292" s="39"/>
      <c r="F292" s="50"/>
      <c r="G292" s="39"/>
      <c r="H292" s="39"/>
      <c r="I292" s="39"/>
      <c r="J292" s="39"/>
      <c r="K292" s="39"/>
      <c r="L292" s="40"/>
    </row>
    <row r="293" spans="1:12" ht="21.75" customHeight="1" x14ac:dyDescent="0.2">
      <c r="A293" s="13"/>
      <c r="B293" s="77" t="s">
        <v>44</v>
      </c>
      <c r="C293" s="15">
        <v>41</v>
      </c>
      <c r="D293" s="15">
        <v>63</v>
      </c>
      <c r="E293" s="16">
        <f t="shared" si="189"/>
        <v>104</v>
      </c>
      <c r="F293" s="41">
        <v>2</v>
      </c>
      <c r="G293" s="16" t="str">
        <f t="shared" ref="G293:G301" si="204">IF(F293=1,C293,"0")</f>
        <v>0</v>
      </c>
      <c r="H293" s="16" t="str">
        <f t="shared" ref="H293:H301" si="205">IF(F293=1,D293,"0")</f>
        <v>0</v>
      </c>
      <c r="I293" s="16">
        <f>G293+H293</f>
        <v>0</v>
      </c>
      <c r="J293" s="16">
        <f t="shared" ref="J293:J301" si="206">IF(F293=2,C293,"0")</f>
        <v>41</v>
      </c>
      <c r="K293" s="16">
        <f t="shared" ref="K293:K301" si="207">IF(F293=2,D293,"0")</f>
        <v>63</v>
      </c>
      <c r="L293" s="16">
        <f>J293+K293</f>
        <v>104</v>
      </c>
    </row>
    <row r="294" spans="1:12" ht="21.75" customHeight="1" x14ac:dyDescent="0.2">
      <c r="A294" s="2"/>
      <c r="B294" s="49" t="s">
        <v>43</v>
      </c>
      <c r="C294" s="20">
        <v>32</v>
      </c>
      <c r="D294" s="20">
        <v>155</v>
      </c>
      <c r="E294" s="21">
        <f t="shared" si="189"/>
        <v>187</v>
      </c>
      <c r="F294" s="42">
        <v>2</v>
      </c>
      <c r="G294" s="21" t="str">
        <f t="shared" si="204"/>
        <v>0</v>
      </c>
      <c r="H294" s="21" t="str">
        <f t="shared" si="205"/>
        <v>0</v>
      </c>
      <c r="I294" s="21">
        <f t="shared" ref="I294:I301" si="208">G294+H294</f>
        <v>0</v>
      </c>
      <c r="J294" s="21">
        <f t="shared" si="206"/>
        <v>32</v>
      </c>
      <c r="K294" s="21">
        <f t="shared" si="207"/>
        <v>155</v>
      </c>
      <c r="L294" s="21">
        <f t="shared" ref="L294:L301" si="209">J294+K294</f>
        <v>187</v>
      </c>
    </row>
    <row r="295" spans="1:12" ht="21.75" customHeight="1" x14ac:dyDescent="0.2">
      <c r="A295" s="18"/>
      <c r="B295" s="57" t="s">
        <v>45</v>
      </c>
      <c r="C295" s="20">
        <v>11</v>
      </c>
      <c r="D295" s="20">
        <v>54</v>
      </c>
      <c r="E295" s="21">
        <f t="shared" si="189"/>
        <v>65</v>
      </c>
      <c r="F295" s="42">
        <v>2</v>
      </c>
      <c r="G295" s="21" t="str">
        <f t="shared" si="204"/>
        <v>0</v>
      </c>
      <c r="H295" s="21" t="str">
        <f t="shared" si="205"/>
        <v>0</v>
      </c>
      <c r="I295" s="21">
        <f t="shared" si="208"/>
        <v>0</v>
      </c>
      <c r="J295" s="21">
        <f t="shared" si="206"/>
        <v>11</v>
      </c>
      <c r="K295" s="21">
        <f t="shared" si="207"/>
        <v>54</v>
      </c>
      <c r="L295" s="21">
        <f>J295+K295</f>
        <v>65</v>
      </c>
    </row>
    <row r="296" spans="1:12" ht="21.75" customHeight="1" x14ac:dyDescent="0.2">
      <c r="A296" s="18"/>
      <c r="B296" s="57" t="s">
        <v>168</v>
      </c>
      <c r="C296" s="20">
        <v>17</v>
      </c>
      <c r="D296" s="20">
        <v>150</v>
      </c>
      <c r="E296" s="21">
        <f t="shared" si="189"/>
        <v>167</v>
      </c>
      <c r="F296" s="42">
        <v>2</v>
      </c>
      <c r="G296" s="21" t="str">
        <f t="shared" si="204"/>
        <v>0</v>
      </c>
      <c r="H296" s="21" t="str">
        <f t="shared" si="205"/>
        <v>0</v>
      </c>
      <c r="I296" s="21">
        <f t="shared" si="208"/>
        <v>0</v>
      </c>
      <c r="J296" s="21">
        <f t="shared" si="206"/>
        <v>17</v>
      </c>
      <c r="K296" s="21">
        <f t="shared" si="207"/>
        <v>150</v>
      </c>
      <c r="L296" s="21">
        <f>J296+K296</f>
        <v>167</v>
      </c>
    </row>
    <row r="297" spans="1:12" s="56" customFormat="1" ht="21.75" customHeight="1" x14ac:dyDescent="0.2">
      <c r="A297" s="18"/>
      <c r="B297" s="49" t="s">
        <v>90</v>
      </c>
      <c r="C297" s="20">
        <v>204</v>
      </c>
      <c r="D297" s="20">
        <v>73</v>
      </c>
      <c r="E297" s="21">
        <f t="shared" si="189"/>
        <v>277</v>
      </c>
      <c r="F297" s="42">
        <v>2</v>
      </c>
      <c r="G297" s="21" t="str">
        <f t="shared" si="204"/>
        <v>0</v>
      </c>
      <c r="H297" s="21" t="str">
        <f t="shared" si="205"/>
        <v>0</v>
      </c>
      <c r="I297" s="21">
        <f t="shared" si="208"/>
        <v>0</v>
      </c>
      <c r="J297" s="21">
        <f t="shared" si="206"/>
        <v>204</v>
      </c>
      <c r="K297" s="21">
        <f t="shared" si="207"/>
        <v>73</v>
      </c>
      <c r="L297" s="21">
        <f>J297+K297</f>
        <v>277</v>
      </c>
    </row>
    <row r="298" spans="1:12" ht="21.75" customHeight="1" x14ac:dyDescent="0.2">
      <c r="A298" s="18"/>
      <c r="B298" s="49" t="s">
        <v>47</v>
      </c>
      <c r="C298" s="20">
        <v>32</v>
      </c>
      <c r="D298" s="20">
        <v>59</v>
      </c>
      <c r="E298" s="21">
        <f t="shared" si="189"/>
        <v>91</v>
      </c>
      <c r="F298" s="42">
        <v>2</v>
      </c>
      <c r="G298" s="21" t="str">
        <f t="shared" si="204"/>
        <v>0</v>
      </c>
      <c r="H298" s="21" t="str">
        <f t="shared" si="205"/>
        <v>0</v>
      </c>
      <c r="I298" s="21">
        <f t="shared" si="208"/>
        <v>0</v>
      </c>
      <c r="J298" s="21">
        <f t="shared" si="206"/>
        <v>32</v>
      </c>
      <c r="K298" s="21">
        <f t="shared" si="207"/>
        <v>59</v>
      </c>
      <c r="L298" s="21">
        <f t="shared" si="209"/>
        <v>91</v>
      </c>
    </row>
    <row r="299" spans="1:12" ht="21.75" customHeight="1" x14ac:dyDescent="0.2">
      <c r="A299" s="18"/>
      <c r="B299" s="57" t="s">
        <v>68</v>
      </c>
      <c r="C299" s="20">
        <v>263</v>
      </c>
      <c r="D299" s="20">
        <v>88</v>
      </c>
      <c r="E299" s="21">
        <f t="shared" si="189"/>
        <v>351</v>
      </c>
      <c r="F299" s="42">
        <v>2</v>
      </c>
      <c r="G299" s="21" t="str">
        <f t="shared" si="204"/>
        <v>0</v>
      </c>
      <c r="H299" s="21" t="str">
        <f t="shared" si="205"/>
        <v>0</v>
      </c>
      <c r="I299" s="21">
        <f t="shared" si="208"/>
        <v>0</v>
      </c>
      <c r="J299" s="21">
        <f t="shared" si="206"/>
        <v>263</v>
      </c>
      <c r="K299" s="21">
        <f t="shared" si="207"/>
        <v>88</v>
      </c>
      <c r="L299" s="21">
        <f t="shared" si="209"/>
        <v>351</v>
      </c>
    </row>
    <row r="300" spans="1:12" ht="21.75" customHeight="1" x14ac:dyDescent="0.2">
      <c r="A300" s="18"/>
      <c r="B300" s="49" t="s">
        <v>46</v>
      </c>
      <c r="C300" s="20">
        <v>13</v>
      </c>
      <c r="D300" s="20">
        <v>42</v>
      </c>
      <c r="E300" s="21">
        <f t="shared" si="189"/>
        <v>55</v>
      </c>
      <c r="F300" s="42">
        <v>2</v>
      </c>
      <c r="G300" s="21" t="str">
        <f t="shared" si="204"/>
        <v>0</v>
      </c>
      <c r="H300" s="21" t="str">
        <f t="shared" si="205"/>
        <v>0</v>
      </c>
      <c r="I300" s="21">
        <f t="shared" si="208"/>
        <v>0</v>
      </c>
      <c r="J300" s="21">
        <f t="shared" si="206"/>
        <v>13</v>
      </c>
      <c r="K300" s="21">
        <f t="shared" si="207"/>
        <v>42</v>
      </c>
      <c r="L300" s="21">
        <f t="shared" si="209"/>
        <v>55</v>
      </c>
    </row>
    <row r="301" spans="1:12" ht="21.75" customHeight="1" x14ac:dyDescent="0.2">
      <c r="A301" s="18"/>
      <c r="B301" s="49" t="s">
        <v>169</v>
      </c>
      <c r="C301" s="20">
        <v>15</v>
      </c>
      <c r="D301" s="20">
        <v>59</v>
      </c>
      <c r="E301" s="21">
        <f t="shared" si="189"/>
        <v>74</v>
      </c>
      <c r="F301" s="42">
        <v>2</v>
      </c>
      <c r="G301" s="21" t="str">
        <f t="shared" si="204"/>
        <v>0</v>
      </c>
      <c r="H301" s="21" t="str">
        <f t="shared" si="205"/>
        <v>0</v>
      </c>
      <c r="I301" s="21">
        <f t="shared" si="208"/>
        <v>0</v>
      </c>
      <c r="J301" s="21">
        <f t="shared" si="206"/>
        <v>15</v>
      </c>
      <c r="K301" s="21">
        <f t="shared" si="207"/>
        <v>59</v>
      </c>
      <c r="L301" s="21">
        <f t="shared" si="209"/>
        <v>74</v>
      </c>
    </row>
    <row r="302" spans="1:12" s="26" customFormat="1" ht="21.75" customHeight="1" x14ac:dyDescent="0.2">
      <c r="A302" s="22"/>
      <c r="B302" s="48" t="s">
        <v>73</v>
      </c>
      <c r="C302" s="24">
        <f>SUM(C293:C301)</f>
        <v>628</v>
      </c>
      <c r="D302" s="24">
        <f>SUM(D293:D301)</f>
        <v>743</v>
      </c>
      <c r="E302" s="24">
        <f>SUM(E293:E301)</f>
        <v>1371</v>
      </c>
      <c r="F302" s="43">
        <f>SUM(F293:F300)</f>
        <v>16</v>
      </c>
      <c r="G302" s="24">
        <f t="shared" ref="G302:L302" si="210">SUM(G293:G301)</f>
        <v>0</v>
      </c>
      <c r="H302" s="24">
        <f t="shared" si="210"/>
        <v>0</v>
      </c>
      <c r="I302" s="24">
        <f t="shared" si="210"/>
        <v>0</v>
      </c>
      <c r="J302" s="24">
        <f t="shared" si="210"/>
        <v>628</v>
      </c>
      <c r="K302" s="24">
        <f t="shared" si="210"/>
        <v>743</v>
      </c>
      <c r="L302" s="24">
        <f t="shared" si="210"/>
        <v>1371</v>
      </c>
    </row>
    <row r="303" spans="1:12" s="26" customFormat="1" ht="21.75" customHeight="1" x14ac:dyDescent="0.2">
      <c r="A303" s="29"/>
      <c r="B303" s="61" t="s">
        <v>75</v>
      </c>
      <c r="C303" s="31">
        <f>C302</f>
        <v>628</v>
      </c>
      <c r="D303" s="31">
        <f t="shared" ref="D303:L303" si="211">D302</f>
        <v>743</v>
      </c>
      <c r="E303" s="31">
        <f t="shared" si="211"/>
        <v>1371</v>
      </c>
      <c r="F303" s="54">
        <f t="shared" si="211"/>
        <v>16</v>
      </c>
      <c r="G303" s="31">
        <f t="shared" si="211"/>
        <v>0</v>
      </c>
      <c r="H303" s="31">
        <f t="shared" si="211"/>
        <v>0</v>
      </c>
      <c r="I303" s="31">
        <f t="shared" si="211"/>
        <v>0</v>
      </c>
      <c r="J303" s="31">
        <f t="shared" si="211"/>
        <v>628</v>
      </c>
      <c r="K303" s="31">
        <f t="shared" si="211"/>
        <v>743</v>
      </c>
      <c r="L303" s="31">
        <f t="shared" si="211"/>
        <v>1371</v>
      </c>
    </row>
    <row r="304" spans="1:12" s="56" customFormat="1" ht="21.75" customHeight="1" x14ac:dyDescent="0.2">
      <c r="A304" s="2"/>
      <c r="B304" s="83" t="s">
        <v>97</v>
      </c>
      <c r="C304" s="20"/>
      <c r="D304" s="20"/>
      <c r="E304" s="21"/>
      <c r="F304" s="113"/>
      <c r="G304" s="21"/>
      <c r="H304" s="21"/>
      <c r="I304" s="21"/>
      <c r="J304" s="21"/>
      <c r="K304" s="21"/>
      <c r="L304" s="21"/>
    </row>
    <row r="305" spans="1:12" s="56" customFormat="1" ht="21.75" customHeight="1" x14ac:dyDescent="0.2">
      <c r="A305" s="2"/>
      <c r="B305" s="3" t="s">
        <v>85</v>
      </c>
      <c r="C305" s="20"/>
      <c r="D305" s="20"/>
      <c r="E305" s="21"/>
      <c r="F305" s="66"/>
      <c r="G305" s="21"/>
      <c r="H305" s="21"/>
      <c r="I305" s="21"/>
      <c r="J305" s="21"/>
      <c r="K305" s="21"/>
      <c r="L305" s="21"/>
    </row>
    <row r="306" spans="1:12" s="85" customFormat="1" ht="21.75" customHeight="1" x14ac:dyDescent="0.2">
      <c r="A306" s="84"/>
      <c r="B306" s="49" t="s">
        <v>90</v>
      </c>
      <c r="C306" s="20">
        <v>45</v>
      </c>
      <c r="D306" s="20">
        <v>12</v>
      </c>
      <c r="E306" s="21">
        <f t="shared" si="189"/>
        <v>57</v>
      </c>
      <c r="F306" s="42">
        <v>2</v>
      </c>
      <c r="G306" s="21" t="str">
        <f>IF(F306=1,C306,"0")</f>
        <v>0</v>
      </c>
      <c r="H306" s="21" t="str">
        <f>IF(F306=1,D306,"0")</f>
        <v>0</v>
      </c>
      <c r="I306" s="21">
        <f>G306+H306</f>
        <v>0</v>
      </c>
      <c r="J306" s="21">
        <f>IF(F306=2,C306,"0")</f>
        <v>45</v>
      </c>
      <c r="K306" s="21">
        <f>IF(F306=2,D306,"0")</f>
        <v>12</v>
      </c>
      <c r="L306" s="21">
        <f>J306+K306</f>
        <v>57</v>
      </c>
    </row>
    <row r="307" spans="1:12" s="85" customFormat="1" ht="21.75" customHeight="1" x14ac:dyDescent="0.2">
      <c r="A307" s="84"/>
      <c r="B307" s="57" t="s">
        <v>68</v>
      </c>
      <c r="C307" s="20">
        <v>20</v>
      </c>
      <c r="D307" s="20">
        <v>7</v>
      </c>
      <c r="E307" s="21">
        <f t="shared" si="189"/>
        <v>27</v>
      </c>
      <c r="F307" s="42">
        <v>2</v>
      </c>
      <c r="G307" s="21" t="str">
        <f>IF(F307=1,C307,"0")</f>
        <v>0</v>
      </c>
      <c r="H307" s="21" t="str">
        <f>IF(F307=1,D307,"0")</f>
        <v>0</v>
      </c>
      <c r="I307" s="21">
        <f>G307+H307</f>
        <v>0</v>
      </c>
      <c r="J307" s="21">
        <f>IF(F307=2,C307,"0")</f>
        <v>20</v>
      </c>
      <c r="K307" s="21">
        <f>IF(F307=2,D307,"0")</f>
        <v>7</v>
      </c>
      <c r="L307" s="21">
        <f>J307+K307</f>
        <v>27</v>
      </c>
    </row>
    <row r="308" spans="1:12" s="87" customFormat="1" ht="21.75" customHeight="1" x14ac:dyDescent="0.2">
      <c r="A308" s="86"/>
      <c r="B308" s="23" t="s">
        <v>73</v>
      </c>
      <c r="C308" s="24">
        <f>SUM(C306:C307)</f>
        <v>65</v>
      </c>
      <c r="D308" s="24">
        <f t="shared" ref="D308:L308" si="212">SUM(D306:D307)</f>
        <v>19</v>
      </c>
      <c r="E308" s="24">
        <f t="shared" si="212"/>
        <v>84</v>
      </c>
      <c r="F308" s="43">
        <f t="shared" si="212"/>
        <v>4</v>
      </c>
      <c r="G308" s="24">
        <f t="shared" si="212"/>
        <v>0</v>
      </c>
      <c r="H308" s="24">
        <f t="shared" si="212"/>
        <v>0</v>
      </c>
      <c r="I308" s="24">
        <f t="shared" si="212"/>
        <v>0</v>
      </c>
      <c r="J308" s="24">
        <f t="shared" si="212"/>
        <v>65</v>
      </c>
      <c r="K308" s="24">
        <f t="shared" si="212"/>
        <v>19</v>
      </c>
      <c r="L308" s="24">
        <f t="shared" si="212"/>
        <v>84</v>
      </c>
    </row>
    <row r="309" spans="1:12" s="87" customFormat="1" ht="21.75" customHeight="1" x14ac:dyDescent="0.2">
      <c r="A309" s="88"/>
      <c r="B309" s="53" t="s">
        <v>98</v>
      </c>
      <c r="C309" s="31">
        <f>C308</f>
        <v>65</v>
      </c>
      <c r="D309" s="31">
        <f t="shared" ref="D309:E309" si="213">D308</f>
        <v>19</v>
      </c>
      <c r="E309" s="31">
        <f t="shared" si="213"/>
        <v>84</v>
      </c>
      <c r="F309" s="54"/>
      <c r="G309" s="31">
        <f>G308</f>
        <v>0</v>
      </c>
      <c r="H309" s="31">
        <f t="shared" ref="H309:L309" si="214">H308</f>
        <v>0</v>
      </c>
      <c r="I309" s="31">
        <f t="shared" si="214"/>
        <v>0</v>
      </c>
      <c r="J309" s="31">
        <f t="shared" si="214"/>
        <v>65</v>
      </c>
      <c r="K309" s="31">
        <f t="shared" si="214"/>
        <v>19</v>
      </c>
      <c r="L309" s="31">
        <f t="shared" si="214"/>
        <v>84</v>
      </c>
    </row>
    <row r="310" spans="1:12" s="87" customFormat="1" ht="21.75" customHeight="1" x14ac:dyDescent="0.2">
      <c r="A310" s="89"/>
      <c r="B310" s="36" t="s">
        <v>52</v>
      </c>
      <c r="C310" s="37">
        <f>C303+C309</f>
        <v>693</v>
      </c>
      <c r="D310" s="37">
        <f>D303+D309</f>
        <v>762</v>
      </c>
      <c r="E310" s="37">
        <f>E303+E309</f>
        <v>1455</v>
      </c>
      <c r="F310" s="58"/>
      <c r="G310" s="37">
        <f t="shared" ref="G310:L310" si="215">G303+G309</f>
        <v>0</v>
      </c>
      <c r="H310" s="37">
        <f t="shared" si="215"/>
        <v>0</v>
      </c>
      <c r="I310" s="37">
        <f t="shared" si="215"/>
        <v>0</v>
      </c>
      <c r="J310" s="37">
        <f t="shared" si="215"/>
        <v>693</v>
      </c>
      <c r="K310" s="37">
        <f t="shared" si="215"/>
        <v>762</v>
      </c>
      <c r="L310" s="37">
        <f t="shared" si="215"/>
        <v>1455</v>
      </c>
    </row>
    <row r="311" spans="1:12" ht="21.75" customHeight="1" x14ac:dyDescent="0.2">
      <c r="A311" s="22" t="s">
        <v>69</v>
      </c>
      <c r="B311" s="19"/>
      <c r="C311" s="4"/>
      <c r="D311" s="4"/>
      <c r="E311" s="39"/>
      <c r="F311" s="5"/>
      <c r="G311" s="39"/>
      <c r="H311" s="39"/>
      <c r="I311" s="39"/>
      <c r="J311" s="39"/>
      <c r="K311" s="39"/>
      <c r="L311" s="40"/>
    </row>
    <row r="312" spans="1:12" ht="21.75" customHeight="1" x14ac:dyDescent="0.2">
      <c r="A312" s="22"/>
      <c r="B312" s="59" t="s">
        <v>74</v>
      </c>
      <c r="C312" s="4"/>
      <c r="D312" s="4"/>
      <c r="E312" s="39"/>
      <c r="F312" s="5"/>
      <c r="G312" s="39"/>
      <c r="H312" s="39"/>
      <c r="I312" s="39"/>
      <c r="J312" s="39"/>
      <c r="K312" s="39"/>
      <c r="L312" s="40"/>
    </row>
    <row r="313" spans="1:12" ht="21.75" customHeight="1" x14ac:dyDescent="0.2">
      <c r="A313" s="22"/>
      <c r="B313" s="44" t="s">
        <v>134</v>
      </c>
      <c r="C313" s="4"/>
      <c r="D313" s="4"/>
      <c r="E313" s="39"/>
      <c r="F313" s="74"/>
      <c r="G313" s="39"/>
      <c r="H313" s="39"/>
      <c r="I313" s="39"/>
      <c r="J313" s="39"/>
      <c r="K313" s="39"/>
      <c r="L313" s="40"/>
    </row>
    <row r="314" spans="1:12" s="56" customFormat="1" ht="21.75" customHeight="1" x14ac:dyDescent="0.2">
      <c r="A314" s="76"/>
      <c r="B314" s="77" t="s">
        <v>132</v>
      </c>
      <c r="C314" s="15">
        <v>2</v>
      </c>
      <c r="D314" s="15">
        <v>1</v>
      </c>
      <c r="E314" s="16">
        <f>C314+D314</f>
        <v>3</v>
      </c>
      <c r="F314" s="41">
        <v>2</v>
      </c>
      <c r="G314" s="16" t="str">
        <f>IF(F314=1,C314,"0")</f>
        <v>0</v>
      </c>
      <c r="H314" s="16" t="str">
        <f>IF(F314=1,D314,"0")</f>
        <v>0</v>
      </c>
      <c r="I314" s="16">
        <f>G314+H314</f>
        <v>0</v>
      </c>
      <c r="J314" s="16">
        <f>IF(F314=2,C314,"0")</f>
        <v>2</v>
      </c>
      <c r="K314" s="16">
        <f>IF(F314=2,D314,"0")</f>
        <v>1</v>
      </c>
      <c r="L314" s="16">
        <f>J314+K314</f>
        <v>3</v>
      </c>
    </row>
    <row r="315" spans="1:12" s="56" customFormat="1" ht="21.75" customHeight="1" x14ac:dyDescent="0.2">
      <c r="A315" s="2"/>
      <c r="B315" s="49" t="s">
        <v>105</v>
      </c>
      <c r="C315" s="20">
        <v>250</v>
      </c>
      <c r="D315" s="20">
        <v>236</v>
      </c>
      <c r="E315" s="21">
        <f t="shared" si="189"/>
        <v>486</v>
      </c>
      <c r="F315" s="42">
        <v>2</v>
      </c>
      <c r="G315" s="21" t="str">
        <f>IF(F315=1,C315,"0")</f>
        <v>0</v>
      </c>
      <c r="H315" s="21" t="str">
        <f>IF(F315=1,D315,"0")</f>
        <v>0</v>
      </c>
      <c r="I315" s="21">
        <f>G315+H315</f>
        <v>0</v>
      </c>
      <c r="J315" s="21">
        <f>IF(F315=2,C315,"0")</f>
        <v>250</v>
      </c>
      <c r="K315" s="21">
        <f>IF(F315=2,D315,"0")</f>
        <v>236</v>
      </c>
      <c r="L315" s="21">
        <f>J315+K315</f>
        <v>486</v>
      </c>
    </row>
    <row r="316" spans="1:12" ht="21.75" customHeight="1" x14ac:dyDescent="0.2">
      <c r="A316" s="18"/>
      <c r="B316" s="49" t="s">
        <v>48</v>
      </c>
      <c r="C316" s="20">
        <f>1+88</f>
        <v>89</v>
      </c>
      <c r="D316" s="20">
        <f>1+155</f>
        <v>156</v>
      </c>
      <c r="E316" s="21">
        <f t="shared" si="189"/>
        <v>245</v>
      </c>
      <c r="F316" s="42">
        <v>2</v>
      </c>
      <c r="G316" s="21" t="str">
        <f>IF(F316=1,C316,"0")</f>
        <v>0</v>
      </c>
      <c r="H316" s="21" t="str">
        <f>IF(F316=1,D316,"0")</f>
        <v>0</v>
      </c>
      <c r="I316" s="21">
        <f>G316+H316</f>
        <v>0</v>
      </c>
      <c r="J316" s="21">
        <f>IF(F316=2,C316,"0")</f>
        <v>89</v>
      </c>
      <c r="K316" s="21">
        <f>IF(F316=2,D316,"0")</f>
        <v>156</v>
      </c>
      <c r="L316" s="21">
        <f>J316+K316</f>
        <v>245</v>
      </c>
    </row>
    <row r="317" spans="1:12" s="26" customFormat="1" ht="21.75" customHeight="1" x14ac:dyDescent="0.2">
      <c r="A317" s="22"/>
      <c r="B317" s="48" t="s">
        <v>73</v>
      </c>
      <c r="C317" s="24">
        <f>SUM(C314:C316)</f>
        <v>341</v>
      </c>
      <c r="D317" s="24">
        <f t="shared" ref="D317:L317" si="216">SUM(D314:D316)</f>
        <v>393</v>
      </c>
      <c r="E317" s="24">
        <f t="shared" si="216"/>
        <v>734</v>
      </c>
      <c r="F317" s="43">
        <f t="shared" si="216"/>
        <v>6</v>
      </c>
      <c r="G317" s="24">
        <f t="shared" si="216"/>
        <v>0</v>
      </c>
      <c r="H317" s="24">
        <f t="shared" si="216"/>
        <v>0</v>
      </c>
      <c r="I317" s="24">
        <f t="shared" si="216"/>
        <v>0</v>
      </c>
      <c r="J317" s="24">
        <f t="shared" si="216"/>
        <v>341</v>
      </c>
      <c r="K317" s="24">
        <f t="shared" si="216"/>
        <v>393</v>
      </c>
      <c r="L317" s="24">
        <f t="shared" si="216"/>
        <v>734</v>
      </c>
    </row>
    <row r="318" spans="1:12" s="26" customFormat="1" ht="21.75" customHeight="1" x14ac:dyDescent="0.2">
      <c r="A318" s="29"/>
      <c r="B318" s="61" t="s">
        <v>75</v>
      </c>
      <c r="C318" s="31">
        <f>C317</f>
        <v>341</v>
      </c>
      <c r="D318" s="31">
        <f t="shared" ref="D318:L319" si="217">D317</f>
        <v>393</v>
      </c>
      <c r="E318" s="31">
        <f t="shared" si="217"/>
        <v>734</v>
      </c>
      <c r="F318" s="54">
        <f t="shared" si="217"/>
        <v>6</v>
      </c>
      <c r="G318" s="31">
        <f t="shared" si="217"/>
        <v>0</v>
      </c>
      <c r="H318" s="31">
        <f t="shared" si="217"/>
        <v>0</v>
      </c>
      <c r="I318" s="31">
        <f t="shared" si="217"/>
        <v>0</v>
      </c>
      <c r="J318" s="31">
        <f t="shared" si="217"/>
        <v>341</v>
      </c>
      <c r="K318" s="31">
        <f t="shared" si="217"/>
        <v>393</v>
      </c>
      <c r="L318" s="31">
        <f t="shared" si="217"/>
        <v>734</v>
      </c>
    </row>
    <row r="319" spans="1:12" s="26" customFormat="1" ht="21.75" customHeight="1" x14ac:dyDescent="0.2">
      <c r="A319" s="35"/>
      <c r="B319" s="63" t="s">
        <v>52</v>
      </c>
      <c r="C319" s="37">
        <f>C318</f>
        <v>341</v>
      </c>
      <c r="D319" s="37">
        <f t="shared" si="217"/>
        <v>393</v>
      </c>
      <c r="E319" s="37">
        <f t="shared" si="217"/>
        <v>734</v>
      </c>
      <c r="F319" s="58">
        <f t="shared" si="217"/>
        <v>6</v>
      </c>
      <c r="G319" s="37">
        <f t="shared" si="217"/>
        <v>0</v>
      </c>
      <c r="H319" s="37">
        <f t="shared" si="217"/>
        <v>0</v>
      </c>
      <c r="I319" s="37">
        <f t="shared" si="217"/>
        <v>0</v>
      </c>
      <c r="J319" s="37">
        <f t="shared" si="217"/>
        <v>341</v>
      </c>
      <c r="K319" s="37">
        <f t="shared" si="217"/>
        <v>393</v>
      </c>
      <c r="L319" s="37">
        <f t="shared" si="217"/>
        <v>734</v>
      </c>
    </row>
    <row r="320" spans="1:12" s="26" customFormat="1" ht="21.75" customHeight="1" x14ac:dyDescent="0.2">
      <c r="A320" s="107" t="s">
        <v>186</v>
      </c>
      <c r="B320" s="108"/>
      <c r="C320" s="109"/>
      <c r="D320" s="109"/>
      <c r="E320" s="109"/>
      <c r="F320" s="110"/>
      <c r="G320" s="109"/>
      <c r="H320" s="109"/>
      <c r="I320" s="109"/>
      <c r="J320" s="109"/>
      <c r="K320" s="109"/>
      <c r="L320" s="111"/>
    </row>
    <row r="321" spans="1:12" s="26" customFormat="1" ht="21.75" customHeight="1" x14ac:dyDescent="0.2">
      <c r="A321" s="107"/>
      <c r="B321" s="59" t="s">
        <v>74</v>
      </c>
      <c r="C321" s="109"/>
      <c r="D321" s="109"/>
      <c r="E321" s="109"/>
      <c r="F321" s="110"/>
      <c r="G321" s="109"/>
      <c r="H321" s="109"/>
      <c r="I321" s="109"/>
      <c r="J321" s="109"/>
      <c r="K321" s="109"/>
      <c r="L321" s="111"/>
    </row>
    <row r="322" spans="1:12" s="26" customFormat="1" ht="21.75" customHeight="1" x14ac:dyDescent="0.2">
      <c r="A322" s="107"/>
      <c r="B322" s="44" t="s">
        <v>187</v>
      </c>
      <c r="C322" s="109"/>
      <c r="D322" s="109"/>
      <c r="E322" s="109"/>
      <c r="F322" s="110"/>
      <c r="G322" s="109"/>
      <c r="H322" s="109"/>
      <c r="I322" s="109"/>
      <c r="J322" s="109"/>
      <c r="K322" s="109"/>
      <c r="L322" s="111"/>
    </row>
    <row r="323" spans="1:12" s="26" customFormat="1" ht="21.75" customHeight="1" x14ac:dyDescent="0.2">
      <c r="A323" s="107"/>
      <c r="B323" s="112" t="s">
        <v>188</v>
      </c>
      <c r="C323" s="20">
        <v>3</v>
      </c>
      <c r="D323" s="20">
        <v>73</v>
      </c>
      <c r="E323" s="21">
        <f>C323+D323</f>
        <v>76</v>
      </c>
      <c r="F323" s="113">
        <v>2</v>
      </c>
      <c r="G323" s="21" t="str">
        <f>IF(F323=1,C323,"0")</f>
        <v>0</v>
      </c>
      <c r="H323" s="21" t="str">
        <f>IF(F323=1,D323,"0")</f>
        <v>0</v>
      </c>
      <c r="I323" s="21">
        <f>G323+H323</f>
        <v>0</v>
      </c>
      <c r="J323" s="21">
        <f>IF(F323=2,C323,"0")</f>
        <v>3</v>
      </c>
      <c r="K323" s="21">
        <f>IF(F323=2,D323,"0")</f>
        <v>73</v>
      </c>
      <c r="L323" s="21">
        <f>J323+K323</f>
        <v>76</v>
      </c>
    </row>
    <row r="324" spans="1:12" s="26" customFormat="1" ht="21.75" customHeight="1" x14ac:dyDescent="0.2">
      <c r="A324" s="107"/>
      <c r="B324" s="48" t="s">
        <v>73</v>
      </c>
      <c r="C324" s="24">
        <f>C323</f>
        <v>3</v>
      </c>
      <c r="D324" s="24">
        <f t="shared" ref="D324:L326" si="218">D323</f>
        <v>73</v>
      </c>
      <c r="E324" s="24">
        <f t="shared" si="218"/>
        <v>76</v>
      </c>
      <c r="F324" s="24">
        <f t="shared" si="218"/>
        <v>2</v>
      </c>
      <c r="G324" s="24" t="str">
        <f t="shared" si="218"/>
        <v>0</v>
      </c>
      <c r="H324" s="24" t="str">
        <f t="shared" si="218"/>
        <v>0</v>
      </c>
      <c r="I324" s="24">
        <f t="shared" si="218"/>
        <v>0</v>
      </c>
      <c r="J324" s="24">
        <f t="shared" si="218"/>
        <v>3</v>
      </c>
      <c r="K324" s="24">
        <f t="shared" si="218"/>
        <v>73</v>
      </c>
      <c r="L324" s="24">
        <f t="shared" si="218"/>
        <v>76</v>
      </c>
    </row>
    <row r="325" spans="1:12" s="26" customFormat="1" ht="21.75" customHeight="1" x14ac:dyDescent="0.2">
      <c r="A325" s="114"/>
      <c r="B325" s="61" t="s">
        <v>75</v>
      </c>
      <c r="C325" s="31">
        <f>C324</f>
        <v>3</v>
      </c>
      <c r="D325" s="31">
        <f t="shared" si="218"/>
        <v>73</v>
      </c>
      <c r="E325" s="31">
        <f t="shared" si="218"/>
        <v>76</v>
      </c>
      <c r="F325" s="31">
        <f t="shared" si="218"/>
        <v>2</v>
      </c>
      <c r="G325" s="31" t="str">
        <f t="shared" si="218"/>
        <v>0</v>
      </c>
      <c r="H325" s="31" t="str">
        <f t="shared" si="218"/>
        <v>0</v>
      </c>
      <c r="I325" s="31">
        <f t="shared" si="218"/>
        <v>0</v>
      </c>
      <c r="J325" s="31">
        <f t="shared" si="218"/>
        <v>3</v>
      </c>
      <c r="K325" s="31">
        <f t="shared" si="218"/>
        <v>73</v>
      </c>
      <c r="L325" s="31">
        <f t="shared" si="218"/>
        <v>76</v>
      </c>
    </row>
    <row r="326" spans="1:12" s="26" customFormat="1" ht="21.75" customHeight="1" x14ac:dyDescent="0.2">
      <c r="A326" s="35"/>
      <c r="B326" s="63" t="s">
        <v>52</v>
      </c>
      <c r="C326" s="96">
        <f>C325</f>
        <v>3</v>
      </c>
      <c r="D326" s="96">
        <f t="shared" si="218"/>
        <v>73</v>
      </c>
      <c r="E326" s="96">
        <f t="shared" si="218"/>
        <v>76</v>
      </c>
      <c r="F326" s="96">
        <f t="shared" si="218"/>
        <v>2</v>
      </c>
      <c r="G326" s="96" t="str">
        <f t="shared" si="218"/>
        <v>0</v>
      </c>
      <c r="H326" s="96" t="str">
        <f t="shared" si="218"/>
        <v>0</v>
      </c>
      <c r="I326" s="96">
        <f t="shared" si="218"/>
        <v>0</v>
      </c>
      <c r="J326" s="96">
        <f t="shared" si="218"/>
        <v>3</v>
      </c>
      <c r="K326" s="96">
        <f t="shared" si="218"/>
        <v>73</v>
      </c>
      <c r="L326" s="96">
        <f t="shared" si="218"/>
        <v>76</v>
      </c>
    </row>
    <row r="327" spans="1:12" s="56" customFormat="1" ht="21.75" customHeight="1" x14ac:dyDescent="0.2">
      <c r="A327" s="2" t="s">
        <v>49</v>
      </c>
      <c r="B327" s="48"/>
      <c r="C327" s="4"/>
      <c r="D327" s="4"/>
      <c r="E327" s="39"/>
      <c r="F327" s="5"/>
      <c r="G327" s="39"/>
      <c r="H327" s="39"/>
      <c r="I327" s="39"/>
      <c r="J327" s="39"/>
      <c r="K327" s="39"/>
      <c r="L327" s="40"/>
    </row>
    <row r="328" spans="1:12" s="56" customFormat="1" ht="21.75" customHeight="1" x14ac:dyDescent="0.2">
      <c r="A328" s="2"/>
      <c r="B328" s="83" t="s">
        <v>74</v>
      </c>
      <c r="C328" s="4"/>
      <c r="D328" s="4"/>
      <c r="E328" s="39"/>
      <c r="F328" s="5"/>
      <c r="G328" s="39"/>
      <c r="H328" s="39"/>
      <c r="I328" s="39"/>
      <c r="J328" s="39"/>
      <c r="K328" s="39"/>
      <c r="L328" s="40"/>
    </row>
    <row r="329" spans="1:12" s="26" customFormat="1" ht="21.75" customHeight="1" x14ac:dyDescent="0.2">
      <c r="A329" s="78"/>
      <c r="B329" s="90" t="s">
        <v>84</v>
      </c>
      <c r="C329" s="91"/>
      <c r="D329" s="91"/>
      <c r="E329" s="39"/>
      <c r="F329" s="5"/>
      <c r="G329" s="92"/>
      <c r="H329" s="92"/>
      <c r="I329" s="92"/>
      <c r="J329" s="92"/>
      <c r="K329" s="92"/>
      <c r="L329" s="93"/>
    </row>
    <row r="330" spans="1:12" s="26" customFormat="1" ht="21.75" customHeight="1" x14ac:dyDescent="0.2">
      <c r="A330" s="78"/>
      <c r="B330" s="49" t="s">
        <v>190</v>
      </c>
      <c r="C330" s="20">
        <v>0</v>
      </c>
      <c r="D330" s="20">
        <v>1</v>
      </c>
      <c r="E330" s="21">
        <f t="shared" ref="E330" si="219">C330+D330</f>
        <v>1</v>
      </c>
      <c r="F330" s="42">
        <v>2</v>
      </c>
      <c r="G330" s="21" t="str">
        <f>IF(F330=1,C330,"0")</f>
        <v>0</v>
      </c>
      <c r="H330" s="21" t="str">
        <f>IF(F330=1,D330,"0")</f>
        <v>0</v>
      </c>
      <c r="I330" s="21">
        <f t="shared" ref="I330" si="220">G330+H330</f>
        <v>0</v>
      </c>
      <c r="J330" s="21">
        <f>IF(F330=2,C330,"0")</f>
        <v>0</v>
      </c>
      <c r="K330" s="21">
        <f>IF(F330=2,D330,"0")</f>
        <v>1</v>
      </c>
      <c r="L330" s="21">
        <f t="shared" ref="L330" si="221">J330+K330</f>
        <v>1</v>
      </c>
    </row>
    <row r="331" spans="1:12" ht="21.75" customHeight="1" x14ac:dyDescent="0.2">
      <c r="A331" s="8"/>
      <c r="B331" s="49" t="s">
        <v>189</v>
      </c>
      <c r="C331" s="20">
        <v>27</v>
      </c>
      <c r="D331" s="20">
        <v>195</v>
      </c>
      <c r="E331" s="21">
        <f t="shared" si="189"/>
        <v>222</v>
      </c>
      <c r="F331" s="42">
        <v>2</v>
      </c>
      <c r="G331" s="21" t="str">
        <f>IF(F331=1,C331,"0")</f>
        <v>0</v>
      </c>
      <c r="H331" s="21" t="str">
        <f>IF(F331=1,D331,"0")</f>
        <v>0</v>
      </c>
      <c r="I331" s="21">
        <f t="shared" ref="I331" si="222">G331+H331</f>
        <v>0</v>
      </c>
      <c r="J331" s="21">
        <f>IF(F331=2,C331,"0")</f>
        <v>27</v>
      </c>
      <c r="K331" s="21">
        <f>IF(F331=2,D331,"0")</f>
        <v>195</v>
      </c>
      <c r="L331" s="21">
        <f t="shared" ref="L331" si="223">J331+K331</f>
        <v>222</v>
      </c>
    </row>
    <row r="332" spans="1:12" s="26" customFormat="1" ht="21.75" customHeight="1" x14ac:dyDescent="0.2">
      <c r="A332" s="78"/>
      <c r="B332" s="48" t="s">
        <v>73</v>
      </c>
      <c r="C332" s="24">
        <f>SUM(C330:C331)</f>
        <v>27</v>
      </c>
      <c r="D332" s="24">
        <f t="shared" ref="D332:E332" si="224">SUM(D330:D331)</f>
        <v>196</v>
      </c>
      <c r="E332" s="24">
        <f t="shared" si="224"/>
        <v>223</v>
      </c>
      <c r="F332" s="43">
        <f>SUM(F331:F331)</f>
        <v>2</v>
      </c>
      <c r="G332" s="24" t="str">
        <f>G331</f>
        <v>0</v>
      </c>
      <c r="H332" s="24" t="str">
        <f t="shared" ref="H332:I332" si="225">H331</f>
        <v>0</v>
      </c>
      <c r="I332" s="24">
        <f t="shared" si="225"/>
        <v>0</v>
      </c>
      <c r="J332" s="24">
        <f>SUM(J330:J331)</f>
        <v>27</v>
      </c>
      <c r="K332" s="24">
        <f t="shared" ref="K332:L332" si="226">SUM(K330:K331)</f>
        <v>196</v>
      </c>
      <c r="L332" s="24">
        <f t="shared" si="226"/>
        <v>223</v>
      </c>
    </row>
    <row r="333" spans="1:12" ht="21.75" customHeight="1" x14ac:dyDescent="0.2">
      <c r="A333" s="18"/>
      <c r="B333" s="44" t="s">
        <v>85</v>
      </c>
      <c r="C333" s="20"/>
      <c r="D333" s="20"/>
      <c r="E333" s="21"/>
      <c r="F333" s="66"/>
      <c r="G333" s="21"/>
      <c r="H333" s="21"/>
      <c r="I333" s="21"/>
      <c r="J333" s="21"/>
      <c r="K333" s="21"/>
      <c r="L333" s="21"/>
    </row>
    <row r="334" spans="1:12" ht="21.75" customHeight="1" x14ac:dyDescent="0.2">
      <c r="A334" s="18"/>
      <c r="B334" s="19" t="s">
        <v>133</v>
      </c>
      <c r="C334" s="20">
        <v>2</v>
      </c>
      <c r="D334" s="20">
        <v>40</v>
      </c>
      <c r="E334" s="21">
        <f t="shared" si="189"/>
        <v>42</v>
      </c>
      <c r="F334" s="42">
        <v>2</v>
      </c>
      <c r="G334" s="21" t="str">
        <f>IF(F334=1,C334,"0")</f>
        <v>0</v>
      </c>
      <c r="H334" s="21" t="str">
        <f>IF(F334=1,D334,"0")</f>
        <v>0</v>
      </c>
      <c r="I334" s="21">
        <f t="shared" ref="I334:I335" si="227">G334+H334</f>
        <v>0</v>
      </c>
      <c r="J334" s="21">
        <f>IF(F334=2,C334,"0")</f>
        <v>2</v>
      </c>
      <c r="K334" s="21">
        <f>IF(F334=2,D334,"0")</f>
        <v>40</v>
      </c>
      <c r="L334" s="21">
        <f t="shared" ref="L334:L335" si="228">J334+K334</f>
        <v>42</v>
      </c>
    </row>
    <row r="335" spans="1:12" ht="21.75" customHeight="1" x14ac:dyDescent="0.2">
      <c r="A335" s="18"/>
      <c r="B335" s="19" t="s">
        <v>170</v>
      </c>
      <c r="C335" s="20">
        <v>11</v>
      </c>
      <c r="D335" s="20">
        <v>125</v>
      </c>
      <c r="E335" s="21">
        <f t="shared" si="189"/>
        <v>136</v>
      </c>
      <c r="F335" s="42">
        <v>2</v>
      </c>
      <c r="G335" s="21" t="str">
        <f>IF(F335=1,C335,"0")</f>
        <v>0</v>
      </c>
      <c r="H335" s="21" t="str">
        <f>IF(F335=1,D335,"0")</f>
        <v>0</v>
      </c>
      <c r="I335" s="21">
        <f t="shared" si="227"/>
        <v>0</v>
      </c>
      <c r="J335" s="21">
        <f>IF(F335=2,C335,"0")</f>
        <v>11</v>
      </c>
      <c r="K335" s="21">
        <f>IF(F335=2,D335,"0")</f>
        <v>125</v>
      </c>
      <c r="L335" s="21">
        <f t="shared" si="228"/>
        <v>136</v>
      </c>
    </row>
    <row r="336" spans="1:12" s="26" customFormat="1" ht="21.75" customHeight="1" x14ac:dyDescent="0.2">
      <c r="A336" s="22"/>
      <c r="B336" s="23" t="s">
        <v>73</v>
      </c>
      <c r="C336" s="24">
        <f>SUM(C334:C335)</f>
        <v>13</v>
      </c>
      <c r="D336" s="24">
        <f t="shared" ref="D336:L336" si="229">SUM(D334:D335)</f>
        <v>165</v>
      </c>
      <c r="E336" s="24">
        <f t="shared" si="229"/>
        <v>178</v>
      </c>
      <c r="F336" s="43">
        <f t="shared" si="229"/>
        <v>4</v>
      </c>
      <c r="G336" s="24">
        <f t="shared" si="229"/>
        <v>0</v>
      </c>
      <c r="H336" s="24">
        <f t="shared" si="229"/>
        <v>0</v>
      </c>
      <c r="I336" s="24">
        <f t="shared" si="229"/>
        <v>0</v>
      </c>
      <c r="J336" s="24">
        <f t="shared" si="229"/>
        <v>13</v>
      </c>
      <c r="K336" s="24">
        <f t="shared" si="229"/>
        <v>165</v>
      </c>
      <c r="L336" s="24">
        <f t="shared" si="229"/>
        <v>178</v>
      </c>
    </row>
    <row r="337" spans="1:12" s="26" customFormat="1" ht="21.75" customHeight="1" x14ac:dyDescent="0.2">
      <c r="A337" s="29"/>
      <c r="B337" s="53" t="s">
        <v>75</v>
      </c>
      <c r="C337" s="31">
        <f>C336+C332</f>
        <v>40</v>
      </c>
      <c r="D337" s="31">
        <f t="shared" ref="D337:L337" si="230">D336+D332</f>
        <v>361</v>
      </c>
      <c r="E337" s="31">
        <f t="shared" si="230"/>
        <v>401</v>
      </c>
      <c r="F337" s="54">
        <f t="shared" si="230"/>
        <v>6</v>
      </c>
      <c r="G337" s="31">
        <f t="shared" si="230"/>
        <v>0</v>
      </c>
      <c r="H337" s="31">
        <f t="shared" si="230"/>
        <v>0</v>
      </c>
      <c r="I337" s="31">
        <f t="shared" si="230"/>
        <v>0</v>
      </c>
      <c r="J337" s="31">
        <f t="shared" si="230"/>
        <v>40</v>
      </c>
      <c r="K337" s="31">
        <f t="shared" si="230"/>
        <v>361</v>
      </c>
      <c r="L337" s="31">
        <f t="shared" si="230"/>
        <v>401</v>
      </c>
    </row>
    <row r="338" spans="1:12" s="26" customFormat="1" ht="21.75" customHeight="1" x14ac:dyDescent="0.2">
      <c r="A338" s="94"/>
      <c r="B338" s="95" t="s">
        <v>52</v>
      </c>
      <c r="C338" s="96">
        <f>C337</f>
        <v>40</v>
      </c>
      <c r="D338" s="96">
        <f t="shared" ref="D338:L338" si="231">D337</f>
        <v>361</v>
      </c>
      <c r="E338" s="96">
        <f t="shared" si="231"/>
        <v>401</v>
      </c>
      <c r="F338" s="97">
        <f t="shared" si="231"/>
        <v>6</v>
      </c>
      <c r="G338" s="96">
        <f t="shared" si="231"/>
        <v>0</v>
      </c>
      <c r="H338" s="96">
        <f t="shared" si="231"/>
        <v>0</v>
      </c>
      <c r="I338" s="96">
        <f t="shared" si="231"/>
        <v>0</v>
      </c>
      <c r="J338" s="96">
        <f t="shared" si="231"/>
        <v>40</v>
      </c>
      <c r="K338" s="96">
        <f t="shared" si="231"/>
        <v>361</v>
      </c>
      <c r="L338" s="96">
        <f t="shared" si="231"/>
        <v>401</v>
      </c>
    </row>
    <row r="339" spans="1:12" s="102" customFormat="1" ht="21.75" customHeight="1" x14ac:dyDescent="0.2">
      <c r="A339" s="98"/>
      <c r="B339" s="99" t="s">
        <v>0</v>
      </c>
      <c r="C339" s="100">
        <f>C26+C70+C83+C157+C209+C233+C261+C289+C310+C319+C338+C326</f>
        <v>12103</v>
      </c>
      <c r="D339" s="100">
        <f t="shared" ref="D339:E339" si="232">D26+D70+D83+D157+D209+D233+D261+D289+D310+D319+D338+D326</f>
        <v>14389</v>
      </c>
      <c r="E339" s="100">
        <f t="shared" si="232"/>
        <v>26492</v>
      </c>
      <c r="F339" s="101">
        <f>F26+F70+F83+F157+F209+F233+F261+F289+F310+F319+F338</f>
        <v>292</v>
      </c>
      <c r="G339" s="100">
        <f>G26+G70+G83+G157+G209+G233+G261+G289+G310+G319+G338+G326</f>
        <v>1689</v>
      </c>
      <c r="H339" s="100">
        <f t="shared" ref="H339:L339" si="233">H26+H70+H83+H157+H209+H233+H261+H289+H310+H319+H338+H326</f>
        <v>4132</v>
      </c>
      <c r="I339" s="100">
        <f t="shared" si="233"/>
        <v>5821</v>
      </c>
      <c r="J339" s="100">
        <f t="shared" si="233"/>
        <v>10414</v>
      </c>
      <c r="K339" s="100">
        <f t="shared" si="233"/>
        <v>10257</v>
      </c>
      <c r="L339" s="100">
        <f t="shared" si="233"/>
        <v>20671</v>
      </c>
    </row>
    <row r="340" spans="1:12" ht="21.75" customHeight="1" x14ac:dyDescent="0.2">
      <c r="B340" s="103" t="s">
        <v>191</v>
      </c>
    </row>
  </sheetData>
  <mergeCells count="9">
    <mergeCell ref="A1:L1"/>
    <mergeCell ref="A2:L2"/>
    <mergeCell ref="A3:B6"/>
    <mergeCell ref="C3:L3"/>
    <mergeCell ref="C4:E5"/>
    <mergeCell ref="F4:F5"/>
    <mergeCell ref="G4:L4"/>
    <mergeCell ref="G5:I5"/>
    <mergeCell ref="J5:L5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R13" sqref="R13"/>
    </sheetView>
  </sheetViews>
  <sheetFormatPr defaultRowHeight="26.25" customHeight="1" x14ac:dyDescent="0.35"/>
  <cols>
    <col min="1" max="1" width="26.5" style="115" customWidth="1"/>
    <col min="2" max="16384" width="9" style="115"/>
  </cols>
  <sheetData>
    <row r="1" spans="1:2" ht="26.25" customHeight="1" x14ac:dyDescent="0.35">
      <c r="A1" s="115" t="s">
        <v>112</v>
      </c>
      <c r="B1" s="116">
        <f>นักศึกษาทั้งหมด!E26</f>
        <v>1912</v>
      </c>
    </row>
    <row r="2" spans="1:2" ht="26.25" customHeight="1" x14ac:dyDescent="0.35">
      <c r="A2" s="115" t="s">
        <v>192</v>
      </c>
      <c r="B2" s="116">
        <f>นักศึกษาทั้งหมด!E70</f>
        <v>2568</v>
      </c>
    </row>
    <row r="3" spans="1:2" ht="26.25" customHeight="1" x14ac:dyDescent="0.35">
      <c r="A3" s="115" t="s">
        <v>51</v>
      </c>
      <c r="B3" s="116">
        <f>นักศึกษาทั้งหมด!E83</f>
        <v>1627</v>
      </c>
    </row>
    <row r="4" spans="1:2" ht="26.25" customHeight="1" x14ac:dyDescent="0.35">
      <c r="A4" s="115" t="s">
        <v>53</v>
      </c>
      <c r="B4" s="116">
        <f>นักศึกษาทั้งหมด!E157</f>
        <v>5554</v>
      </c>
    </row>
    <row r="5" spans="1:2" ht="26.25" customHeight="1" x14ac:dyDescent="0.35">
      <c r="A5" s="115" t="s">
        <v>56</v>
      </c>
      <c r="B5" s="116">
        <f>นักศึกษาทั้งหมด!E209</f>
        <v>6562</v>
      </c>
    </row>
    <row r="6" spans="1:2" ht="26.25" customHeight="1" x14ac:dyDescent="0.35">
      <c r="A6" s="115" t="s">
        <v>63</v>
      </c>
      <c r="B6" s="116">
        <f>นักศึกษาทั้งหมด!E233</f>
        <v>1721</v>
      </c>
    </row>
    <row r="7" spans="1:2" ht="26.25" customHeight="1" x14ac:dyDescent="0.35">
      <c r="A7" s="115" t="s">
        <v>65</v>
      </c>
      <c r="B7" s="116">
        <f>นักศึกษาทั้งหมด!E261</f>
        <v>1633</v>
      </c>
    </row>
    <row r="8" spans="1:2" ht="26.25" customHeight="1" x14ac:dyDescent="0.35">
      <c r="A8" s="115" t="s">
        <v>66</v>
      </c>
      <c r="B8" s="116">
        <f>นักศึกษาทั้งหมด!E289</f>
        <v>2249</v>
      </c>
    </row>
    <row r="9" spans="1:2" ht="26.25" customHeight="1" x14ac:dyDescent="0.35">
      <c r="A9" s="115" t="s">
        <v>67</v>
      </c>
      <c r="B9" s="116">
        <f>นักศึกษาทั้งหมด!E310</f>
        <v>1455</v>
      </c>
    </row>
    <row r="10" spans="1:2" ht="26.25" customHeight="1" x14ac:dyDescent="0.35">
      <c r="A10" s="115" t="s">
        <v>69</v>
      </c>
      <c r="B10" s="116">
        <f>นักศึกษาทั้งหมด!E319</f>
        <v>734</v>
      </c>
    </row>
    <row r="11" spans="1:2" ht="26.25" customHeight="1" x14ac:dyDescent="0.35">
      <c r="A11" s="115" t="s">
        <v>186</v>
      </c>
      <c r="B11" s="116">
        <f>นักศึกษาทั้งหมด!E326</f>
        <v>76</v>
      </c>
    </row>
    <row r="12" spans="1:2" ht="26.25" customHeight="1" x14ac:dyDescent="0.35">
      <c r="A12" s="115" t="s">
        <v>49</v>
      </c>
      <c r="B12" s="116">
        <f>นักศึกษาทั้งหมด!E338</f>
        <v>401</v>
      </c>
    </row>
    <row r="13" spans="1:2" ht="26.25" customHeight="1" x14ac:dyDescent="0.35">
      <c r="B13" s="116">
        <f>SUM(B1:B12)</f>
        <v>26492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2018-10-08T02:53:11Z</cp:lastPrinted>
  <dcterms:created xsi:type="dcterms:W3CDTF">2010-08-08T07:13:07Z</dcterms:created>
  <dcterms:modified xsi:type="dcterms:W3CDTF">2018-10-12T08:36:48Z</dcterms:modified>
</cp:coreProperties>
</file>